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4ADB1577-5C3D-4AFE-84C5-4C71FC5AC6A9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אופציות!$B$8:$L$15</definedName>
    <definedName name="_xlnm._FilterDatabase" localSheetId="21" hidden="1">הלוואות!$B$7:$R$980</definedName>
    <definedName name="_xlnm._FilterDatabase" localSheetId="25" hidden="1">'השקעות אחרות '!$B$7:$K$612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מניות'!$B$8:$M$197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מסחריות'!$B$6:$S$23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'!$B$6:$T$26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84" l="1"/>
  <c r="C26" i="84"/>
  <c r="C43" i="88" l="1"/>
  <c r="O36" i="78" l="1"/>
  <c r="P41" i="78" l="1"/>
  <c r="P12" i="78"/>
  <c r="M14" i="70"/>
  <c r="L20" i="69"/>
  <c r="L19" i="69"/>
  <c r="L18" i="69"/>
  <c r="L17" i="69"/>
  <c r="L16" i="69"/>
  <c r="L15" i="69"/>
  <c r="L14" i="69"/>
  <c r="M13" i="69"/>
  <c r="G13" i="69"/>
  <c r="M22" i="69"/>
  <c r="J22" i="69"/>
  <c r="G22" i="69"/>
  <c r="R13" i="61"/>
  <c r="R12" i="61" s="1"/>
  <c r="R11" i="61" s="1"/>
  <c r="C15" i="88" s="1"/>
  <c r="I11" i="81"/>
  <c r="I10" i="81" s="1"/>
  <c r="P11" i="78" l="1"/>
  <c r="O13" i="69"/>
  <c r="O22" i="69"/>
  <c r="J11" i="81"/>
  <c r="C37" i="88"/>
  <c r="J12" i="81"/>
  <c r="J10" i="81"/>
  <c r="J19" i="58"/>
  <c r="J12" i="58"/>
  <c r="C23" i="88"/>
  <c r="C12" i="88"/>
  <c r="J11" i="58" l="1"/>
  <c r="J10" i="58" s="1"/>
  <c r="C11" i="88" s="1"/>
  <c r="C10" i="88" s="1"/>
  <c r="C42" i="88" l="1"/>
  <c r="D15" i="88" s="1"/>
  <c r="D22" i="88" l="1"/>
  <c r="D31" i="88"/>
  <c r="D18" i="88"/>
  <c r="D17" i="88"/>
  <c r="P13" i="69"/>
  <c r="P22" i="69"/>
  <c r="D13" i="88"/>
  <c r="D33" i="88"/>
  <c r="D19" i="88"/>
  <c r="D12" i="88"/>
  <c r="D38" i="88"/>
  <c r="D41" i="88"/>
  <c r="D10" i="88"/>
  <c r="D21" i="88"/>
  <c r="D42" i="88"/>
  <c r="D28" i="88"/>
  <c r="D20" i="88"/>
  <c r="D35" i="88"/>
  <c r="D11" i="88"/>
  <c r="D36" i="88"/>
  <c r="D16" i="88"/>
  <c r="D14" i="88"/>
  <c r="D29" i="88"/>
  <c r="D40" i="88"/>
  <c r="D32" i="88"/>
  <c r="D30" i="88"/>
  <c r="D39" i="88"/>
  <c r="D37" i="88"/>
  <c r="D23" i="88"/>
  <c r="D34" i="88"/>
  <c r="D26" i="88"/>
  <c r="D24" i="88"/>
  <c r="D27" i="88"/>
  <c r="D25" i="88"/>
  <c r="K12" i="81"/>
  <c r="K10" i="81"/>
  <c r="K11" i="81"/>
  <c r="R354" i="78" l="1"/>
  <c r="Q354" i="78"/>
  <c r="R353" i="78"/>
  <c r="Q353" i="78"/>
  <c r="R352" i="78"/>
  <c r="Q352" i="78"/>
  <c r="R351" i="78"/>
  <c r="Q351" i="78"/>
  <c r="R350" i="78"/>
  <c r="Q350" i="78"/>
  <c r="R349" i="78"/>
  <c r="Q349" i="78"/>
  <c r="R348" i="78"/>
  <c r="Q348" i="78"/>
  <c r="R347" i="78"/>
  <c r="Q347" i="78"/>
  <c r="R346" i="78"/>
  <c r="Q346" i="78"/>
  <c r="R345" i="78"/>
  <c r="Q345" i="78"/>
  <c r="R344" i="78"/>
  <c r="Q344" i="78"/>
  <c r="R343" i="78"/>
  <c r="Q343" i="78"/>
  <c r="R342" i="78"/>
  <c r="Q342" i="78"/>
  <c r="R341" i="78"/>
  <c r="Q341" i="78"/>
  <c r="R340" i="78"/>
  <c r="Q340" i="78"/>
  <c r="R339" i="78"/>
  <c r="Q339" i="78"/>
  <c r="R338" i="78"/>
  <c r="Q338" i="78"/>
  <c r="R337" i="78"/>
  <c r="Q337" i="78"/>
  <c r="R336" i="78"/>
  <c r="Q336" i="78"/>
  <c r="R335" i="78"/>
  <c r="Q335" i="78"/>
  <c r="R334" i="78"/>
  <c r="Q334" i="78"/>
  <c r="R333" i="78"/>
  <c r="Q333" i="78"/>
  <c r="R332" i="78"/>
  <c r="Q332" i="78"/>
  <c r="R331" i="78"/>
  <c r="Q331" i="78"/>
  <c r="R330" i="78"/>
  <c r="Q330" i="78"/>
  <c r="R329" i="78"/>
  <c r="Q329" i="78"/>
  <c r="R328" i="78"/>
  <c r="Q328" i="78"/>
  <c r="R327" i="78"/>
  <c r="Q327" i="78"/>
  <c r="R326" i="78"/>
  <c r="Q326" i="78"/>
  <c r="R325" i="78"/>
  <c r="Q325" i="78"/>
  <c r="R324" i="78"/>
  <c r="Q324" i="78"/>
  <c r="R323" i="78"/>
  <c r="Q323" i="78"/>
  <c r="R322" i="78"/>
  <c r="Q322" i="78"/>
  <c r="R321" i="78"/>
  <c r="Q321" i="78"/>
  <c r="R320" i="78"/>
  <c r="Q320" i="78"/>
  <c r="R319" i="78"/>
  <c r="Q319" i="78"/>
  <c r="R318" i="78"/>
  <c r="Q318" i="78"/>
  <c r="R317" i="78"/>
  <c r="Q317" i="78"/>
  <c r="R316" i="78"/>
  <c r="Q316" i="78"/>
  <c r="R315" i="78"/>
  <c r="Q315" i="78"/>
  <c r="R314" i="78"/>
  <c r="Q314" i="78"/>
  <c r="R313" i="78"/>
  <c r="Q313" i="78"/>
  <c r="R312" i="78"/>
  <c r="Q312" i="78"/>
  <c r="R311" i="78"/>
  <c r="Q311" i="78"/>
  <c r="R310" i="78"/>
  <c r="Q310" i="78"/>
  <c r="R309" i="78"/>
  <c r="Q309" i="78"/>
  <c r="R308" i="78"/>
  <c r="Q308" i="78"/>
  <c r="R307" i="78"/>
  <c r="Q307" i="78"/>
  <c r="R306" i="78"/>
  <c r="Q306" i="78"/>
  <c r="R305" i="78"/>
  <c r="Q305" i="78"/>
  <c r="R304" i="78"/>
  <c r="Q304" i="78"/>
  <c r="R303" i="78"/>
  <c r="Q303" i="78"/>
  <c r="R302" i="78"/>
  <c r="Q302" i="78"/>
  <c r="R301" i="78"/>
  <c r="Q301" i="78"/>
  <c r="R300" i="78"/>
  <c r="Q300" i="78"/>
  <c r="R299" i="78"/>
  <c r="Q299" i="78"/>
  <c r="R298" i="78"/>
  <c r="Q298" i="78"/>
  <c r="R297" i="78"/>
  <c r="Q297" i="78"/>
  <c r="R296" i="78"/>
  <c r="Q296" i="78"/>
  <c r="R295" i="78"/>
  <c r="Q295" i="78"/>
  <c r="R294" i="78"/>
  <c r="Q294" i="78"/>
  <c r="R293" i="78"/>
  <c r="Q293" i="78"/>
  <c r="R292" i="78"/>
  <c r="Q292" i="78"/>
  <c r="R291" i="78"/>
  <c r="Q291" i="78"/>
  <c r="R290" i="78"/>
  <c r="Q290" i="78"/>
  <c r="R289" i="78"/>
  <c r="Q289" i="78"/>
  <c r="R288" i="78"/>
  <c r="Q288" i="78"/>
  <c r="R287" i="78"/>
  <c r="Q287" i="78"/>
  <c r="R286" i="78"/>
  <c r="Q286" i="78"/>
  <c r="R285" i="78"/>
  <c r="Q285" i="78"/>
  <c r="R284" i="78"/>
  <c r="Q284" i="78"/>
  <c r="R283" i="78"/>
  <c r="Q283" i="78"/>
  <c r="R282" i="78"/>
  <c r="Q282" i="78"/>
  <c r="R281" i="78"/>
  <c r="Q281" i="78"/>
  <c r="R280" i="78"/>
  <c r="Q280" i="78"/>
  <c r="R279" i="78"/>
  <c r="Q279" i="78"/>
  <c r="R278" i="78"/>
  <c r="Q278" i="78"/>
  <c r="R277" i="78"/>
  <c r="Q277" i="78"/>
  <c r="R276" i="78"/>
  <c r="Q276" i="78"/>
  <c r="R275" i="78"/>
  <c r="Q275" i="78"/>
  <c r="R274" i="78"/>
  <c r="Q274" i="78"/>
  <c r="R273" i="78"/>
  <c r="Q273" i="78"/>
  <c r="R272" i="78"/>
  <c r="Q272" i="78"/>
  <c r="R271" i="78"/>
  <c r="Q271" i="78"/>
  <c r="R270" i="78"/>
  <c r="Q270" i="78"/>
  <c r="R269" i="78"/>
  <c r="Q269" i="78"/>
  <c r="R268" i="78"/>
  <c r="Q268" i="78"/>
  <c r="R267" i="78"/>
  <c r="Q267" i="78"/>
  <c r="R266" i="78"/>
  <c r="Q266" i="78"/>
  <c r="R264" i="78"/>
  <c r="Q264" i="78"/>
  <c r="R263" i="78"/>
  <c r="Q263" i="78"/>
  <c r="R262" i="78"/>
  <c r="Q262" i="78"/>
  <c r="R261" i="78"/>
  <c r="Q261" i="78"/>
  <c r="R260" i="78"/>
  <c r="Q260" i="78"/>
  <c r="R259" i="78"/>
  <c r="Q259" i="78"/>
  <c r="R258" i="78"/>
  <c r="Q258" i="78"/>
  <c r="R257" i="78"/>
  <c r="Q257" i="78"/>
  <c r="R256" i="78"/>
  <c r="Q256" i="78"/>
  <c r="R255" i="78"/>
  <c r="Q255" i="78"/>
  <c r="R254" i="78"/>
  <c r="Q254" i="78"/>
  <c r="R253" i="78"/>
  <c r="Q253" i="78"/>
  <c r="R252" i="78"/>
  <c r="Q252" i="78"/>
  <c r="R251" i="78"/>
  <c r="Q251" i="78"/>
  <c r="R250" i="78"/>
  <c r="Q250" i="78"/>
  <c r="R249" i="78"/>
  <c r="Q249" i="78"/>
  <c r="R248" i="78"/>
  <c r="Q248" i="78"/>
  <c r="R247" i="78"/>
  <c r="Q247" i="78"/>
  <c r="R246" i="78"/>
  <c r="Q246" i="78"/>
  <c r="R245" i="78"/>
  <c r="Q245" i="78"/>
  <c r="R244" i="78"/>
  <c r="Q244" i="78"/>
  <c r="R243" i="78"/>
  <c r="Q243" i="78"/>
  <c r="R242" i="78"/>
  <c r="Q242" i="78"/>
  <c r="R241" i="78"/>
  <c r="Q241" i="78"/>
  <c r="R240" i="78"/>
  <c r="Q240" i="78"/>
  <c r="R239" i="78"/>
  <c r="Q239" i="78"/>
  <c r="R238" i="78"/>
  <c r="Q238" i="78"/>
  <c r="R237" i="78"/>
  <c r="Q237" i="78"/>
  <c r="R236" i="78"/>
  <c r="Q236" i="78"/>
  <c r="R235" i="78"/>
  <c r="Q235" i="78"/>
  <c r="R234" i="78"/>
  <c r="Q234" i="78"/>
  <c r="R233" i="78"/>
  <c r="Q233" i="78"/>
  <c r="R232" i="78"/>
  <c r="Q232" i="78"/>
  <c r="R231" i="78"/>
  <c r="Q231" i="78"/>
  <c r="R230" i="78"/>
  <c r="Q230" i="78"/>
  <c r="R229" i="78"/>
  <c r="Q229" i="78"/>
  <c r="R228" i="78"/>
  <c r="Q228" i="78"/>
  <c r="R227" i="78"/>
  <c r="Q227" i="78"/>
  <c r="R226" i="78"/>
  <c r="Q226" i="78"/>
  <c r="R225" i="78"/>
  <c r="Q225" i="78"/>
  <c r="R224" i="78"/>
  <c r="Q224" i="78"/>
  <c r="R223" i="78"/>
  <c r="Q223" i="78"/>
  <c r="R222" i="78"/>
  <c r="Q222" i="78"/>
  <c r="R221" i="78"/>
  <c r="Q221" i="78"/>
  <c r="R220" i="78"/>
  <c r="Q220" i="78"/>
  <c r="R219" i="78"/>
  <c r="Q219" i="78"/>
  <c r="R218" i="78"/>
  <c r="Q218" i="78"/>
  <c r="R217" i="78"/>
  <c r="Q217" i="78"/>
  <c r="R216" i="78"/>
  <c r="Q216" i="78"/>
  <c r="R215" i="78"/>
  <c r="Q215" i="78"/>
  <c r="R214" i="78"/>
  <c r="Q214" i="78"/>
  <c r="R213" i="78"/>
  <c r="Q213" i="78"/>
  <c r="R212" i="78"/>
  <c r="Q212" i="78"/>
  <c r="R211" i="78"/>
  <c r="Q211" i="78"/>
  <c r="R210" i="78"/>
  <c r="Q210" i="78"/>
  <c r="R209" i="78"/>
  <c r="Q209" i="78"/>
  <c r="R208" i="78"/>
  <c r="Q208" i="78"/>
  <c r="R207" i="78"/>
  <c r="Q207" i="78"/>
  <c r="R206" i="78"/>
  <c r="Q206" i="78"/>
  <c r="R205" i="78"/>
  <c r="Q205" i="78"/>
  <c r="R204" i="78"/>
  <c r="Q204" i="78"/>
  <c r="R203" i="78"/>
  <c r="Q203" i="78"/>
  <c r="R202" i="78"/>
  <c r="Q202" i="78"/>
  <c r="R201" i="78"/>
  <c r="Q201" i="78"/>
  <c r="R200" i="78"/>
  <c r="Q200" i="78"/>
  <c r="R199" i="78"/>
  <c r="Q199" i="78"/>
  <c r="R198" i="78"/>
  <c r="Q198" i="78"/>
  <c r="R197" i="78"/>
  <c r="Q197" i="78"/>
  <c r="R196" i="78"/>
  <c r="Q196" i="78"/>
  <c r="R195" i="78"/>
  <c r="Q195" i="78"/>
  <c r="R194" i="78"/>
  <c r="Q194" i="78"/>
  <c r="R193" i="78"/>
  <c r="Q193" i="78"/>
  <c r="R192" i="78"/>
  <c r="Q192" i="78"/>
  <c r="R191" i="78"/>
  <c r="Q191" i="78"/>
  <c r="R190" i="78"/>
  <c r="Q190" i="78"/>
  <c r="R189" i="78"/>
  <c r="Q189" i="78"/>
  <c r="R188" i="78"/>
  <c r="Q188" i="78"/>
  <c r="R187" i="78"/>
  <c r="Q187" i="78"/>
  <c r="R186" i="78"/>
  <c r="Q186" i="78"/>
  <c r="R185" i="78"/>
  <c r="Q185" i="78"/>
  <c r="R184" i="78"/>
  <c r="Q184" i="78"/>
  <c r="R183" i="78"/>
  <c r="Q183" i="78"/>
  <c r="R182" i="78"/>
  <c r="Q182" i="78"/>
  <c r="R181" i="78"/>
  <c r="Q181" i="78"/>
  <c r="R180" i="78"/>
  <c r="Q180" i="78"/>
  <c r="R179" i="78"/>
  <c r="Q179" i="78"/>
  <c r="R178" i="78"/>
  <c r="Q178" i="78"/>
  <c r="R177" i="78"/>
  <c r="Q177" i="78"/>
  <c r="R176" i="78"/>
  <c r="Q176" i="78"/>
  <c r="R175" i="78"/>
  <c r="Q175" i="78"/>
  <c r="R174" i="78"/>
  <c r="Q174" i="78"/>
  <c r="R173" i="78"/>
  <c r="Q173" i="78"/>
  <c r="R172" i="78"/>
  <c r="Q172" i="78"/>
  <c r="R171" i="78"/>
  <c r="Q171" i="78"/>
  <c r="R170" i="78"/>
  <c r="Q170" i="78"/>
  <c r="R169" i="78"/>
  <c r="Q169" i="78"/>
  <c r="R168" i="78"/>
  <c r="Q168" i="78"/>
  <c r="R167" i="78"/>
  <c r="Q167" i="78"/>
  <c r="R166" i="78"/>
  <c r="Q166" i="78"/>
  <c r="R165" i="78"/>
  <c r="Q165" i="78"/>
  <c r="R164" i="78"/>
  <c r="Q164" i="78"/>
  <c r="R163" i="78"/>
  <c r="Q163" i="78"/>
  <c r="R162" i="78"/>
  <c r="Q162" i="78"/>
  <c r="R161" i="78"/>
  <c r="Q161" i="78"/>
  <c r="R160" i="78"/>
  <c r="Q160" i="78"/>
  <c r="R159" i="78"/>
  <c r="Q159" i="78"/>
  <c r="R158" i="78"/>
  <c r="Q158" i="78"/>
  <c r="R157" i="78"/>
  <c r="Q157" i="78"/>
  <c r="R156" i="78"/>
  <c r="Q156" i="78"/>
  <c r="R155" i="78"/>
  <c r="Q155" i="78"/>
  <c r="R154" i="78"/>
  <c r="Q154" i="78"/>
  <c r="R153" i="78"/>
  <c r="Q153" i="78"/>
  <c r="R152" i="78"/>
  <c r="Q152" i="78"/>
  <c r="R151" i="78"/>
  <c r="Q151" i="78"/>
  <c r="R150" i="78"/>
  <c r="Q150" i="78"/>
  <c r="R149" i="78"/>
  <c r="Q149" i="78"/>
  <c r="R148" i="78"/>
  <c r="Q148" i="78"/>
  <c r="R147" i="78"/>
  <c r="Q147" i="78"/>
  <c r="R146" i="78"/>
  <c r="Q146" i="78"/>
  <c r="R145" i="78"/>
  <c r="Q145" i="78"/>
  <c r="R144" i="78"/>
  <c r="Q144" i="78"/>
  <c r="R143" i="78"/>
  <c r="Q143" i="78"/>
  <c r="R142" i="78"/>
  <c r="Q142" i="78"/>
  <c r="R141" i="78"/>
  <c r="Q141" i="78"/>
  <c r="R140" i="78"/>
  <c r="Q140" i="78"/>
  <c r="R139" i="78"/>
  <c r="Q139" i="78"/>
  <c r="R138" i="78"/>
  <c r="Q138" i="78"/>
  <c r="R137" i="78"/>
  <c r="Q137" i="78"/>
  <c r="R136" i="78"/>
  <c r="Q136" i="78"/>
  <c r="R135" i="78"/>
  <c r="Q135" i="78"/>
  <c r="R134" i="78"/>
  <c r="Q134" i="78"/>
  <c r="R133" i="78"/>
  <c r="Q133" i="78"/>
  <c r="R132" i="78"/>
  <c r="Q132" i="78"/>
  <c r="R131" i="78"/>
  <c r="Q131" i="78"/>
  <c r="R130" i="78"/>
  <c r="Q130" i="78"/>
  <c r="R129" i="78"/>
  <c r="Q129" i="78"/>
  <c r="R128" i="78"/>
  <c r="Q128" i="78"/>
  <c r="R127" i="78"/>
  <c r="Q127" i="78"/>
  <c r="R126" i="78"/>
  <c r="Q126" i="78"/>
  <c r="R125" i="78"/>
  <c r="Q125" i="78"/>
  <c r="R124" i="78"/>
  <c r="Q124" i="78"/>
  <c r="R123" i="78"/>
  <c r="Q123" i="78"/>
  <c r="R122" i="78"/>
  <c r="Q122" i="78"/>
  <c r="R121" i="78"/>
  <c r="Q121" i="78"/>
  <c r="R120" i="78"/>
  <c r="Q120" i="78"/>
  <c r="R119" i="78"/>
  <c r="Q119" i="78"/>
  <c r="R118" i="78"/>
  <c r="Q118" i="78"/>
  <c r="R117" i="78"/>
  <c r="Q117" i="78"/>
  <c r="R116" i="78"/>
  <c r="Q116" i="78"/>
  <c r="R115" i="78"/>
  <c r="Q115" i="78"/>
  <c r="R114" i="78"/>
  <c r="Q114" i="78"/>
  <c r="R113" i="78"/>
  <c r="Q113" i="78"/>
  <c r="R112" i="78"/>
  <c r="Q112" i="78"/>
  <c r="R111" i="78"/>
  <c r="Q111" i="78"/>
  <c r="R110" i="78"/>
  <c r="Q110" i="78"/>
  <c r="R109" i="78"/>
  <c r="Q109" i="78"/>
  <c r="R108" i="78"/>
  <c r="Q108" i="78"/>
  <c r="R107" i="78"/>
  <c r="Q107" i="78"/>
  <c r="R106" i="78"/>
  <c r="Q106" i="78"/>
  <c r="R105" i="78"/>
  <c r="Q105" i="78"/>
  <c r="R104" i="78"/>
  <c r="Q104" i="78"/>
  <c r="R103" i="78"/>
  <c r="Q103" i="78"/>
  <c r="R102" i="78"/>
  <c r="Q102" i="78"/>
  <c r="R101" i="78"/>
  <c r="Q101" i="78"/>
  <c r="R100" i="78"/>
  <c r="Q100" i="78"/>
  <c r="R99" i="78"/>
  <c r="Q99" i="78"/>
  <c r="R98" i="78"/>
  <c r="Q98" i="78"/>
  <c r="R97" i="78"/>
  <c r="Q97" i="78"/>
  <c r="R96" i="78"/>
  <c r="Q96" i="78"/>
  <c r="R95" i="78"/>
  <c r="Q95" i="78"/>
  <c r="R94" i="78"/>
  <c r="Q94" i="78"/>
  <c r="R93" i="78"/>
  <c r="Q93" i="78"/>
  <c r="R92" i="78"/>
  <c r="Q92" i="78"/>
  <c r="R91" i="78"/>
  <c r="Q91" i="78"/>
  <c r="R90" i="78"/>
  <c r="Q90" i="78"/>
  <c r="R89" i="78"/>
  <c r="Q89" i="78"/>
  <c r="R88" i="78"/>
  <c r="Q88" i="78"/>
  <c r="R87" i="78"/>
  <c r="Q87" i="78"/>
  <c r="R86" i="78"/>
  <c r="Q86" i="78"/>
  <c r="R85" i="78"/>
  <c r="Q85" i="78"/>
  <c r="R84" i="78"/>
  <c r="Q84" i="78"/>
  <c r="R83" i="78"/>
  <c r="Q83" i="78"/>
  <c r="R82" i="78"/>
  <c r="Q82" i="78"/>
  <c r="R81" i="78"/>
  <c r="Q81" i="78"/>
  <c r="R80" i="78"/>
  <c r="Q80" i="78"/>
  <c r="R79" i="78"/>
  <c r="Q79" i="78"/>
  <c r="R78" i="78"/>
  <c r="Q78" i="78"/>
  <c r="R77" i="78"/>
  <c r="Q77" i="78"/>
  <c r="R76" i="78"/>
  <c r="Q76" i="78"/>
  <c r="R75" i="78"/>
  <c r="Q75" i="78"/>
  <c r="R74" i="78"/>
  <c r="Q74" i="78"/>
  <c r="R73" i="78"/>
  <c r="Q73" i="78"/>
  <c r="R72" i="78"/>
  <c r="Q72" i="78"/>
  <c r="R71" i="78"/>
  <c r="Q71" i="78"/>
  <c r="R70" i="78"/>
  <c r="Q70" i="78"/>
  <c r="R69" i="78"/>
  <c r="Q69" i="78"/>
  <c r="R68" i="78"/>
  <c r="Q68" i="78"/>
  <c r="R67" i="78"/>
  <c r="Q67" i="78"/>
  <c r="R66" i="78"/>
  <c r="Q66" i="78"/>
  <c r="R65" i="78"/>
  <c r="Q65" i="78"/>
  <c r="R64" i="78"/>
  <c r="Q64" i="78"/>
  <c r="R63" i="78"/>
  <c r="Q63" i="78"/>
  <c r="R62" i="78"/>
  <c r="Q62" i="78"/>
  <c r="R61" i="78"/>
  <c r="Q61" i="78"/>
  <c r="R60" i="78"/>
  <c r="Q60" i="78"/>
  <c r="R59" i="78"/>
  <c r="Q59" i="78"/>
  <c r="R58" i="78"/>
  <c r="Q58" i="78"/>
  <c r="R57" i="78"/>
  <c r="Q57" i="78"/>
  <c r="R56" i="78"/>
  <c r="Q56" i="78"/>
  <c r="R55" i="78"/>
  <c r="Q55" i="78"/>
  <c r="R54" i="78"/>
  <c r="Q54" i="78"/>
  <c r="R53" i="78"/>
  <c r="Q53" i="78"/>
  <c r="R52" i="78"/>
  <c r="Q52" i="78"/>
  <c r="R51" i="78"/>
  <c r="Q51" i="78"/>
  <c r="R50" i="78"/>
  <c r="Q50" i="78"/>
  <c r="R49" i="78"/>
  <c r="Q49" i="78"/>
  <c r="R48" i="78"/>
  <c r="Q48" i="78"/>
  <c r="R47" i="78"/>
  <c r="Q47" i="78"/>
  <c r="R46" i="78"/>
  <c r="Q46" i="78"/>
  <c r="R45" i="78"/>
  <c r="Q45" i="78"/>
  <c r="R44" i="78"/>
  <c r="Q44" i="78"/>
  <c r="R43" i="78"/>
  <c r="Q43" i="78"/>
  <c r="R42" i="78"/>
  <c r="Q42" i="78"/>
  <c r="R41" i="78"/>
  <c r="Q41" i="78"/>
  <c r="R39" i="78"/>
  <c r="Q39" i="78"/>
  <c r="R38" i="78"/>
  <c r="Q38" i="78"/>
  <c r="R37" i="78"/>
  <c r="Q37" i="78"/>
  <c r="R36" i="78"/>
  <c r="Q36" i="78"/>
  <c r="R35" i="78"/>
  <c r="Q35" i="78"/>
  <c r="R34" i="78"/>
  <c r="Q34" i="78"/>
  <c r="R33" i="78"/>
  <c r="Q33" i="78"/>
  <c r="R32" i="78"/>
  <c r="Q32" i="78"/>
  <c r="R31" i="78"/>
  <c r="Q31" i="78"/>
  <c r="R30" i="78"/>
  <c r="Q30" i="78"/>
  <c r="R29" i="78"/>
  <c r="Q29" i="78"/>
  <c r="R28" i="78"/>
  <c r="Q28" i="78"/>
  <c r="R27" i="78"/>
  <c r="Q27" i="78"/>
  <c r="R26" i="78"/>
  <c r="Q26" i="78"/>
  <c r="R25" i="78"/>
  <c r="Q25" i="78"/>
  <c r="R24" i="78"/>
  <c r="Q24" i="78"/>
  <c r="R23" i="78"/>
  <c r="Q23" i="78"/>
  <c r="R22" i="78"/>
  <c r="Q22" i="78"/>
  <c r="R21" i="78"/>
  <c r="Q21" i="78"/>
  <c r="R20" i="78"/>
  <c r="Q20" i="78"/>
  <c r="R19" i="78"/>
  <c r="Q19" i="78"/>
  <c r="R18" i="78"/>
  <c r="Q18" i="78"/>
  <c r="R17" i="78"/>
  <c r="Q17" i="78"/>
  <c r="R16" i="78"/>
  <c r="Q16" i="78"/>
  <c r="R15" i="78"/>
  <c r="Q15" i="78"/>
  <c r="R14" i="78"/>
  <c r="Q14" i="78"/>
  <c r="R13" i="78"/>
  <c r="Q13" i="78"/>
  <c r="R12" i="78"/>
  <c r="Q12" i="78"/>
  <c r="R11" i="78"/>
  <c r="Q11" i="78"/>
  <c r="R10" i="78"/>
  <c r="Q10" i="78"/>
  <c r="K128" i="76"/>
  <c r="J128" i="76"/>
  <c r="K127" i="76"/>
  <c r="J127" i="76"/>
  <c r="K126" i="76"/>
  <c r="J126" i="76"/>
  <c r="K124" i="76"/>
  <c r="J124" i="76"/>
  <c r="K123" i="76"/>
  <c r="J123" i="76"/>
  <c r="K122" i="76"/>
  <c r="J122" i="76"/>
  <c r="K121" i="76"/>
  <c r="J121" i="76"/>
  <c r="K119" i="76"/>
  <c r="J119" i="76"/>
  <c r="K118" i="76"/>
  <c r="J118" i="76"/>
  <c r="K117" i="76"/>
  <c r="J117" i="76"/>
  <c r="K116" i="76"/>
  <c r="J116" i="76"/>
  <c r="K115" i="76"/>
  <c r="J115" i="76"/>
  <c r="K114" i="76"/>
  <c r="J114" i="76"/>
  <c r="K113" i="76"/>
  <c r="J113" i="76"/>
  <c r="K112" i="76"/>
  <c r="J112" i="76"/>
  <c r="K111" i="76"/>
  <c r="J111" i="76"/>
  <c r="K110" i="76"/>
  <c r="J110" i="76"/>
  <c r="K109" i="76"/>
  <c r="J109" i="76"/>
  <c r="K108" i="76"/>
  <c r="J108" i="76"/>
  <c r="K107" i="76"/>
  <c r="J107" i="76"/>
  <c r="K106" i="76"/>
  <c r="J106" i="76"/>
  <c r="K105" i="76"/>
  <c r="J105" i="76"/>
  <c r="K104" i="76"/>
  <c r="J104" i="76"/>
  <c r="K103" i="76"/>
  <c r="J103" i="76"/>
  <c r="K102" i="76"/>
  <c r="J102" i="76"/>
  <c r="K101" i="76"/>
  <c r="J101" i="76"/>
  <c r="K100" i="76"/>
  <c r="J100" i="76"/>
  <c r="K99" i="76"/>
  <c r="J99" i="76"/>
  <c r="K98" i="76"/>
  <c r="J98" i="76"/>
  <c r="K97" i="76"/>
  <c r="J97" i="76"/>
  <c r="K96" i="76"/>
  <c r="J96" i="76"/>
  <c r="K95" i="76"/>
  <c r="J95" i="76"/>
  <c r="K94" i="76"/>
  <c r="J94" i="76"/>
  <c r="K93" i="76"/>
  <c r="J93" i="76"/>
  <c r="K92" i="76"/>
  <c r="J92" i="76"/>
  <c r="K91" i="76"/>
  <c r="J91" i="76"/>
  <c r="K89" i="76"/>
  <c r="J89" i="76"/>
  <c r="K88" i="76"/>
  <c r="J88" i="76"/>
  <c r="K87" i="76"/>
  <c r="J87" i="76"/>
  <c r="K86" i="76"/>
  <c r="J86" i="76"/>
  <c r="K85" i="76"/>
  <c r="J85" i="76"/>
  <c r="K84" i="76"/>
  <c r="J84" i="76"/>
  <c r="K83" i="76"/>
  <c r="J83" i="76"/>
  <c r="K82" i="76"/>
  <c r="J82" i="76"/>
  <c r="K81" i="76"/>
  <c r="J81" i="76"/>
  <c r="K80" i="76"/>
  <c r="J80" i="76"/>
  <c r="K79" i="76"/>
  <c r="J79" i="76"/>
  <c r="K78" i="76"/>
  <c r="J78" i="76"/>
  <c r="K77" i="76"/>
  <c r="J77" i="76"/>
  <c r="K76" i="76"/>
  <c r="J76" i="76"/>
  <c r="K75" i="76"/>
  <c r="J75" i="76"/>
  <c r="K74" i="76"/>
  <c r="J74" i="76"/>
  <c r="K73" i="76"/>
  <c r="J73" i="76"/>
  <c r="K72" i="76"/>
  <c r="J72" i="76"/>
  <c r="K71" i="76"/>
  <c r="J71" i="76"/>
  <c r="K70" i="76"/>
  <c r="J70" i="76"/>
  <c r="K69" i="76"/>
  <c r="J69" i="76"/>
  <c r="K68" i="76"/>
  <c r="J68" i="76"/>
  <c r="K67" i="76"/>
  <c r="J67" i="76"/>
  <c r="K66" i="76"/>
  <c r="J66" i="76"/>
  <c r="K65" i="76"/>
  <c r="J65" i="76"/>
  <c r="K64" i="76"/>
  <c r="J64" i="76"/>
  <c r="K63" i="76"/>
  <c r="J63" i="76"/>
  <c r="K62" i="76"/>
  <c r="J62" i="76"/>
  <c r="K61" i="76"/>
  <c r="J61" i="76"/>
  <c r="K60" i="76"/>
  <c r="J60" i="76"/>
  <c r="K59" i="76"/>
  <c r="J59" i="76"/>
  <c r="K58" i="76"/>
  <c r="J58" i="76"/>
  <c r="K57" i="76"/>
  <c r="J57" i="76"/>
  <c r="K56" i="76"/>
  <c r="J56" i="76"/>
  <c r="K55" i="76"/>
  <c r="J55" i="76"/>
  <c r="K54" i="76"/>
  <c r="J54" i="76"/>
  <c r="K53" i="76"/>
  <c r="J53" i="76"/>
  <c r="K52" i="76"/>
  <c r="J52" i="76"/>
  <c r="K51" i="76"/>
  <c r="J51" i="76"/>
  <c r="K50" i="76"/>
  <c r="J50" i="76"/>
  <c r="K49" i="76"/>
  <c r="J49" i="76"/>
  <c r="K48" i="76"/>
  <c r="J48" i="76"/>
  <c r="K47" i="76"/>
  <c r="J47" i="76"/>
  <c r="K46" i="76"/>
  <c r="J46" i="76"/>
  <c r="K45" i="76"/>
  <c r="J45" i="76"/>
  <c r="K44" i="76"/>
  <c r="J44" i="76"/>
  <c r="K43" i="76"/>
  <c r="J43" i="76"/>
  <c r="K42" i="76"/>
  <c r="J42" i="76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3" i="76"/>
  <c r="J23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S41" i="71"/>
  <c r="R41" i="71"/>
  <c r="S40" i="71"/>
  <c r="R40" i="71"/>
  <c r="S39" i="71"/>
  <c r="R39" i="71"/>
  <c r="S38" i="71"/>
  <c r="R38" i="71"/>
  <c r="S36" i="71"/>
  <c r="R36" i="71"/>
  <c r="S35" i="71"/>
  <c r="R35" i="71"/>
  <c r="S34" i="71"/>
  <c r="R34" i="71"/>
  <c r="S33" i="71"/>
  <c r="R33" i="71"/>
  <c r="S31" i="71"/>
  <c r="R31" i="71"/>
  <c r="S30" i="71"/>
  <c r="R30" i="71"/>
  <c r="S29" i="71"/>
  <c r="R29" i="71"/>
  <c r="S28" i="71"/>
  <c r="R28" i="71"/>
  <c r="S27" i="71"/>
  <c r="R27" i="71"/>
  <c r="S26" i="71"/>
  <c r="R26" i="71"/>
  <c r="S25" i="71"/>
  <c r="R25" i="71"/>
  <c r="S24" i="71"/>
  <c r="R24" i="71"/>
  <c r="S22" i="71"/>
  <c r="R22" i="71"/>
  <c r="S21" i="71"/>
  <c r="R21" i="71"/>
  <c r="S20" i="71"/>
  <c r="R20" i="71"/>
  <c r="S19" i="71"/>
  <c r="R19" i="71"/>
  <c r="S18" i="71"/>
  <c r="R18" i="71"/>
  <c r="S17" i="71"/>
  <c r="R17" i="71"/>
  <c r="S16" i="71"/>
  <c r="R16" i="71"/>
  <c r="S15" i="71"/>
  <c r="R15" i="71"/>
  <c r="S14" i="71"/>
  <c r="R14" i="71"/>
  <c r="S13" i="71"/>
  <c r="R13" i="71"/>
  <c r="S12" i="71"/>
  <c r="R12" i="71"/>
  <c r="S11" i="71"/>
  <c r="R11" i="71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0" i="69"/>
  <c r="O20" i="69"/>
  <c r="P19" i="69"/>
  <c r="O19" i="69"/>
  <c r="P18" i="69"/>
  <c r="O18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K13" i="67"/>
  <c r="J13" i="67"/>
  <c r="K12" i="67"/>
  <c r="J12" i="67"/>
  <c r="K11" i="67"/>
  <c r="J11" i="67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N21" i="63"/>
  <c r="M21" i="63"/>
  <c r="N20" i="63"/>
  <c r="M20" i="63"/>
  <c r="N19" i="63"/>
  <c r="M19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U361" i="61"/>
  <c r="T361" i="61"/>
  <c r="U360" i="61"/>
  <c r="T360" i="61"/>
  <c r="U359" i="61"/>
  <c r="T359" i="61"/>
  <c r="U358" i="61"/>
  <c r="T358" i="61"/>
  <c r="U357" i="61"/>
  <c r="T357" i="61"/>
  <c r="U356" i="61"/>
  <c r="T356" i="61"/>
  <c r="U355" i="61"/>
  <c r="T355" i="61"/>
  <c r="U354" i="61"/>
  <c r="T354" i="61"/>
  <c r="U353" i="61"/>
  <c r="T353" i="61"/>
  <c r="U352" i="61"/>
  <c r="T352" i="61"/>
  <c r="U351" i="61"/>
  <c r="T351" i="61"/>
  <c r="U350" i="61"/>
  <c r="T350" i="61"/>
  <c r="U349" i="61"/>
  <c r="T349" i="61"/>
  <c r="U348" i="61"/>
  <c r="T348" i="61"/>
  <c r="U347" i="61"/>
  <c r="T347" i="61"/>
  <c r="U346" i="61"/>
  <c r="T346" i="61"/>
  <c r="U345" i="61"/>
  <c r="T345" i="61"/>
  <c r="U344" i="61"/>
  <c r="T344" i="61"/>
  <c r="U343" i="61"/>
  <c r="T343" i="61"/>
  <c r="U342" i="61"/>
  <c r="T342" i="61"/>
  <c r="U341" i="61"/>
  <c r="T341" i="61"/>
  <c r="U340" i="61"/>
  <c r="T340" i="61"/>
  <c r="U339" i="61"/>
  <c r="T339" i="61"/>
  <c r="U338" i="61"/>
  <c r="T338" i="61"/>
  <c r="U337" i="61"/>
  <c r="T337" i="61"/>
  <c r="U336" i="61"/>
  <c r="T336" i="61"/>
  <c r="U335" i="61"/>
  <c r="T335" i="61"/>
  <c r="U334" i="61"/>
  <c r="T334" i="61"/>
  <c r="U333" i="61"/>
  <c r="T333" i="61"/>
  <c r="U332" i="61"/>
  <c r="T332" i="61"/>
  <c r="U331" i="61"/>
  <c r="T331" i="61"/>
  <c r="U330" i="61"/>
  <c r="T330" i="61"/>
  <c r="U329" i="61"/>
  <c r="T329" i="61"/>
  <c r="U328" i="61"/>
  <c r="T328" i="61"/>
  <c r="U327" i="61"/>
  <c r="T327" i="61"/>
  <c r="U326" i="61"/>
  <c r="T326" i="61"/>
  <c r="U325" i="61"/>
  <c r="T325" i="61"/>
  <c r="U324" i="61"/>
  <c r="T324" i="61"/>
  <c r="U323" i="61"/>
  <c r="T323" i="61"/>
  <c r="U322" i="61"/>
  <c r="T322" i="61"/>
  <c r="U321" i="61"/>
  <c r="T321" i="61"/>
  <c r="U320" i="61"/>
  <c r="T320" i="61"/>
  <c r="U319" i="61"/>
  <c r="T319" i="61"/>
  <c r="U318" i="61"/>
  <c r="T318" i="61"/>
  <c r="U317" i="61"/>
  <c r="T317" i="61"/>
  <c r="U316" i="61"/>
  <c r="T316" i="61"/>
  <c r="U315" i="61"/>
  <c r="T315" i="61"/>
  <c r="U314" i="61"/>
  <c r="T314" i="61"/>
  <c r="U313" i="61"/>
  <c r="T313" i="61"/>
  <c r="U312" i="61"/>
  <c r="T312" i="61"/>
  <c r="U311" i="61"/>
  <c r="T311" i="61"/>
  <c r="U310" i="61"/>
  <c r="T310" i="61"/>
  <c r="U309" i="61"/>
  <c r="T309" i="61"/>
  <c r="U308" i="61"/>
  <c r="T308" i="61"/>
  <c r="U307" i="61"/>
  <c r="T307" i="61"/>
  <c r="U306" i="61"/>
  <c r="T306" i="61"/>
  <c r="U305" i="61"/>
  <c r="T305" i="61"/>
  <c r="U304" i="61"/>
  <c r="T304" i="61"/>
  <c r="U303" i="61"/>
  <c r="T303" i="61"/>
  <c r="U302" i="61"/>
  <c r="T302" i="61"/>
  <c r="U301" i="61"/>
  <c r="T301" i="61"/>
  <c r="U300" i="61"/>
  <c r="T300" i="61"/>
  <c r="U299" i="61"/>
  <c r="T299" i="61"/>
  <c r="U298" i="61"/>
  <c r="T298" i="61"/>
  <c r="U297" i="61"/>
  <c r="T297" i="61"/>
  <c r="U296" i="61"/>
  <c r="T296" i="61"/>
  <c r="U295" i="61"/>
  <c r="T295" i="61"/>
  <c r="U294" i="61"/>
  <c r="T294" i="61"/>
  <c r="U293" i="61"/>
  <c r="T293" i="61"/>
  <c r="U292" i="61"/>
  <c r="T292" i="61"/>
  <c r="U291" i="61"/>
  <c r="T291" i="61"/>
  <c r="U290" i="61"/>
  <c r="T290" i="61"/>
  <c r="U289" i="61"/>
  <c r="T289" i="61"/>
  <c r="U288" i="61"/>
  <c r="T288" i="61"/>
  <c r="U287" i="61"/>
  <c r="T287" i="61"/>
  <c r="U286" i="61"/>
  <c r="T286" i="61"/>
  <c r="U285" i="61"/>
  <c r="T285" i="61"/>
  <c r="U284" i="61"/>
  <c r="T284" i="61"/>
  <c r="U283" i="61"/>
  <c r="T283" i="61"/>
  <c r="U282" i="61"/>
  <c r="T282" i="61"/>
  <c r="U281" i="61"/>
  <c r="T281" i="61"/>
  <c r="U280" i="61"/>
  <c r="T280" i="61"/>
  <c r="U279" i="61"/>
  <c r="T279" i="61"/>
  <c r="U278" i="61"/>
  <c r="T278" i="61"/>
  <c r="U277" i="61"/>
  <c r="T277" i="61"/>
  <c r="U276" i="61"/>
  <c r="T276" i="61"/>
  <c r="U275" i="61"/>
  <c r="T275" i="61"/>
  <c r="U274" i="61"/>
  <c r="T274" i="61"/>
  <c r="U273" i="61"/>
  <c r="T273" i="61"/>
  <c r="U272" i="61"/>
  <c r="T272" i="61"/>
  <c r="U271" i="61"/>
  <c r="T271" i="61"/>
  <c r="U269" i="61"/>
  <c r="T269" i="61"/>
  <c r="U268" i="61"/>
  <c r="T268" i="61"/>
  <c r="U267" i="61"/>
  <c r="T267" i="61"/>
  <c r="U266" i="61"/>
  <c r="T266" i="61"/>
  <c r="U265" i="61"/>
  <c r="T265" i="61"/>
  <c r="U264" i="61"/>
  <c r="T264" i="61"/>
  <c r="U263" i="61"/>
  <c r="T263" i="61"/>
  <c r="U262" i="61"/>
  <c r="T262" i="61"/>
  <c r="U261" i="61"/>
  <c r="T261" i="61"/>
  <c r="U260" i="61"/>
  <c r="T260" i="61"/>
  <c r="U259" i="61"/>
  <c r="T259" i="61"/>
  <c r="U258" i="61"/>
  <c r="T258" i="61"/>
  <c r="U256" i="61"/>
  <c r="T256" i="61"/>
  <c r="U255" i="61"/>
  <c r="T255" i="61"/>
  <c r="U254" i="61"/>
  <c r="T254" i="61"/>
  <c r="U253" i="61"/>
  <c r="T253" i="61"/>
  <c r="U252" i="61"/>
  <c r="T252" i="61"/>
  <c r="U250" i="61"/>
  <c r="T250" i="61"/>
  <c r="U249" i="61"/>
  <c r="T249" i="61"/>
  <c r="U248" i="61"/>
  <c r="T248" i="61"/>
  <c r="U247" i="61"/>
  <c r="T247" i="61"/>
  <c r="U246" i="61"/>
  <c r="T246" i="61"/>
  <c r="U245" i="61"/>
  <c r="T245" i="61"/>
  <c r="U244" i="61"/>
  <c r="T244" i="61"/>
  <c r="U243" i="61"/>
  <c r="T243" i="61"/>
  <c r="U242" i="61"/>
  <c r="T242" i="61"/>
  <c r="U241" i="61"/>
  <c r="T241" i="61"/>
  <c r="U240" i="61"/>
  <c r="T240" i="61"/>
  <c r="U239" i="61"/>
  <c r="T239" i="61"/>
  <c r="U238" i="61"/>
  <c r="T238" i="61"/>
  <c r="U237" i="61"/>
  <c r="T237" i="61"/>
  <c r="U236" i="61"/>
  <c r="T236" i="61"/>
  <c r="U235" i="61"/>
  <c r="T235" i="61"/>
  <c r="U234" i="61"/>
  <c r="T234" i="61"/>
  <c r="U233" i="61"/>
  <c r="T233" i="61"/>
  <c r="U232" i="61"/>
  <c r="T232" i="61"/>
  <c r="U231" i="61"/>
  <c r="T231" i="61"/>
  <c r="U230" i="61"/>
  <c r="T230" i="61"/>
  <c r="U229" i="61"/>
  <c r="T229" i="61"/>
  <c r="U228" i="61"/>
  <c r="T228" i="61"/>
  <c r="U227" i="61"/>
  <c r="T227" i="61"/>
  <c r="U226" i="61"/>
  <c r="T226" i="61"/>
  <c r="U225" i="61"/>
  <c r="T225" i="61"/>
  <c r="U224" i="61"/>
  <c r="T224" i="61"/>
  <c r="U223" i="61"/>
  <c r="T223" i="61"/>
  <c r="U222" i="61"/>
  <c r="T222" i="61"/>
  <c r="U221" i="61"/>
  <c r="T221" i="61"/>
  <c r="U220" i="61"/>
  <c r="T220" i="61"/>
  <c r="U219" i="61"/>
  <c r="T219" i="61"/>
  <c r="U218" i="61"/>
  <c r="T218" i="61"/>
  <c r="U217" i="61"/>
  <c r="T217" i="61"/>
  <c r="U216" i="61"/>
  <c r="T216" i="61"/>
  <c r="U215" i="61"/>
  <c r="T215" i="61"/>
  <c r="U214" i="61"/>
  <c r="T214" i="61"/>
  <c r="U213" i="61"/>
  <c r="T213" i="61"/>
  <c r="U212" i="61"/>
  <c r="T212" i="61"/>
  <c r="U211" i="61"/>
  <c r="T211" i="61"/>
  <c r="U210" i="61"/>
  <c r="T210" i="61"/>
  <c r="U209" i="61"/>
  <c r="T209" i="61"/>
  <c r="U208" i="61"/>
  <c r="T208" i="61"/>
  <c r="U207" i="61"/>
  <c r="T207" i="61"/>
  <c r="U206" i="61"/>
  <c r="T206" i="61"/>
  <c r="U205" i="61"/>
  <c r="T205" i="61"/>
  <c r="U204" i="61"/>
  <c r="T204" i="61"/>
  <c r="U203" i="61"/>
  <c r="T203" i="61"/>
  <c r="U202" i="61"/>
  <c r="T202" i="61"/>
  <c r="U201" i="61"/>
  <c r="T201" i="61"/>
  <c r="U200" i="61"/>
  <c r="T200" i="61"/>
  <c r="U199" i="61"/>
  <c r="T199" i="61"/>
  <c r="U198" i="61"/>
  <c r="T198" i="61"/>
  <c r="U197" i="61"/>
  <c r="T197" i="61"/>
  <c r="U196" i="61"/>
  <c r="T196" i="61"/>
  <c r="U195" i="61"/>
  <c r="T195" i="61"/>
  <c r="U194" i="61"/>
  <c r="T194" i="61"/>
  <c r="U193" i="61"/>
  <c r="T193" i="61"/>
  <c r="U192" i="61"/>
  <c r="T192" i="61"/>
  <c r="U191" i="61"/>
  <c r="T191" i="61"/>
  <c r="U190" i="61"/>
  <c r="T190" i="61"/>
  <c r="U189" i="61"/>
  <c r="T189" i="61"/>
  <c r="U188" i="61"/>
  <c r="T188" i="61"/>
  <c r="U187" i="61"/>
  <c r="T187" i="61"/>
  <c r="U186" i="61"/>
  <c r="T186" i="61"/>
  <c r="U185" i="61"/>
  <c r="T185" i="61"/>
  <c r="U184" i="61"/>
  <c r="T184" i="61"/>
  <c r="U183" i="61"/>
  <c r="T183" i="61"/>
  <c r="U182" i="61"/>
  <c r="T182" i="61"/>
  <c r="U181" i="61"/>
  <c r="T181" i="61"/>
  <c r="U180" i="61"/>
  <c r="T180" i="61"/>
  <c r="U179" i="61"/>
  <c r="T179" i="61"/>
  <c r="U178" i="61"/>
  <c r="T178" i="61"/>
  <c r="U177" i="61"/>
  <c r="T177" i="61"/>
  <c r="U176" i="61"/>
  <c r="T176" i="61"/>
  <c r="U175" i="61"/>
  <c r="T175" i="61"/>
  <c r="U174" i="61"/>
  <c r="T174" i="61"/>
  <c r="U173" i="61"/>
  <c r="T173" i="61"/>
  <c r="U172" i="61"/>
  <c r="T172" i="61"/>
  <c r="U171" i="61"/>
  <c r="T171" i="61"/>
  <c r="U170" i="61"/>
  <c r="T170" i="61"/>
  <c r="U169" i="61"/>
  <c r="T169" i="61"/>
  <c r="U168" i="61"/>
  <c r="T168" i="61"/>
  <c r="U166" i="61"/>
  <c r="T166" i="61"/>
  <c r="U165" i="61"/>
  <c r="T165" i="61"/>
  <c r="U164" i="61"/>
  <c r="T164" i="61"/>
  <c r="U163" i="61"/>
  <c r="T163" i="61"/>
  <c r="U162" i="61"/>
  <c r="T162" i="61"/>
  <c r="U161" i="61"/>
  <c r="T161" i="61"/>
  <c r="U160" i="61"/>
  <c r="T160" i="61"/>
  <c r="U159" i="61"/>
  <c r="T159" i="61"/>
  <c r="U158" i="61"/>
  <c r="T158" i="61"/>
  <c r="U157" i="61"/>
  <c r="T157" i="61"/>
  <c r="U156" i="61"/>
  <c r="T156" i="61"/>
  <c r="U155" i="61"/>
  <c r="T155" i="61"/>
  <c r="U154" i="61"/>
  <c r="T154" i="61"/>
  <c r="U153" i="61"/>
  <c r="T153" i="61"/>
  <c r="U152" i="61"/>
  <c r="T152" i="61"/>
  <c r="U151" i="61"/>
  <c r="T151" i="61"/>
  <c r="U150" i="61"/>
  <c r="T150" i="61"/>
  <c r="U149" i="61"/>
  <c r="T149" i="61"/>
  <c r="U148" i="61"/>
  <c r="T148" i="61"/>
  <c r="U147" i="61"/>
  <c r="T147" i="61"/>
  <c r="U146" i="61"/>
  <c r="T146" i="61"/>
  <c r="U145" i="61"/>
  <c r="T145" i="61"/>
  <c r="U144" i="61"/>
  <c r="T144" i="61"/>
  <c r="U143" i="61"/>
  <c r="T143" i="61"/>
  <c r="U142" i="61"/>
  <c r="T142" i="61"/>
  <c r="U141" i="61"/>
  <c r="T141" i="61"/>
  <c r="U140" i="61"/>
  <c r="T140" i="61"/>
  <c r="U139" i="61"/>
  <c r="T139" i="61"/>
  <c r="U138" i="61"/>
  <c r="T138" i="61"/>
  <c r="U137" i="61"/>
  <c r="T137" i="61"/>
  <c r="U136" i="61"/>
  <c r="T136" i="61"/>
  <c r="U135" i="61"/>
  <c r="T135" i="61"/>
  <c r="U134" i="61"/>
  <c r="T134" i="61"/>
  <c r="U133" i="61"/>
  <c r="T133" i="61"/>
  <c r="U132" i="61"/>
  <c r="T132" i="61"/>
  <c r="U131" i="61"/>
  <c r="T131" i="61"/>
  <c r="U130" i="61"/>
  <c r="T130" i="61"/>
  <c r="U129" i="61"/>
  <c r="T129" i="61"/>
  <c r="U128" i="61"/>
  <c r="T128" i="61"/>
  <c r="U127" i="61"/>
  <c r="T127" i="61"/>
  <c r="U126" i="61"/>
  <c r="T126" i="61"/>
  <c r="U125" i="61"/>
  <c r="T125" i="61"/>
  <c r="U124" i="61"/>
  <c r="T124" i="61"/>
  <c r="U123" i="61"/>
  <c r="T123" i="61"/>
  <c r="U122" i="61"/>
  <c r="T122" i="61"/>
  <c r="U121" i="61"/>
  <c r="T121" i="61"/>
  <c r="U120" i="61"/>
  <c r="T120" i="61"/>
  <c r="U119" i="61"/>
  <c r="T119" i="61"/>
  <c r="U118" i="61"/>
  <c r="T118" i="61"/>
  <c r="U117" i="61"/>
  <c r="T117" i="61"/>
  <c r="U116" i="61"/>
  <c r="T116" i="61"/>
  <c r="U115" i="61"/>
  <c r="T115" i="61"/>
  <c r="U114" i="61"/>
  <c r="T114" i="61"/>
  <c r="U113" i="61"/>
  <c r="T113" i="61"/>
  <c r="U112" i="61"/>
  <c r="T112" i="61"/>
  <c r="U111" i="61"/>
  <c r="T111" i="61"/>
  <c r="U110" i="61"/>
  <c r="T110" i="61"/>
  <c r="U109" i="61"/>
  <c r="T109" i="61"/>
  <c r="U108" i="61"/>
  <c r="T108" i="61"/>
  <c r="U107" i="61"/>
  <c r="T107" i="61"/>
  <c r="U106" i="61"/>
  <c r="T106" i="61"/>
  <c r="U105" i="61"/>
  <c r="T105" i="61"/>
  <c r="U104" i="61"/>
  <c r="T104" i="61"/>
  <c r="U103" i="61"/>
  <c r="T103" i="61"/>
  <c r="U102" i="61"/>
  <c r="T102" i="61"/>
  <c r="U101" i="61"/>
  <c r="T101" i="61"/>
  <c r="U100" i="61"/>
  <c r="T100" i="61"/>
  <c r="U99" i="61"/>
  <c r="T99" i="61"/>
  <c r="U98" i="61"/>
  <c r="T98" i="61"/>
  <c r="U97" i="61"/>
  <c r="T97" i="61"/>
  <c r="U96" i="61"/>
  <c r="T96" i="61"/>
  <c r="U95" i="61"/>
  <c r="T95" i="61"/>
  <c r="U94" i="61"/>
  <c r="T94" i="61"/>
  <c r="U93" i="61"/>
  <c r="T93" i="61"/>
  <c r="U92" i="61"/>
  <c r="T92" i="61"/>
  <c r="U91" i="61"/>
  <c r="T91" i="61"/>
  <c r="U90" i="61"/>
  <c r="T90" i="61"/>
  <c r="U89" i="61"/>
  <c r="T89" i="61"/>
  <c r="U88" i="61"/>
  <c r="T88" i="61"/>
  <c r="U87" i="61"/>
  <c r="T87" i="61"/>
  <c r="U86" i="61"/>
  <c r="T86" i="61"/>
  <c r="U85" i="61"/>
  <c r="T85" i="61"/>
  <c r="U84" i="61"/>
  <c r="T84" i="61"/>
  <c r="U83" i="61"/>
  <c r="T83" i="61"/>
  <c r="U82" i="61"/>
  <c r="T82" i="61"/>
  <c r="U81" i="61"/>
  <c r="T81" i="61"/>
  <c r="U80" i="61"/>
  <c r="T80" i="61"/>
  <c r="U79" i="61"/>
  <c r="T79" i="61"/>
  <c r="U78" i="61"/>
  <c r="T78" i="61"/>
  <c r="U77" i="61"/>
  <c r="T77" i="61"/>
  <c r="U76" i="61"/>
  <c r="T76" i="61"/>
  <c r="U75" i="61"/>
  <c r="T75" i="61"/>
  <c r="U74" i="61"/>
  <c r="T74" i="61"/>
  <c r="U73" i="61"/>
  <c r="T73" i="61"/>
  <c r="U72" i="61"/>
  <c r="T72" i="61"/>
  <c r="U71" i="61"/>
  <c r="T71" i="61"/>
  <c r="U70" i="61"/>
  <c r="T70" i="61"/>
  <c r="U69" i="61"/>
  <c r="T69" i="61"/>
  <c r="U68" i="61"/>
  <c r="T68" i="61"/>
  <c r="U67" i="61"/>
  <c r="T67" i="61"/>
  <c r="U66" i="61"/>
  <c r="T66" i="61"/>
  <c r="U65" i="61"/>
  <c r="T65" i="61"/>
  <c r="U64" i="61"/>
  <c r="T64" i="61"/>
  <c r="U63" i="61"/>
  <c r="T63" i="61"/>
  <c r="U62" i="61"/>
  <c r="T62" i="61"/>
  <c r="U61" i="61"/>
  <c r="T61" i="61"/>
  <c r="U60" i="61"/>
  <c r="T60" i="61"/>
  <c r="U59" i="61"/>
  <c r="T59" i="61"/>
  <c r="U58" i="61"/>
  <c r="T58" i="61"/>
  <c r="U57" i="61"/>
  <c r="T57" i="61"/>
  <c r="U56" i="61"/>
  <c r="T56" i="61"/>
  <c r="U55" i="61"/>
  <c r="T55" i="61"/>
  <c r="U54" i="61"/>
  <c r="T54" i="61"/>
  <c r="U53" i="61"/>
  <c r="T53" i="61"/>
  <c r="U52" i="61"/>
  <c r="T52" i="61"/>
  <c r="U51" i="61"/>
  <c r="T51" i="61"/>
  <c r="U50" i="61"/>
  <c r="T50" i="61"/>
  <c r="U49" i="61"/>
  <c r="T49" i="61"/>
  <c r="U48" i="61"/>
  <c r="T48" i="61"/>
  <c r="U47" i="61"/>
  <c r="T47" i="61"/>
  <c r="U46" i="61"/>
  <c r="T46" i="61"/>
  <c r="U45" i="61"/>
  <c r="T45" i="61"/>
  <c r="U44" i="61"/>
  <c r="T44" i="61"/>
  <c r="U43" i="61"/>
  <c r="T43" i="61"/>
  <c r="U42" i="61"/>
  <c r="T42" i="61"/>
  <c r="U41" i="61"/>
  <c r="T41" i="61"/>
  <c r="U40" i="61"/>
  <c r="T40" i="61"/>
  <c r="U39" i="61"/>
  <c r="T39" i="61"/>
  <c r="U38" i="61"/>
  <c r="T38" i="61"/>
  <c r="U37" i="61"/>
  <c r="T37" i="61"/>
  <c r="U36" i="61"/>
  <c r="T36" i="61"/>
  <c r="U35" i="61"/>
  <c r="T35" i="61"/>
  <c r="U34" i="61"/>
  <c r="T34" i="61"/>
  <c r="U33" i="61"/>
  <c r="T33" i="61"/>
  <c r="U32" i="61"/>
  <c r="T32" i="61"/>
  <c r="U31" i="61"/>
  <c r="T31" i="61"/>
  <c r="U30" i="61"/>
  <c r="T30" i="61"/>
  <c r="U29" i="61"/>
  <c r="T29" i="61"/>
  <c r="U28" i="61"/>
  <c r="T28" i="61"/>
  <c r="U27" i="61"/>
  <c r="T27" i="61"/>
  <c r="U26" i="61"/>
  <c r="T26" i="61"/>
  <c r="U25" i="61"/>
  <c r="T25" i="61"/>
  <c r="U24" i="61"/>
  <c r="T24" i="61"/>
  <c r="U23" i="61"/>
  <c r="T23" i="61"/>
  <c r="U22" i="61"/>
  <c r="T22" i="61"/>
  <c r="U21" i="61"/>
  <c r="T21" i="61"/>
  <c r="U20" i="61"/>
  <c r="T20" i="61"/>
  <c r="U19" i="61"/>
  <c r="T19" i="61"/>
  <c r="U18" i="61"/>
  <c r="T18" i="61"/>
  <c r="U17" i="61"/>
  <c r="T17" i="61"/>
  <c r="U16" i="61"/>
  <c r="T16" i="61"/>
  <c r="U15" i="61"/>
  <c r="T15" i="61"/>
  <c r="U14" i="61"/>
  <c r="T14" i="61"/>
  <c r="U13" i="61"/>
  <c r="T13" i="61"/>
  <c r="U12" i="61"/>
  <c r="T12" i="61"/>
  <c r="U11" i="61"/>
  <c r="T11" i="61"/>
  <c r="R56" i="59"/>
  <c r="Q56" i="59"/>
  <c r="R55" i="59"/>
  <c r="Q55" i="59"/>
  <c r="R54" i="59"/>
  <c r="Q54" i="59"/>
  <c r="R52" i="59"/>
  <c r="Q52" i="59"/>
  <c r="R51" i="59"/>
  <c r="Q51" i="59"/>
  <c r="R50" i="59"/>
  <c r="Q50" i="59"/>
  <c r="R49" i="59"/>
  <c r="Q49" i="59"/>
  <c r="R48" i="59"/>
  <c r="Q48" i="59"/>
  <c r="R47" i="59"/>
  <c r="Q47" i="59"/>
  <c r="R46" i="59"/>
  <c r="Q46" i="59"/>
  <c r="R45" i="59"/>
  <c r="Q45" i="59"/>
  <c r="R44" i="59"/>
  <c r="Q44" i="59"/>
  <c r="R43" i="59"/>
  <c r="Q43" i="59"/>
  <c r="R42" i="59"/>
  <c r="Q42" i="59"/>
  <c r="R41" i="59"/>
  <c r="Q41" i="59"/>
  <c r="R40" i="59"/>
  <c r="Q40" i="59"/>
  <c r="R39" i="59"/>
  <c r="Q39" i="59"/>
  <c r="R38" i="59"/>
  <c r="Q38" i="59"/>
  <c r="R37" i="59"/>
  <c r="Q37" i="59"/>
  <c r="R36" i="59"/>
  <c r="Q36" i="59"/>
  <c r="R34" i="59"/>
  <c r="Q34" i="59"/>
  <c r="R33" i="59"/>
  <c r="Q33" i="59"/>
  <c r="R32" i="59"/>
  <c r="Q32" i="59"/>
  <c r="R31" i="59"/>
  <c r="Q31" i="59"/>
  <c r="R30" i="59"/>
  <c r="Q30" i="59"/>
  <c r="R29" i="59"/>
  <c r="Q29" i="59"/>
  <c r="R28" i="59"/>
  <c r="Q28" i="59"/>
  <c r="R27" i="59"/>
  <c r="Q27" i="59"/>
  <c r="R25" i="59"/>
  <c r="Q25" i="59"/>
  <c r="R24" i="59"/>
  <c r="Q24" i="59"/>
  <c r="R23" i="59"/>
  <c r="Q23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34" i="58"/>
  <c r="K34" i="58"/>
  <c r="L33" i="58"/>
  <c r="K33" i="58"/>
  <c r="L32" i="58"/>
  <c r="K32" i="58"/>
  <c r="L31" i="58"/>
  <c r="K31" i="58"/>
  <c r="L30" i="58"/>
  <c r="K30" i="58"/>
  <c r="L29" i="58"/>
  <c r="K29" i="58"/>
  <c r="L28" i="58"/>
  <c r="K28" i="58"/>
  <c r="L27" i="58"/>
  <c r="K27" i="58"/>
  <c r="L26" i="58"/>
  <c r="K26" i="58"/>
  <c r="L25" i="58"/>
  <c r="K25" i="58"/>
  <c r="L24" i="58"/>
  <c r="K24" i="58"/>
  <c r="L23" i="58"/>
  <c r="K23" i="58"/>
  <c r="L22" i="58"/>
  <c r="K22" i="58"/>
  <c r="L21" i="58"/>
  <c r="K21" i="58"/>
  <c r="L20" i="58"/>
  <c r="K20" i="58"/>
  <c r="L19" i="58"/>
  <c r="K19" i="58"/>
  <c r="L17" i="58"/>
  <c r="K17" i="58"/>
  <c r="L16" i="58"/>
  <c r="K16" i="58"/>
  <c r="L15" i="58"/>
  <c r="K15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9">
    <s v="Migdal Hashkaot Neches Boded"/>
    <s v="{[Time].[Hie Time].[Yom].&amp;[20230930]}"/>
    <s v="{[Medida].[Medida].&amp;[2]}"/>
    <s v="{[Keren].[Keren].[All]}"/>
    <s v="{[Cheshbon KM].[Hie Peilut].[Chevra].&amp;[366]&amp;[Kod_Peilut_L7_1042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0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3" si="19">
        <n x="1" s="1"/>
        <n x="17"/>
        <n x="18"/>
      </t>
    </mdx>
    <mdx n="0" f="v">
      <t c="3" si="19">
        <n x="1" s="1"/>
        <n x="20"/>
        <n x="18"/>
      </t>
    </mdx>
    <mdx n="0" f="v">
      <t c="3" si="19">
        <n x="1" s="1"/>
        <n x="21"/>
        <n x="18"/>
      </t>
    </mdx>
    <mdx n="0" f="v">
      <t c="3" si="19">
        <n x="1" s="1"/>
        <n x="22"/>
        <n x="18"/>
      </t>
    </mdx>
    <mdx n="0" f="v">
      <t c="3" si="19">
        <n x="1" s="1"/>
        <n x="23"/>
        <n x="18"/>
      </t>
    </mdx>
    <mdx n="0" f="v">
      <t c="3" si="19">
        <n x="1" s="1"/>
        <n x="24"/>
        <n x="18"/>
      </t>
    </mdx>
    <mdx n="0" f="v">
      <t c="3" si="19">
        <n x="1" s="1"/>
        <n x="25"/>
        <n x="18"/>
      </t>
    </mdx>
    <mdx n="0" f="v">
      <t c="3" si="19">
        <n x="1" s="1"/>
        <n x="26"/>
        <n x="18"/>
      </t>
    </mdx>
    <mdx n="0" f="v">
      <t c="3" si="19">
        <n x="1" s="1"/>
        <n x="27"/>
        <n x="18"/>
      </t>
    </mdx>
    <mdx n="0" f="v">
      <t c="3" si="19">
        <n x="1" s="1"/>
        <n x="28"/>
        <n x="18"/>
      </t>
    </mdx>
  </mdxMetadata>
  <valueMetadata count="2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</valueMetadata>
</metadata>
</file>

<file path=xl/sharedStrings.xml><?xml version="1.0" encoding="utf-8"?>
<sst xmlns="http://schemas.openxmlformats.org/spreadsheetml/2006/main" count="8114" uniqueCount="2107">
  <si>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</si>
  <si>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</si>
  <si>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</si>
  <si>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</si>
  <si>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</si>
  <si>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</si>
  <si>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</si>
  <si>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</si>
  <si>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</si>
  <si>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</si>
  <si>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</si>
  <si>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</si>
  <si>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</si>
  <si>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</si>
  <si>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</si>
  <si>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</si>
  <si>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</si>
  <si>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</si>
  <si>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</si>
  <si>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</si>
  <si>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</si>
  <si>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</si>
  <si>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</si>
  <si>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</si>
  <si>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</si>
  <si>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</si>
  <si>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</si>
  <si>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</si>
  <si>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</si>
  <si>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</si>
  <si>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</si>
  <si>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</si>
  <si>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</si>
  <si>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</si>
  <si>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</si>
  <si>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</si>
  <si>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</si>
  <si>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</si>
  <si>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</si>
  <si>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</si>
  <si>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</si>
  <si>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</si>
  <si>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</si>
  <si>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</si>
  <si>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</si>
  <si>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</si>
  <si>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</si>
  <si>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</si>
  <si>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</si>
  <si>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</si>
  <si>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</si>
  <si>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</si>
  <si>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</si>
  <si>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</si>
  <si>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</si>
  <si>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</si>
  <si>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</si>
  <si>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</si>
  <si>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</si>
  <si>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</si>
  <si>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</si>
  <si>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</si>
  <si>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</si>
  <si>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</si>
  <si>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</si>
  <si>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</si>
  <si>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</si>
  <si>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</si>
  <si>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</si>
  <si>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</si>
  <si>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</si>
  <si>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</si>
  <si>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</si>
  <si>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</si>
  <si>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</si>
  <si>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</si>
  <si>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</si>
  <si>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</si>
  <si>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</si>
  <si>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</si>
  <si>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</si>
  <si>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</si>
  <si>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</si>
  <si>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</si>
  <si>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</si>
  <si>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</si>
  <si>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</si>
  <si>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</si>
  <si>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</si>
  <si>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</si>
  <si>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</si>
  <si>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</si>
  <si>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</si>
  <si>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</si>
  <si>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</si>
  <si>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</si>
  <si>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</si>
  <si>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</si>
  <si>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</si>
  <si>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</si>
  <si>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</si>
  <si>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</si>
  <si>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</si>
  <si>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</si>
  <si>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</si>
  <si>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</si>
  <si>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</si>
  <si>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</si>
  <si>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</si>
  <si>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</si>
  <si>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</si>
  <si>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</si>
  <si>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</si>
  <si>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</si>
  <si>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</si>
  <si>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</si>
  <si>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</si>
  <si>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</si>
  <si>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</si>
  <si>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</si>
  <si>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</si>
  <si>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</si>
  <si>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</si>
  <si>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</si>
  <si>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</si>
  <si>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</si>
  <si>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</si>
  <si>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</si>
  <si>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</si>
  <si>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</si>
  <si>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</si>
  <si>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</si>
  <si>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</si>
  <si>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</si>
  <si>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</si>
  <si>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</si>
  <si>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</si>
  <si>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</si>
  <si>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</si>
  <si>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</si>
  <si>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</si>
  <si>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</si>
  <si>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</si>
  <si>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</si>
  <si>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</si>
  <si>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</si>
  <si>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</si>
  <si>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</si>
  <si>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</si>
  <si>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</si>
  <si>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</si>
  <si>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</si>
  <si>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</si>
  <si>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</si>
  <si>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</si>
  <si>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</si>
  <si>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</si>
  <si>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</si>
  <si>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</si>
  <si>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</si>
  <si>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</si>
  <si>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</si>
  <si>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</si>
  <si>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</si>
  <si>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</si>
  <si>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</si>
  <si>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</si>
  <si>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</si>
  <si>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</si>
  <si>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</si>
  <si>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</si>
  <si>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</si>
  <si>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</si>
  <si>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</si>
  <si>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</si>
  <si>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</si>
  <si>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</si>
  <si>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</si>
  <si>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</si>
  <si>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</si>
  <si>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</si>
  <si>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</si>
  <si>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</si>
  <si>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</si>
  <si>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</si>
  <si>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</si>
  <si>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</si>
  <si>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</si>
  <si>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</si>
  <si>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</si>
  <si>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</si>
  <si>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</si>
  <si>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</si>
  <si>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</si>
  <si>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</si>
  <si>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</si>
  <si>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</si>
  <si>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</si>
  <si>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</si>
  <si>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</si>
  <si>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</si>
  <si>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</si>
  <si>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</si>
  <si>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</si>
  <si>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</si>
  <si>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</si>
  <si>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</si>
  <si>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</si>
  <si>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</si>
  <si>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אג"ח למקבלי 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</si>
  <si>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</si>
  <si>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</si>
  <si>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</si>
  <si>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</si>
  <si>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</si>
  <si>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</si>
  <si>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</si>
  <si>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</si>
  <si>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</si>
  <si>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</si>
  <si>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</si>
  <si>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</si>
  <si>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</si>
  <si>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</si>
  <si>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</si>
  <si>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</si>
  <si>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</si>
  <si>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</si>
  <si>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</si>
  <si>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</si>
  <si>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</si>
  <si>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</si>
  <si>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</si>
  <si>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</si>
  <si>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</si>
  <si>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</si>
  <si>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</si>
  <si>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</si>
  <si>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</si>
  <si>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</si>
  <si>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</si>
  <si>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</si>
  <si>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</si>
  <si>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</si>
  <si>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</si>
  <si>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</si>
  <si>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</si>
  <si>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</si>
  <si>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</si>
  <si>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</si>
  <si>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</si>
  <si>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</si>
  <si>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</si>
  <si>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</si>
  <si>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</si>
  <si>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</si>
  <si>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</si>
  <si>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</si>
  <si>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</si>
  <si>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</si>
  <si>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</si>
  <si>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</si>
  <si>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</si>
  <si>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</si>
  <si>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</si>
  <si>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</si>
  <si>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</si>
  <si>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</si>
  <si>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</si>
  <si>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</si>
  <si>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</si>
  <si>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</si>
  <si>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</si>
  <si>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</si>
  <si>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</si>
  <si>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</si>
  <si>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</si>
  <si>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</si>
  <si>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</si>
  <si>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</si>
  <si>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</si>
  <si>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</si>
  <si>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</si>
  <si>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</si>
  <si>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</si>
  <si>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</si>
  <si>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</si>
  <si>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</si>
  <si>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</si>
  <si>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</si>
  <si>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</si>
  <si>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</si>
  <si>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</si>
  <si>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</si>
  <si>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נמלי ישראל אגחא</t>
  </si>
  <si>
    <t>513569780</t>
  </si>
  <si>
    <t>נדל"ן מניב בישראל</t>
  </si>
  <si>
    <t>פועלים אגח 200</t>
  </si>
  <si>
    <t>520000118</t>
  </si>
  <si>
    <t>פועלים אגח 202</t>
  </si>
  <si>
    <t>פועלים אגח 203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</si>
  <si>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</si>
  <si>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</si>
  <si>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</si>
  <si>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</si>
  <si>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</si>
  <si>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</si>
  <si>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</si>
  <si>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</si>
  <si>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34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</si>
  <si>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</si>
  <si>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</si>
  <si>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</si>
  <si>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</si>
  <si>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</si>
  <si>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</si>
  <si>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</si>
  <si>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</si>
  <si>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</si>
  <si>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</si>
  <si>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</si>
  <si>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</si>
  <si>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</si>
  <si>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</si>
  <si>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</si>
  <si>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</si>
  <si>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</si>
  <si>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</si>
  <si>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</si>
  <si>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</si>
  <si>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</si>
  <si>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</si>
  <si>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</si>
  <si>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</si>
  <si>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</si>
  <si>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</si>
  <si>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</si>
  <si>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</si>
  <si>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</si>
  <si>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הפניקס אגח 5</t>
  </si>
  <si>
    <t>520017450</t>
  </si>
  <si>
    <t>ביטוח</t>
  </si>
  <si>
    <t>ישרס אגח טו</t>
  </si>
  <si>
    <t>520017807</t>
  </si>
  <si>
    <t>ישרס אגח יח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</si>
  <si>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</si>
  <si>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</si>
  <si>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</si>
  <si>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</si>
  <si>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</si>
  <si>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</si>
  <si>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</si>
  <si>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</si>
  <si>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</si>
  <si>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</si>
  <si>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</si>
  <si>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</si>
  <si>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</si>
  <si>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</si>
  <si>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</si>
  <si>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</si>
  <si>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</si>
  <si>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</si>
  <si>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</si>
  <si>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</si>
  <si>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הת נדח ח</t>
  </si>
  <si>
    <t>פועלים הת נדח ט</t>
  </si>
  <si>
    <t>פועלים הת נדח י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</si>
  <si>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</si>
  <si>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</si>
  <si>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</si>
  <si>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</si>
  <si>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</si>
  <si>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</si>
  <si>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</si>
  <si>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</si>
  <si>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</si>
  <si>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</si>
  <si>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</si>
  <si>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</si>
  <si>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</si>
  <si>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</si>
  <si>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</si>
  <si>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</si>
  <si>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</si>
  <si>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</si>
  <si>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</si>
  <si>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</si>
  <si>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</si>
  <si>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</si>
  <si>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</si>
  <si>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</si>
  <si>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</si>
  <si>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</si>
  <si>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</si>
  <si>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</si>
  <si>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</si>
  <si>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513141879</t>
  </si>
  <si>
    <t>בינל הנפ התח כז</t>
  </si>
  <si>
    <t>בינל הנפק התחכה</t>
  </si>
  <si>
    <t>דיסקונט מנ נד ו</t>
  </si>
  <si>
    <t>520029935</t>
  </si>
  <si>
    <t>דיסקונט מנ נד ז</t>
  </si>
  <si>
    <t>דיסקונט מנ נד ח</t>
  </si>
  <si>
    <t>דיסקונט מנ נד ט</t>
  </si>
  <si>
    <t>הראל הנפק אגח ז</t>
  </si>
  <si>
    <t>513834200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</si>
  <si>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</si>
  <si>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</si>
  <si>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</si>
  <si>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</si>
  <si>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</si>
  <si>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</si>
  <si>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</si>
  <si>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</si>
  <si>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</si>
  <si>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</si>
  <si>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</si>
  <si>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</si>
  <si>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</si>
  <si>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</si>
  <si>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</si>
  <si>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</si>
  <si>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</si>
  <si>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</si>
  <si>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</si>
  <si>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</si>
  <si>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</si>
  <si>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</si>
  <si>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</si>
  <si>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</si>
  <si>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</si>
  <si>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</si>
  <si>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</si>
  <si>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אלון רבוע כחול אגח ט</t>
  </si>
  <si>
    <t>520042847</t>
  </si>
  <si>
    <t>השקעה ואחזקות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</si>
  <si>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</si>
  <si>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</si>
  <si>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</si>
  <si>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</si>
  <si>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</si>
  <si>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</si>
  <si>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</si>
  <si>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ג'נרישן קפ אגחג*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</si>
  <si>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</si>
  <si>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</si>
  <si>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</si>
  <si>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</si>
  <si>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</si>
  <si>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</si>
  <si>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</si>
  <si>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</si>
  <si>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</si>
  <si>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</si>
  <si>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</si>
  <si>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מניבים ריט אגחב*</t>
  </si>
  <si>
    <t>515327120</t>
  </si>
  <si>
    <t>מניבים ריט אגחג*</t>
  </si>
  <si>
    <t>מניבים ריט אגחד*</t>
  </si>
  <si>
    <t>סלקום אגח ח*</t>
  </si>
  <si>
    <t>511930125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</si>
  <si>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</si>
  <si>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</si>
  <si>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</si>
  <si>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</si>
  <si>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</si>
  <si>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</si>
  <si>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</si>
  <si>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 טו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</si>
  <si>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</si>
  <si>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</si>
  <si>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</si>
  <si>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</si>
  <si>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</si>
  <si>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</si>
  <si>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</si>
  <si>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אשטרום קבוצה אגח ה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</si>
  <si>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</si>
  <si>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</si>
  <si>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</si>
  <si>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</si>
  <si>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</si>
  <si>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</si>
  <si>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או פי סי אגח ב*</t>
  </si>
  <si>
    <t>514401702</t>
  </si>
  <si>
    <t>ilA-</t>
  </si>
  <si>
    <t>ג'י סיטי אגח יב*</t>
  </si>
  <si>
    <t>A3.il</t>
  </si>
  <si>
    <t>ג'י סיטי אגח יג*</t>
  </si>
  <si>
    <t>ג'י סיטי אגח יד*</t>
  </si>
  <si>
    <t>הכשרת הישוב אג24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</si>
  <si>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</si>
  <si>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</si>
  <si>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</si>
  <si>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</si>
  <si>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</si>
  <si>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</si>
  <si>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</si>
  <si>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</si>
  <si>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</si>
  <si>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</si>
  <si>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</si>
  <si>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</si>
  <si>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</si>
  <si>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</si>
  <si>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</si>
  <si>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</si>
  <si>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</si>
  <si>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</si>
  <si>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</si>
  <si>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</si>
  <si>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</si>
  <si>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</si>
  <si>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</si>
  <si>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</si>
  <si>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</si>
  <si>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</si>
  <si>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</si>
  <si>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</si>
  <si>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</si>
  <si>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</si>
  <si>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</si>
  <si>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גב ים אגח ח</t>
  </si>
  <si>
    <t>הראל השקעות אגח א</t>
  </si>
  <si>
    <t>520033986</t>
  </si>
  <si>
    <t>וילאר אגח ח</t>
  </si>
  <si>
    <t>520038910</t>
  </si>
  <si>
    <t>ישראמקו אגח ג*</t>
  </si>
  <si>
    <t>550010003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</si>
  <si>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</si>
  <si>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</si>
  <si>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</si>
  <si>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</si>
  <si>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</si>
  <si>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</si>
  <si>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</si>
  <si>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</si>
  <si>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</si>
  <si>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</si>
  <si>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</si>
  <si>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</si>
  <si>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</si>
  <si>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</si>
  <si>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כלל ביטוח אגח א</t>
  </si>
  <si>
    <t>520036120</t>
  </si>
  <si>
    <t>כלל מימו אגח יא</t>
  </si>
  <si>
    <t>כלל מימון אגח י</t>
  </si>
  <si>
    <t>כללביט אגח יב</t>
  </si>
  <si>
    <t>מנורה הון התח ה</t>
  </si>
  <si>
    <t>513937714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</si>
  <si>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</si>
  <si>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</si>
  <si>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</si>
  <si>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</si>
  <si>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</si>
  <si>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</si>
  <si>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מוט' אגח א</t>
  </si>
  <si>
    <t>קרסו מוט' אגח ב</t>
  </si>
  <si>
    <t>קרסו מוט' אגח ד</t>
  </si>
  <si>
    <t>אלבר אגח יח</t>
  </si>
  <si>
    <t>אלבר אגח כ</t>
  </si>
  <si>
    <t>אלדן תחבו אגח ו</t>
  </si>
  <si>
    <t>אלדן תחבו אגח ט</t>
  </si>
  <si>
    <t>אלון רבוע כחול סדרה ח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</si>
  <si>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</si>
  <si>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</si>
  <si>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</si>
  <si>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</si>
  <si>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</si>
  <si>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</si>
  <si>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</si>
  <si>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</si>
  <si>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</si>
  <si>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</si>
  <si>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</si>
  <si>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</si>
  <si>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סלקום אגח ט*</t>
  </si>
  <si>
    <t>סלקום אגח יא*</t>
  </si>
  <si>
    <t>סלקום אגח יב*</t>
  </si>
  <si>
    <t>סלקום אגח יג*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</si>
  <si>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</si>
  <si>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</si>
  <si>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</si>
  <si>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</si>
  <si>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</si>
  <si>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</si>
  <si>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</si>
  <si>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</si>
  <si>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</si>
  <si>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שפיר הנדס אגח ג*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</si>
  <si>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</si>
  <si>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</si>
  <si>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</si>
  <si>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</si>
  <si>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</si>
  <si>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</si>
  <si>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</si>
  <si>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</si>
  <si>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</si>
  <si>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</si>
  <si>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</si>
  <si>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</si>
  <si>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</si>
  <si>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</si>
  <si>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</si>
  <si>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</si>
  <si>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</si>
  <si>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</si>
  <si>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</si>
  <si>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</si>
  <si>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או פי סי אגח ג*</t>
  </si>
  <si>
    <t>אקרו אגח א</t>
  </si>
  <si>
    <t>511996803</t>
  </si>
  <si>
    <t>גי. סי.טי  אגח יז*</t>
  </si>
  <si>
    <t>פתאל החז אגח ב*</t>
  </si>
  <si>
    <t>פתאל החז אגח ג*</t>
  </si>
  <si>
    <t>קרדן נדלן אגח ה</t>
  </si>
  <si>
    <t>520041005</t>
  </si>
  <si>
    <t>שיכון ובינוי אנרגיה אגח א*</t>
  </si>
  <si>
    <t>510459928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</si>
  <si>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</si>
  <si>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</si>
  <si>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</si>
  <si>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</si>
  <si>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</si>
  <si>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</si>
  <si>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</si>
  <si>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</si>
  <si>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</si>
  <si>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</si>
  <si>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</si>
  <si>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</si>
  <si>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</si>
  <si>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</si>
  <si>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</si>
  <si>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</si>
  <si>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</si>
  <si>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</si>
  <si>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</si>
  <si>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</si>
  <si>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</si>
  <si>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</si>
  <si>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</si>
  <si>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</si>
  <si>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</si>
  <si>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</si>
  <si>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</si>
  <si>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</si>
  <si>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</si>
  <si>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</si>
  <si>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</si>
  <si>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</si>
  <si>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</si>
  <si>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</si>
  <si>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</si>
  <si>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</si>
  <si>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</si>
  <si>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</si>
  <si>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</si>
  <si>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</si>
  <si>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</si>
  <si>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</si>
  <si>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</si>
  <si>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</si>
  <si>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</si>
  <si>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</si>
  <si>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</si>
  <si>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</si>
  <si>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</si>
  <si>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</si>
  <si>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</si>
  <si>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</si>
  <si>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</si>
  <si>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</si>
  <si>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</si>
  <si>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</si>
  <si>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</si>
  <si>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</si>
  <si>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</si>
  <si>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</si>
  <si>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</si>
  <si>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</si>
  <si>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</si>
  <si>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</si>
  <si>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</si>
  <si>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</si>
  <si>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</si>
  <si>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</si>
  <si>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</si>
  <si>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</si>
  <si>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</si>
  <si>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</si>
  <si>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</si>
  <si>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</si>
  <si>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</si>
  <si>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</si>
  <si>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</si>
  <si>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</si>
  <si>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</si>
  <si>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</si>
  <si>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</si>
  <si>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</si>
  <si>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</si>
  <si>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</si>
  <si>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</si>
  <si>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</si>
  <si>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</si>
  <si>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</si>
  <si>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</si>
  <si>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</si>
  <si>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</si>
  <si>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</si>
  <si>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</si>
  <si>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</si>
  <si>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</si>
  <si>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</si>
  <si>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</si>
  <si>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</si>
  <si>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</si>
  <si>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</si>
  <si>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</si>
  <si>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</si>
  <si>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</si>
  <si>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</si>
  <si>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</si>
  <si>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</si>
  <si>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</si>
  <si>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</si>
  <si>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</si>
  <si>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</si>
  <si>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</si>
  <si>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</si>
  <si>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</si>
  <si>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</si>
  <si>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</si>
  <si>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</si>
  <si>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</si>
  <si>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</si>
  <si>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</si>
  <si>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</si>
  <si>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</si>
  <si>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</si>
  <si>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</si>
  <si>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</si>
  <si>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</si>
  <si>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</si>
  <si>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</si>
  <si>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</si>
  <si>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</si>
  <si>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</si>
  <si>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</si>
  <si>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</si>
  <si>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</si>
  <si>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</si>
  <si>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</si>
  <si>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</si>
  <si>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</si>
  <si>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</si>
  <si>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</si>
  <si>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</si>
  <si>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</si>
  <si>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</si>
  <si>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</si>
  <si>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</si>
  <si>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</si>
  <si>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</si>
  <si>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</si>
  <si>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</si>
  <si>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</si>
  <si>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</si>
  <si>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</si>
  <si>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</si>
  <si>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</si>
  <si>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</si>
  <si>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</si>
  <si>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</si>
  <si>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</si>
  <si>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</si>
  <si>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</si>
  <si>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</si>
  <si>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</si>
  <si>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</si>
  <si>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</si>
  <si>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</si>
  <si>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</si>
  <si>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</si>
  <si>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</si>
  <si>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</si>
  <si>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</si>
  <si>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</si>
  <si>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</si>
  <si>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</si>
  <si>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</si>
  <si>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</si>
  <si>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</si>
  <si>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</si>
  <si>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</si>
  <si>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</si>
  <si>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</si>
  <si>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</si>
  <si>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</si>
  <si>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</si>
  <si>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</si>
  <si>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</si>
  <si>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</si>
  <si>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</si>
  <si>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</si>
  <si>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</si>
  <si>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</si>
  <si>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</si>
  <si>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</si>
  <si>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</si>
  <si>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</si>
  <si>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</si>
  <si>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</si>
  <si>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</si>
  <si>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</si>
  <si>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</si>
  <si>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</si>
  <si>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</si>
  <si>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</si>
  <si>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</si>
  <si>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</si>
  <si>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</si>
  <si>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</si>
  <si>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</si>
  <si>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</si>
  <si>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</si>
  <si>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</si>
  <si>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</si>
  <si>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</si>
  <si>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</si>
  <si>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</si>
  <si>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</si>
  <si>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</si>
  <si>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</si>
  <si>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</si>
  <si>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</si>
  <si>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</si>
  <si>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</si>
  <si>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</si>
  <si>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</si>
  <si>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</si>
  <si>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</si>
  <si>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</si>
  <si>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</si>
  <si>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</si>
  <si>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</si>
  <si>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</si>
  <si>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</si>
  <si>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</si>
  <si>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</si>
  <si>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</si>
  <si>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</si>
  <si>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</si>
  <si>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</si>
  <si>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</si>
  <si>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</si>
  <si>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</si>
  <si>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</si>
  <si>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</si>
  <si>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</si>
  <si>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</si>
  <si>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</si>
  <si>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</si>
  <si>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</si>
  <si>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</si>
  <si>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</si>
  <si>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</si>
  <si>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</si>
  <si>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</si>
  <si>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</si>
  <si>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הראל סל תל בונד תשואות</t>
  </si>
  <si>
    <t>1150622</t>
  </si>
  <si>
    <t>511776783</t>
  </si>
  <si>
    <t>אג"ח</t>
  </si>
  <si>
    <t>הראל סל תלבונד 60</t>
  </si>
  <si>
    <t>1150473</t>
  </si>
  <si>
    <t>קסם תשואות</t>
  </si>
  <si>
    <t>1146950</t>
  </si>
  <si>
    <t>510938608</t>
  </si>
  <si>
    <t>תכלית סל תל בונד תשואות</t>
  </si>
  <si>
    <t>1145259</t>
  </si>
  <si>
    <t>513534974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</si>
  <si>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</si>
  <si>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</si>
  <si>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</si>
  <si>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</si>
  <si>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</si>
  <si>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</si>
  <si>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</si>
  <si>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</si>
  <si>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</si>
  <si>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</si>
  <si>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</si>
  <si>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</si>
  <si>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</si>
  <si>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</si>
  <si>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</si>
  <si>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</si>
  <si>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</si>
  <si>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</si>
  <si>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US 10YR ULTRA FUT DEC23</t>
  </si>
  <si>
    <t>UXYZ3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</si>
  <si>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</si>
  <si>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</si>
  <si>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</si>
  <si>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</si>
  <si>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</si>
  <si>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</si>
  <si>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</si>
  <si>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</si>
  <si>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</si>
  <si>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</si>
  <si>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</si>
  <si>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</si>
  <si>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</si>
  <si>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</si>
  <si>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</si>
  <si>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</si>
  <si>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</si>
  <si>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</si>
  <si>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</si>
  <si>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</si>
  <si>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</si>
  <si>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</si>
  <si>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</si>
  <si>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</si>
  <si>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</si>
  <si>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</si>
  <si>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</si>
  <si>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</si>
  <si>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</si>
  <si>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</si>
  <si>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</si>
  <si>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</si>
  <si>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</si>
  <si>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</si>
  <si>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</si>
  <si>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</si>
  <si>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</si>
  <si>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</si>
  <si>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</si>
  <si>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</si>
  <si>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</si>
  <si>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</si>
  <si>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</si>
  <si>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</si>
  <si>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</si>
  <si>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</si>
  <si>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</si>
  <si>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</si>
  <si>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</si>
  <si>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</si>
  <si>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</si>
  <si>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</si>
  <si>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</si>
  <si>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</si>
  <si>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</si>
  <si>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</si>
  <si>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</si>
  <si>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</si>
  <si>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</si>
  <si>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</si>
  <si>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</si>
  <si>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</si>
  <si>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</si>
  <si>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</si>
  <si>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</si>
  <si>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</si>
  <si>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</si>
  <si>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</si>
  <si>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</si>
  <si>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</si>
  <si>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</si>
  <si>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</si>
  <si>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</si>
  <si>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</si>
  <si>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</si>
  <si>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</si>
  <si>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</si>
  <si>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</si>
  <si>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</si>
  <si>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</si>
  <si>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</si>
  <si>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</si>
  <si>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</si>
  <si>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</si>
  <si>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</si>
  <si>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</si>
  <si>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</si>
  <si>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</si>
  <si>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</si>
  <si>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</si>
  <si>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</si>
  <si>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</si>
  <si>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</si>
  <si>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</si>
  <si>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</si>
  <si>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</si>
  <si>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</si>
  <si>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</si>
  <si>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</si>
  <si>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</si>
  <si>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</si>
  <si>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</si>
  <si>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</si>
  <si>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</si>
  <si>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</si>
  <si>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</si>
  <si>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</si>
  <si>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</si>
  <si>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</si>
  <si>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</si>
  <si>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</si>
  <si>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</si>
  <si>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</si>
  <si>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</si>
  <si>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</si>
  <si>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</si>
  <si>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</si>
  <si>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</si>
  <si>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</si>
  <si>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</si>
  <si>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</si>
  <si>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</si>
  <si>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</si>
  <si>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</si>
  <si>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</si>
  <si>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</si>
  <si>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</si>
  <si>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</si>
  <si>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</si>
  <si>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</si>
  <si>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</si>
  <si>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</si>
  <si>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</si>
  <si>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</si>
  <si>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</si>
  <si>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</si>
  <si>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</si>
  <si>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</si>
  <si>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</si>
  <si>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</si>
  <si>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</si>
  <si>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</si>
  <si>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</si>
  <si>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</si>
  <si>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</si>
  <si>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</si>
  <si>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</si>
  <si>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</si>
  <si>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</si>
  <si>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</si>
  <si>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</si>
  <si>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</si>
  <si>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</si>
  <si>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</si>
  <si>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</si>
  <si>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</si>
  <si>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</si>
  <si>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</si>
  <si>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</si>
  <si>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</si>
  <si>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</si>
  <si>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</si>
  <si>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</si>
  <si>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</si>
  <si>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</si>
  <si>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</si>
  <si>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</si>
  <si>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</si>
  <si>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</si>
  <si>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</si>
  <si>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</si>
  <si>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</si>
  <si>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</si>
  <si>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</si>
  <si>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</si>
  <si>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</si>
  <si>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</si>
  <si>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</si>
  <si>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</si>
  <si>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</si>
  <si>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</si>
  <si>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</si>
  <si>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</si>
  <si>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</si>
  <si>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</si>
  <si>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</si>
  <si>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</si>
  <si>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</si>
  <si>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</si>
  <si>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</si>
  <si>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</si>
  <si>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</si>
  <si>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</si>
  <si>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</si>
  <si>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</si>
  <si>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</si>
  <si>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</si>
  <si>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</si>
  <si>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</si>
  <si>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</si>
  <si>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</si>
  <si>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</si>
  <si>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</si>
  <si>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</si>
  <si>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</si>
  <si>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</si>
  <si>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</si>
  <si>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</si>
  <si>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</si>
  <si>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</si>
  <si>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</si>
  <si>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</si>
  <si>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</si>
  <si>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</si>
  <si>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</si>
  <si>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</si>
  <si>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</si>
  <si>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</si>
  <si>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</si>
  <si>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</si>
  <si>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</si>
  <si>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</si>
  <si>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</si>
  <si>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</si>
  <si>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</si>
  <si>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</si>
  <si>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</si>
  <si>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</si>
  <si>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</si>
  <si>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</si>
  <si>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</si>
  <si>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</si>
  <si>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</si>
  <si>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</si>
  <si>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</si>
  <si>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</si>
  <si>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</si>
  <si>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</si>
  <si>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</si>
  <si>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</si>
  <si>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</si>
  <si>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</si>
  <si>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</si>
  <si>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</si>
  <si>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</si>
  <si>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</si>
  <si>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</si>
  <si>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</si>
  <si>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</si>
  <si>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</si>
  <si>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</si>
  <si>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</si>
  <si>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</si>
  <si>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</si>
  <si>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</si>
  <si>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</si>
  <si>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</si>
  <si>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</si>
  <si>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</si>
  <si>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</si>
  <si>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</si>
  <si>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</si>
  <si>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</si>
  <si>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</si>
  <si>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</si>
  <si>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</si>
  <si>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</si>
  <si>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</si>
  <si>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</si>
  <si>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</si>
  <si>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</si>
  <si>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</si>
  <si>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</si>
  <si>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</si>
  <si>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</si>
  <si>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</si>
  <si>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</si>
  <si>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</si>
  <si>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</si>
  <si>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</si>
  <si>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</si>
  <si>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</si>
  <si>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</si>
  <si>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</si>
  <si>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</si>
  <si>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</si>
  <si>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</si>
  <si>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</si>
  <si>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</si>
  <si>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</si>
  <si>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</si>
  <si>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</si>
  <si>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</si>
  <si>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</si>
  <si>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</si>
  <si>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</si>
  <si>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</si>
  <si>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</si>
  <si>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</si>
  <si>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</si>
  <si>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</si>
  <si>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</si>
  <si>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</si>
  <si>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</si>
  <si>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</si>
  <si>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</si>
  <si>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</si>
  <si>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</si>
  <si>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</si>
  <si>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</si>
  <si>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880326081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</si>
  <si>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</si>
  <si>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</si>
  <si>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</si>
  <si>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</si>
  <si>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</si>
  <si>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</si>
  <si>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</si>
  <si>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</si>
  <si>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</si>
  <si>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</si>
  <si>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</si>
  <si>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</si>
  <si>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</si>
  <si>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Transportation</t>
  </si>
  <si>
    <t>TRANSED PARTNERS 3.951 09/50 12/37</t>
  </si>
  <si>
    <t>DBRS</t>
  </si>
  <si>
    <t>₪ / מט"ח</t>
  </si>
  <si>
    <t>+ILS/-USD 3.3115 11-10-23 (20) -435</t>
  </si>
  <si>
    <t>10000110</t>
  </si>
  <si>
    <t>+ILS/-USD 3.374 19-10-23 (10) -420</t>
  </si>
  <si>
    <t>10000837</t>
  </si>
  <si>
    <t>+ILS/-USD 3.393 18-10-23 (12) -456</t>
  </si>
  <si>
    <t>10000833</t>
  </si>
  <si>
    <t>+ILS/-USD 3.3933 18-10-23 (10) -457</t>
  </si>
  <si>
    <t>10000831</t>
  </si>
  <si>
    <t>+ILS/-USD 3.3954 19-10-23 (20) -446</t>
  </si>
  <si>
    <t>10000839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</si>
  <si>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</si>
  <si>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</si>
  <si>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</si>
  <si>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</si>
  <si>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</si>
  <si>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</si>
  <si>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10000845</t>
  </si>
  <si>
    <t>+ILS/-USD 3.4262 25-10-23 (93) -448</t>
  </si>
  <si>
    <t>10000847</t>
  </si>
  <si>
    <t>+ILS/-USD 3.432 24-10-23 (10) -448</t>
  </si>
  <si>
    <t>10000197</t>
  </si>
  <si>
    <t>10000841</t>
  </si>
  <si>
    <t>+ILS/-USD 3.488 26-10-23 (12) -481</t>
  </si>
  <si>
    <t>10000864</t>
  </si>
  <si>
    <t>+ILS/-USD 3.49 26-10-23 (20) -480</t>
  </si>
  <si>
    <t>10000862</t>
  </si>
  <si>
    <t>+ILS/-USD 3.547 30-11-23 (10) -264</t>
  </si>
  <si>
    <t>10000249</t>
  </si>
  <si>
    <t>+ILS/-USD 3.55 15-11-23 (12) -462</t>
  </si>
  <si>
    <t>10000887</t>
  </si>
  <si>
    <t>+ILS/-USD 3.5568 22-11-23 (10) -397</t>
  </si>
  <si>
    <t>10000223</t>
  </si>
  <si>
    <t>+ILS/-USD 3.56 16-10-23 (20) -179</t>
  </si>
  <si>
    <t>10000976</t>
  </si>
  <si>
    <t>+ILS/-USD 3.56 22-01-24 (11) -320</t>
  </si>
  <si>
    <t>10001003</t>
  </si>
  <si>
    <t>+ILS/-USD 3.5603 22-11-23 (12) -397</t>
  </si>
  <si>
    <t>10000912</t>
  </si>
  <si>
    <t>+ILS/-USD 3.563 22-01-24 (20) -320</t>
  </si>
  <si>
    <t>10001005</t>
  </si>
  <si>
    <t>+ILS/-USD 3.5657 14-11-23 (10) -473</t>
  </si>
  <si>
    <t>10000213</t>
  </si>
  <si>
    <t>+ILS/-USD 3.5662 08-11-23 (10) -438</t>
  </si>
  <si>
    <t>10000209</t>
  </si>
  <si>
    <t>+ILS/-USD 3.5717 06-11-23 (11) -483</t>
  </si>
  <si>
    <t>10000869</t>
  </si>
  <si>
    <t>+ILS/-USD 3.5759 14-11-23 (11) -441</t>
  </si>
  <si>
    <t>10000883</t>
  </si>
  <si>
    <t>+ILS/-USD 3.58 10-10-23 (20) -365</t>
  </si>
  <si>
    <t>10000885</t>
  </si>
  <si>
    <t>+ILS/-USD 3.595 26-10-23 (11) -420</t>
  </si>
  <si>
    <t>10000875</t>
  </si>
  <si>
    <t>+ILS/-USD 3.596 26-10-23 (20) -420</t>
  </si>
  <si>
    <t>10000877</t>
  </si>
  <si>
    <t>+ILS/-USD 3.603 08-11-23 (10) -430</t>
  </si>
  <si>
    <t>10000211</t>
  </si>
  <si>
    <t>+ILS/-USD 3.6125 07-11-23 (12) -450</t>
  </si>
  <si>
    <t>10000871</t>
  </si>
  <si>
    <t>+ILS/-USD 3.6125 13-11-23 (12) -445</t>
  </si>
  <si>
    <t>10000879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</si>
  <si>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</si>
  <si>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</si>
  <si>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</si>
  <si>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</si>
  <si>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</si>
  <si>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</si>
  <si>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</si>
  <si>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</si>
  <si>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</si>
  <si>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</si>
  <si>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</si>
  <si>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</si>
  <si>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</si>
  <si>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</si>
  <si>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</si>
  <si>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10000926</t>
  </si>
  <si>
    <t>+ILS/-USD 3.62 29-11-23 (20) -371</t>
  </si>
  <si>
    <t>10000928</t>
  </si>
  <si>
    <t>+ILS/-USD 3.62 30-11-23 (11) -330</t>
  </si>
  <si>
    <t>10000950</t>
  </si>
  <si>
    <t>+ILS/-USD 3.621 05-12-23 (20) -373</t>
  </si>
  <si>
    <t>10000940</t>
  </si>
  <si>
    <t>+ILS/-USD 3.6223 04-12-23 (10) -377</t>
  </si>
  <si>
    <t>10000228</t>
  </si>
  <si>
    <t>+ILS/-USD 3.63 30-11-23 (20) -327</t>
  </si>
  <si>
    <t>10000948</t>
  </si>
  <si>
    <t>+ILS/-USD 3.643 11-10-23 (20) -145</t>
  </si>
  <si>
    <t>10000981</t>
  </si>
  <si>
    <t>+ILS/-USD 3.646 07-12-23 (20) -264</t>
  </si>
  <si>
    <t>10000985</t>
  </si>
  <si>
    <t>+ILS/-USD 3.663 07-12-23 (10) -271</t>
  </si>
  <si>
    <t>10000983</t>
  </si>
  <si>
    <t>+ILS/-USD 3.678 22-01-24 (10) -358</t>
  </si>
  <si>
    <t>10001010</t>
  </si>
  <si>
    <t>+ILS/-USD 3.694 29-11-23 (10) -235</t>
  </si>
  <si>
    <t>10000989</t>
  </si>
  <si>
    <t>+ILS/-USD 3.6968 29-11-23 (11) -232</t>
  </si>
  <si>
    <t>10000987</t>
  </si>
  <si>
    <t>+ILS/-USD 3.769 21-02-24 (10) -324</t>
  </si>
  <si>
    <t>10000274</t>
  </si>
  <si>
    <t>+ILS/-USD 3.7697 25-01-24 (10) -308</t>
  </si>
  <si>
    <t>10000265</t>
  </si>
  <si>
    <t>+ILS/-USD 3.7705 28-02-24 (10) -340</t>
  </si>
  <si>
    <t>10000286</t>
  </si>
  <si>
    <t>+ILS/-USD 3.776 21-02-24 (20) -327</t>
  </si>
  <si>
    <t>10001036</t>
  </si>
  <si>
    <t>+ILS/-USD 3.78 12-03-24 (11) -330</t>
  </si>
  <si>
    <t>10001063</t>
  </si>
  <si>
    <t>+ILS/-USD 3.784 29-02-24 (20) -349</t>
  </si>
  <si>
    <t>10001047</t>
  </si>
  <si>
    <t>+ILS/-USD 3.7847 29-02-24 (11) -353</t>
  </si>
  <si>
    <t>10001045</t>
  </si>
  <si>
    <t>+ILS/-USD 3.7925 05-03-24 (12) -335</t>
  </si>
  <si>
    <t>10001053</t>
  </si>
  <si>
    <t>+ILS/-USD 3.7943 22-02-24 (10) -337</t>
  </si>
  <si>
    <t>10000279</t>
  </si>
  <si>
    <t>+ILS/-USD 3.7965 04-12-23 (10) -150</t>
  </si>
  <si>
    <t>10000241</t>
  </si>
  <si>
    <t>+ILS/-USD 3.8058 04-12-23 (10) -152</t>
  </si>
  <si>
    <t>10000243</t>
  </si>
  <si>
    <t>+ILS/-USD 3.8135 26-02-24 (10) -330</t>
  </si>
  <si>
    <t>10000282</t>
  </si>
  <si>
    <t>+USD/-ILS 3.5625 30-11-23 (10) -195</t>
  </si>
  <si>
    <t>10000264</t>
  </si>
  <si>
    <t>+USD/-ILS 3.567 16-11-23 (10) -230</t>
  </si>
  <si>
    <t>10000974</t>
  </si>
  <si>
    <t>+USD/-ILS 3.643 11-10-23 (20) -145</t>
  </si>
  <si>
    <t>10000120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</si>
  <si>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</si>
  <si>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</si>
  <si>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</si>
  <si>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</si>
  <si>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</si>
  <si>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</si>
  <si>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</si>
  <si>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</si>
  <si>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</si>
  <si>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</si>
  <si>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</si>
  <si>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</si>
  <si>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</si>
  <si>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</si>
  <si>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</si>
  <si>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</si>
  <si>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</si>
  <si>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</si>
  <si>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</si>
  <si>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</si>
  <si>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+AUD/-USD 0.641715 16-01-24 (10) +30.15</t>
  </si>
  <si>
    <t>10000242</t>
  </si>
  <si>
    <t>+EUR/-USD 1.1063 10-01-24 (10) +107</t>
  </si>
  <si>
    <t>10000258</t>
  </si>
  <si>
    <t>+GBP/-USD 1.25785 11-03-24 (10) +2.5</t>
  </si>
  <si>
    <t>10001031</t>
  </si>
  <si>
    <t>+USD/-AUD 0.651 16-01-24 (10) +32</t>
  </si>
  <si>
    <t>10000238</t>
  </si>
  <si>
    <t>+USD/-AUD 0.68695 16-01-24 (10) +34.5</t>
  </si>
  <si>
    <t>10000235</t>
  </si>
  <si>
    <t>+USD/-CAD 1.3424 22-01-24 (10) -32</t>
  </si>
  <si>
    <t>10000239</t>
  </si>
  <si>
    <t>+USD/-EUR 1.05772 13-02-24 (10) +68.2</t>
  </si>
  <si>
    <t>10000245</t>
  </si>
  <si>
    <t>+USD/-EUR 1.07355 13-02-24 (10) +72.5</t>
  </si>
  <si>
    <t>10000244</t>
  </si>
  <si>
    <t>+USD/-EUR 1.0759 06-11-23 (10) +89</t>
  </si>
  <si>
    <t>10000960</t>
  </si>
  <si>
    <t>+USD/-EUR 1.08165 04-03-24 (10) +95.5</t>
  </si>
  <si>
    <t>10001043</t>
  </si>
  <si>
    <t>10000284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</si>
  <si>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</si>
  <si>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</si>
  <si>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</si>
  <si>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</si>
  <si>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</si>
  <si>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10001049</t>
  </si>
  <si>
    <t>+USD/-EUR 1.08345 25-03-24 (20) +98.5</t>
  </si>
  <si>
    <t>10001051</t>
  </si>
  <si>
    <t>+USD/-EUR 1.09012 13-02-24 (10) +98.2</t>
  </si>
  <si>
    <t>10000240</t>
  </si>
  <si>
    <t>+USD/-EUR 1.1099 13-02-24 (10) +109</t>
  </si>
  <si>
    <t>10000237</t>
  </si>
  <si>
    <t>+USD/-EUR 1.11079 10-01-24 (10) +112.9</t>
  </si>
  <si>
    <t>10000979</t>
  </si>
  <si>
    <t>10000253</t>
  </si>
  <si>
    <t>+USD/-EUR 1.11352 27-02-24 (10) +111</t>
  </si>
  <si>
    <t>10001019</t>
  </si>
  <si>
    <t>+USD/-EUR 1.11501 27-02-24 (20) +110.1</t>
  </si>
  <si>
    <t>10001021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</si>
  <si>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</si>
  <si>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</si>
  <si>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</si>
  <si>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</si>
  <si>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</si>
  <si>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10001001</t>
  </si>
  <si>
    <t>+USD/-GBP 1.21577 18-12-23 (10) +4.7</t>
  </si>
  <si>
    <t>10000246</t>
  </si>
  <si>
    <t>+USD/-GBP 1.2692 11-03-24 (10) +1</t>
  </si>
  <si>
    <t>10001023</t>
  </si>
  <si>
    <t>+USD/-GBP 1.27056 11-01-24 (10) -12.4</t>
  </si>
  <si>
    <t>10000993</t>
  </si>
  <si>
    <t>10000233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</si>
  <si>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</si>
  <si>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</si>
  <si>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</si>
  <si>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</si>
  <si>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</si>
  <si>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</si>
  <si>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ISHARES IBOXX INV GR CORP BD</t>
  </si>
  <si>
    <t>10001064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</si>
  <si>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</si>
  <si>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</si>
  <si>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</si>
  <si>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</si>
  <si>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</si>
  <si>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</si>
  <si>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</si>
  <si>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</si>
  <si>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</si>
  <si>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</si>
  <si>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</si>
  <si>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</si>
  <si>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</si>
  <si>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</si>
  <si>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דירוג פנימי</t>
  </si>
  <si>
    <t>משכנתא מזרחי ל.צמוד משתנה 5 שנים 3</t>
  </si>
  <si>
    <t>לא</t>
  </si>
  <si>
    <t>תיק 4 משכ מזרחי לא צמוד קבועה</t>
  </si>
  <si>
    <t>תיק 4 משכ מזרחי פריים</t>
  </si>
  <si>
    <t>תיק 4 משכ' מזרחי צמוד משתנה 12 חד</t>
  </si>
  <si>
    <t>תיק 4 משכ מזרחי צמוד משתנה 30 חד</t>
  </si>
  <si>
    <t>תיק 4 משכ' מזרחי צמוד משתנה 60 חד</t>
  </si>
  <si>
    <t>תיק 4 משכ מזרחי צמוד ר. קבועה</t>
  </si>
  <si>
    <t>תיק משכ' מזרחי לא צמוד ר.משתנה 2014  2</t>
  </si>
  <si>
    <t>תיק משכ. ירושלים ל.צמוד פריים</t>
  </si>
  <si>
    <t>5011001</t>
  </si>
  <si>
    <t>תיק משכ. ירושלים ל.צמוד ריבית כל 12 ח.</t>
  </si>
  <si>
    <t>5011100</t>
  </si>
  <si>
    <t>תיק משכ. ירושלים ל.צמוד ריבית כל 60 ח</t>
  </si>
  <si>
    <t>5011500</t>
  </si>
  <si>
    <t>תיק משכ. ירושלים לא צמוד   ריבית קבועה</t>
  </si>
  <si>
    <t>5011000</t>
  </si>
  <si>
    <t>תיק משכ. ירושלים צמוד ר.משתנה כל 12 ח.</t>
  </si>
  <si>
    <t>5012100</t>
  </si>
  <si>
    <t>תיק משכ. ירושלים צמוד ר.משתנה כל 30 ח.</t>
  </si>
  <si>
    <t>5012250</t>
  </si>
  <si>
    <t>תיק משכ. ירושלים צמוד ר.משתנה כל 60 ח.</t>
  </si>
  <si>
    <t>5012500</t>
  </si>
  <si>
    <t>תיק משכ. ירושלים צמוד ר.קבועה</t>
  </si>
  <si>
    <t>5012000</t>
  </si>
  <si>
    <t>תיק משכ'מזרחי לא צמוד ר.קבוע 2014  2</t>
  </si>
  <si>
    <t>תיק משכנתאות לא צמוד ר. משתנה 2014   3</t>
  </si>
  <si>
    <t>תיק משכנתאות מזרחי לא צמוד ר.משתנה 2014</t>
  </si>
  <si>
    <t>תיק משכנתאות מזרחי לא צמוד ר.קבוע 2014</t>
  </si>
  <si>
    <t>תיק משכנתאות מזרחי לא צמוד ר.קבועה 3</t>
  </si>
  <si>
    <t>תיק משכנתאות מזרחי צמוד ר.משתנה 2014</t>
  </si>
  <si>
    <t>תיק משכנתאות מזרחי צמוד ר.משתנה 2014  2</t>
  </si>
  <si>
    <t>תיק משכנתאות מזרחי צמוד ר.משתנה 2014  3</t>
  </si>
  <si>
    <t>תיק משכנתאות מזרחי צמוד ר.קבועה 2014</t>
  </si>
  <si>
    <t>תיק משכנתאות מזרחי צמוד ר.קבועה 2014   3</t>
  </si>
  <si>
    <t>תיק משכנתאות מזרחי צמוד ר.קבועה 2014  2</t>
  </si>
  <si>
    <t>איגודן משיכה 1</t>
  </si>
  <si>
    <t>כן</t>
  </si>
  <si>
    <t>90148620</t>
  </si>
  <si>
    <t>501400014</t>
  </si>
  <si>
    <t>איגודן משיכה 2</t>
  </si>
  <si>
    <t>90148621</t>
  </si>
  <si>
    <t>איגודן משיכה 3</t>
  </si>
  <si>
    <t>90148622</t>
  </si>
  <si>
    <t>איגודן משיכה 4</t>
  </si>
  <si>
    <t>90148623</t>
  </si>
  <si>
    <t>איגודן משיכה 5</t>
  </si>
  <si>
    <t>90148624</t>
  </si>
  <si>
    <t>איגודן משיכה 6</t>
  </si>
  <si>
    <t>90148625</t>
  </si>
  <si>
    <t>איגודן משיכה 7</t>
  </si>
  <si>
    <t>90148626</t>
  </si>
  <si>
    <t>איגודן משיכה 8</t>
  </si>
  <si>
    <t>90148627</t>
  </si>
  <si>
    <t>ברור חיל סאן EDF</t>
  </si>
  <si>
    <t>550236236</t>
  </si>
  <si>
    <t>דליה</t>
  </si>
  <si>
    <t>90145563</t>
  </si>
  <si>
    <t>513708818</t>
  </si>
  <si>
    <t>כרם שלום סאן EDF</t>
  </si>
  <si>
    <t>550236079</t>
  </si>
  <si>
    <t>כרם שלום סאן EDF 1</t>
  </si>
  <si>
    <t>40999</t>
  </si>
  <si>
    <t>מחצית היובל1</t>
  </si>
  <si>
    <t>14760843</t>
  </si>
  <si>
    <t>512686114</t>
  </si>
  <si>
    <t>AA</t>
  </si>
  <si>
    <t>נתיב מהיר מעודכן</t>
  </si>
  <si>
    <t>66240</t>
  </si>
  <si>
    <t>513795088</t>
  </si>
  <si>
    <t>IPM ארוך 3 חדש</t>
  </si>
  <si>
    <t>11898602</t>
  </si>
  <si>
    <t>513642553</t>
  </si>
  <si>
    <t>IPM מסגררת ארוכה משיכה 2</t>
  </si>
  <si>
    <t>11898601</t>
  </si>
  <si>
    <t>IPM מסגרת ארוכה משיכה 1</t>
  </si>
  <si>
    <t>11898600</t>
  </si>
  <si>
    <t>IPM מסגרת ארוכה משיכה 10</t>
  </si>
  <si>
    <t>11898611</t>
  </si>
  <si>
    <t>IPM מסגרת ארוכה משיכה 11</t>
  </si>
  <si>
    <t>11898612</t>
  </si>
  <si>
    <t>IPM מסגרת ארוכה משיכה 12</t>
  </si>
  <si>
    <t>11898613</t>
  </si>
  <si>
    <t>IPM מסגרת ארוכה משיכה 13</t>
  </si>
  <si>
    <t>11898614</t>
  </si>
  <si>
    <t>IPM מסגרת ארוכה משיכה 14</t>
  </si>
  <si>
    <t>11898615</t>
  </si>
  <si>
    <t>IPM מסגרת ארוכה משיכה 15</t>
  </si>
  <si>
    <t>11898616</t>
  </si>
  <si>
    <t>IPM מסגרת ארוכה משיכה 16</t>
  </si>
  <si>
    <t>11898617</t>
  </si>
  <si>
    <t>IPM מסגרת ארוכה משיכה 4</t>
  </si>
  <si>
    <t>11898603</t>
  </si>
  <si>
    <t>IPM מסגרת ארוכה משיכה 5</t>
  </si>
  <si>
    <t>11898604</t>
  </si>
  <si>
    <t>IPM מסגרת ארוכה משיכה 6</t>
  </si>
  <si>
    <t>11898606</t>
  </si>
  <si>
    <t>IPM מסגרת ארוכה משיכה 7</t>
  </si>
  <si>
    <t>11898607</t>
  </si>
  <si>
    <t>IPM מסגרת ארוכה משיכה 8</t>
  </si>
  <si>
    <t>11898608</t>
  </si>
  <si>
    <t>IPM מסגרת ארוכה משיכה 9</t>
  </si>
  <si>
    <t>11898609</t>
  </si>
  <si>
    <t>אינטרגרין   רצועה צמודה</t>
  </si>
  <si>
    <t>513182345</t>
  </si>
  <si>
    <t>AA-</t>
  </si>
  <si>
    <t>אינטרגרין   רצועה שקלית</t>
  </si>
  <si>
    <t>אשטרום המרה לטווח ארוך</t>
  </si>
  <si>
    <t>אשטרום המרה לטווח ארוך 2</t>
  </si>
  <si>
    <t>בזק החברה הישראלית לתקשורת בע"מ</t>
  </si>
  <si>
    <t>472710</t>
  </si>
  <si>
    <t>ברושים מעונות סטודנטים שלב ג'</t>
  </si>
  <si>
    <t>520021171</t>
  </si>
  <si>
    <t>ברושים שלב א 70מ</t>
  </si>
  <si>
    <t>ברושים שלב ב   משיכה 1   20מ</t>
  </si>
  <si>
    <t>ברושים שלב ג</t>
  </si>
  <si>
    <t>ברושים שלב ד</t>
  </si>
  <si>
    <t>ברושים שלב ה</t>
  </si>
  <si>
    <t>דוראד 31</t>
  </si>
  <si>
    <t>11898420</t>
  </si>
  <si>
    <t>513326439</t>
  </si>
  <si>
    <t>דוראד 32</t>
  </si>
  <si>
    <t>11898421</t>
  </si>
  <si>
    <t>דוראד 33</t>
  </si>
  <si>
    <t>11898422</t>
  </si>
  <si>
    <t>דוראד משיכה 1</t>
  </si>
  <si>
    <t>11896110</t>
  </si>
  <si>
    <t>דוראד משיכה 10</t>
  </si>
  <si>
    <t>11898200</t>
  </si>
  <si>
    <t>דוראד משיכה 11</t>
  </si>
  <si>
    <t>11898230</t>
  </si>
  <si>
    <t>דוראד משיכה 12</t>
  </si>
  <si>
    <t>11898120</t>
  </si>
  <si>
    <t>דוראד משיכה 13</t>
  </si>
  <si>
    <t>11898130</t>
  </si>
  <si>
    <t>דוראד משיכה 14</t>
  </si>
  <si>
    <t>11898140</t>
  </si>
  <si>
    <t>דוראד משיכה 15</t>
  </si>
  <si>
    <t>11898150</t>
  </si>
  <si>
    <t>דוראד משיכה 16</t>
  </si>
  <si>
    <t>11898160</t>
  </si>
  <si>
    <t>דוראד משיכה 17</t>
  </si>
  <si>
    <t>11898270</t>
  </si>
  <si>
    <t>דוראד משיכה 18</t>
  </si>
  <si>
    <t>11898280</t>
  </si>
  <si>
    <t>דוראד משיכה 19</t>
  </si>
  <si>
    <t>11898290</t>
  </si>
  <si>
    <t>דוראד משיכה 2</t>
  </si>
  <si>
    <t>11896120</t>
  </si>
  <si>
    <t>דוראד משיכה 20</t>
  </si>
  <si>
    <t>11898300</t>
  </si>
  <si>
    <t>דוראד משיכה 21</t>
  </si>
  <si>
    <t>11898310</t>
  </si>
  <si>
    <t>דוראד משיכה 22</t>
  </si>
  <si>
    <t>11898320</t>
  </si>
  <si>
    <t>דוראד משיכה 23</t>
  </si>
  <si>
    <t>11898330</t>
  </si>
  <si>
    <t>דוראד משיכה 24</t>
  </si>
  <si>
    <t>11898340</t>
  </si>
  <si>
    <t>דוראד משיכה 25</t>
  </si>
  <si>
    <t>11898350</t>
  </si>
  <si>
    <t>דוראד משיכה 26</t>
  </si>
  <si>
    <t>11898360</t>
  </si>
  <si>
    <t>דוראד משיכה 27</t>
  </si>
  <si>
    <t>11898380</t>
  </si>
  <si>
    <t>דוראד משיכה 28</t>
  </si>
  <si>
    <t>11898390</t>
  </si>
  <si>
    <t>דוראד משיכה 29</t>
  </si>
  <si>
    <t>11898400</t>
  </si>
  <si>
    <t>דוראד משיכה 3</t>
  </si>
  <si>
    <t>11896130</t>
  </si>
  <si>
    <t>דוראד משיכה 30</t>
  </si>
  <si>
    <t>11898410</t>
  </si>
  <si>
    <t>דוראד משיכה 4</t>
  </si>
  <si>
    <t>11896140</t>
  </si>
  <si>
    <t>דוראד משיכה 5</t>
  </si>
  <si>
    <t>11896150</t>
  </si>
  <si>
    <t>דוראד משיכה 6</t>
  </si>
  <si>
    <t>11896160</t>
  </si>
  <si>
    <t>דוראד משיכה 7</t>
  </si>
  <si>
    <t>11898170</t>
  </si>
  <si>
    <t>דוראד משיכה 8</t>
  </si>
  <si>
    <t>11898180</t>
  </si>
  <si>
    <t>דוראד משיכה 9</t>
  </si>
  <si>
    <t>11898190</t>
  </si>
  <si>
    <t>ליווינג אור יהודה הגדלת מינוף</t>
  </si>
  <si>
    <t>515492866</t>
  </si>
  <si>
    <t>ליווינג אור יהודה מאוחד</t>
  </si>
  <si>
    <t>ליווינג ראשלצ הגדל מינוף</t>
  </si>
  <si>
    <t>ליווינג ראשלצ מאוחד</t>
  </si>
  <si>
    <t>משמר הנגב סאן EDF</t>
  </si>
  <si>
    <t>550236087</t>
  </si>
  <si>
    <t>ערבה פאוור אליפז 2</t>
  </si>
  <si>
    <t>95350502</t>
  </si>
  <si>
    <t>550236269</t>
  </si>
  <si>
    <t>ערבה פאוור גרופית   משיכה 1</t>
  </si>
  <si>
    <t>95350101</t>
  </si>
  <si>
    <t>550236244</t>
  </si>
  <si>
    <t>ערבה פאוור גרופית 2</t>
  </si>
  <si>
    <t>95350102</t>
  </si>
  <si>
    <t>ערבה פאוור יוטבתה 2</t>
  </si>
  <si>
    <t>95350202</t>
  </si>
  <si>
    <t>550236228</t>
  </si>
  <si>
    <t>ערבה פאוור יטבתה   משיכה 1</t>
  </si>
  <si>
    <t>95350201</t>
  </si>
  <si>
    <t>ערבה פאוור מסלול   משיכה 1</t>
  </si>
  <si>
    <t>95350301</t>
  </si>
  <si>
    <t>550236210</t>
  </si>
  <si>
    <t>ערבה פאוור מסלול 2</t>
  </si>
  <si>
    <t>95350302</t>
  </si>
  <si>
    <t>ערבה פאוור שובל   משיכה 1</t>
  </si>
  <si>
    <t>95350401</t>
  </si>
  <si>
    <t>550236251</t>
  </si>
  <si>
    <t>ערבה פאוור שובל 2</t>
  </si>
  <si>
    <t>95350402</t>
  </si>
  <si>
    <t>ערבה פאווראליפז   משיכה 1</t>
  </si>
  <si>
    <t>95350501</t>
  </si>
  <si>
    <t>קרסו נדלן בעמ וקרסו מרכזים מסחריים בעמ*</t>
  </si>
  <si>
    <t>קרקע שדה דב (ריט)</t>
  </si>
  <si>
    <t>94100001</t>
  </si>
  <si>
    <t>516561081</t>
  </si>
  <si>
    <t>רוטשילד 22   משיכה1</t>
  </si>
  <si>
    <t>514153105</t>
  </si>
  <si>
    <t>רוטשילד 22   משיכה2</t>
  </si>
  <si>
    <t>רוטשילד 22   משיכה3</t>
  </si>
  <si>
    <t>שיכון ובינוי הלוואה</t>
  </si>
  <si>
    <t>אלון תבור משיכה 1</t>
  </si>
  <si>
    <t>9912270</t>
  </si>
  <si>
    <t>516020633</t>
  </si>
  <si>
    <t>אקרו 2 ש.מ 43 שותפות מוגבלת</t>
  </si>
  <si>
    <t>540311164</t>
  </si>
  <si>
    <t>אקרו 3 ש.מ 43 שותפות מוגבלת</t>
  </si>
  <si>
    <t>אקרו ש.מ 43 שותפות מוגבלת</t>
  </si>
  <si>
    <t>אשדוד אנרגיה חדש סינדיקציית תח.דרומיות</t>
  </si>
  <si>
    <t>84666734</t>
  </si>
  <si>
    <t>513846667</t>
  </si>
  <si>
    <t>בראשית משיכה 1</t>
  </si>
  <si>
    <t>74006127</t>
  </si>
  <si>
    <t>550250807</t>
  </si>
  <si>
    <t>בראשית משיכה 2</t>
  </si>
  <si>
    <t>74006128</t>
  </si>
  <si>
    <t>בראשית משיכה 3</t>
  </si>
  <si>
    <t>74006129</t>
  </si>
  <si>
    <t>בראשית משיכה 4</t>
  </si>
  <si>
    <t>74006130</t>
  </si>
  <si>
    <t>בראשית משיכה 5</t>
  </si>
  <si>
    <t>74006131</t>
  </si>
  <si>
    <t>בראשית משיכה 6</t>
  </si>
  <si>
    <t>74006132</t>
  </si>
  <si>
    <t>בראשית משיכה 7</t>
  </si>
  <si>
    <t>74006219</t>
  </si>
  <si>
    <t>בראשית משיכה 8</t>
  </si>
  <si>
    <t>בראשית סטנד ביי משיכה 1</t>
  </si>
  <si>
    <t>דוד לובינסקי בעמ לא צמוד</t>
  </si>
  <si>
    <t>510515752</t>
  </si>
  <si>
    <t>דוד לובינסקי בעמ צמוד</t>
  </si>
  <si>
    <t>כוכב הירדן אגירה שאובה 10 (12)</t>
  </si>
  <si>
    <t>90840015</t>
  </si>
  <si>
    <t>513869347</t>
  </si>
  <si>
    <t>כוכב הירדן אגירה שאובה 11 (13)</t>
  </si>
  <si>
    <t>90840016</t>
  </si>
  <si>
    <t>כוכב הירדן אגירה שאובה 12 (14)</t>
  </si>
  <si>
    <t>90840017</t>
  </si>
  <si>
    <t>כוכב הירדן אגירה שאובה 13 (15)</t>
  </si>
  <si>
    <t>90840018</t>
  </si>
  <si>
    <t>כוכב הירדן אגירה שאובה 14 (16)</t>
  </si>
  <si>
    <t>90840019</t>
  </si>
  <si>
    <t>כוכב הירדן אגירה שאובה 15 (17)</t>
  </si>
  <si>
    <t>90840020</t>
  </si>
  <si>
    <t>כוכב הירדן אגירה שאובה 16 (19)</t>
  </si>
  <si>
    <t>90840021</t>
  </si>
  <si>
    <t>כוכב הירדן אגירה שאובה 17 (20)</t>
  </si>
  <si>
    <t>90840022</t>
  </si>
  <si>
    <t>כוכב הירדן אגירה שאובה 18 (21)</t>
  </si>
  <si>
    <t>90840023</t>
  </si>
  <si>
    <t>כוכב הירדן אגירה שאובה 19(22)</t>
  </si>
  <si>
    <t>90840024</t>
  </si>
  <si>
    <t>כוכב הירדן אגירה שאובה 2 long term</t>
  </si>
  <si>
    <t>90840002</t>
  </si>
  <si>
    <t>כוכב הירדן אגירה שאובה 3 long term</t>
  </si>
  <si>
    <t>90840004</t>
  </si>
  <si>
    <t>כוכב הירדן אגירה שאובה 4 long term</t>
  </si>
  <si>
    <t>90840006</t>
  </si>
  <si>
    <t>כוכב הירדן אגירה שאובה 5 Long term</t>
  </si>
  <si>
    <t>90840008</t>
  </si>
  <si>
    <t>כוכב הירדן אגירה שאובה 6 Long Term</t>
  </si>
  <si>
    <t>90840010</t>
  </si>
  <si>
    <t>כוכב הירדן אגירה שאובה 7</t>
  </si>
  <si>
    <t>90840012</t>
  </si>
  <si>
    <t>כוכב הירדן אגירה שאובה 8</t>
  </si>
  <si>
    <t>90840013</t>
  </si>
  <si>
    <t>כוכב הירדן אגירה שאובה 9 (10)</t>
  </si>
  <si>
    <t>90840014</t>
  </si>
  <si>
    <t>כוכב הירדן אגירה שאובה long term 1</t>
  </si>
  <si>
    <t>90840000</t>
  </si>
  <si>
    <t>מחצית היובל 2</t>
  </si>
  <si>
    <t>14760844</t>
  </si>
  <si>
    <t>מחצית היובל רצועה 2</t>
  </si>
  <si>
    <t>14811160</t>
  </si>
  <si>
    <t>מימון קווים צמודה 10 שנים</t>
  </si>
  <si>
    <t>90136004</t>
  </si>
  <si>
    <t>513000877</t>
  </si>
  <si>
    <t>מנרה אגירה שאובה ELLOMAY משיכה 1</t>
  </si>
  <si>
    <t>8170011</t>
  </si>
  <si>
    <t>515119766</t>
  </si>
  <si>
    <t>מנרה אגירה שאובה ELLOMAY משיכה 2</t>
  </si>
  <si>
    <t>8170012</t>
  </si>
  <si>
    <t>מנרה אגירה שאובה ELLOMAY משיכה 3</t>
  </si>
  <si>
    <t>8170013</t>
  </si>
  <si>
    <t>מצפה רמון EDF</t>
  </si>
  <si>
    <t>414968</t>
  </si>
  <si>
    <t>514507532</t>
  </si>
  <si>
    <t>משאב   חדש</t>
  </si>
  <si>
    <t>90145980</t>
  </si>
  <si>
    <t>520025818</t>
  </si>
  <si>
    <t>נבטים הגדלת מינוף</t>
  </si>
  <si>
    <t>514406776</t>
  </si>
  <si>
    <t>נבטים מאוחד צמוד</t>
  </si>
  <si>
    <t>487742</t>
  </si>
  <si>
    <t>נגב אנרגיה אשלים לאחר המרה</t>
  </si>
  <si>
    <t>90241690</t>
  </si>
  <si>
    <t>514566009</t>
  </si>
  <si>
    <t>נגב אנרגיה אשלים שקלי</t>
  </si>
  <si>
    <t>90240790</t>
  </si>
  <si>
    <t>נגב אנרגיה אשלים שקלי משיכה 2</t>
  </si>
  <si>
    <t>90240792</t>
  </si>
  <si>
    <t>נגב אנרגיה אשלים שקלי משיכה 3</t>
  </si>
  <si>
    <t>90240793</t>
  </si>
  <si>
    <t>נגב אנרגיה אשלים שקלי משיכה 4</t>
  </si>
  <si>
    <t>90240794</t>
  </si>
  <si>
    <t>נגב אנרגיה אשלים שקלי משיכה 5</t>
  </si>
  <si>
    <t>90240795</t>
  </si>
  <si>
    <t>נגב אנרגיה אשלים שקלי משיכה 6</t>
  </si>
  <si>
    <t>90240796</t>
  </si>
  <si>
    <t>נגב אנרגיה אשלים שקלי משיכה 7</t>
  </si>
  <si>
    <t>90240797</t>
  </si>
  <si>
    <t>נמל הדרום 1</t>
  </si>
  <si>
    <t>90701001</t>
  </si>
  <si>
    <t>515249308</t>
  </si>
  <si>
    <t>נמל הדרום 2</t>
  </si>
  <si>
    <t>90701002</t>
  </si>
  <si>
    <t>נמל הדרום 3</t>
  </si>
  <si>
    <t>90701003</t>
  </si>
  <si>
    <t>נשרים</t>
  </si>
  <si>
    <t>90143221</t>
  </si>
  <si>
    <t>515170611</t>
  </si>
  <si>
    <t>סמל"ת   שקלי קבוע</t>
  </si>
  <si>
    <t>482153</t>
  </si>
  <si>
    <t>510033822</t>
  </si>
  <si>
    <t>פארק סולארי זמורות בע"מ</t>
  </si>
  <si>
    <t>90145362</t>
  </si>
  <si>
    <t>514496660</t>
  </si>
  <si>
    <t>צאלים משיכה 1 Extension Facility</t>
  </si>
  <si>
    <t>90312001</t>
  </si>
  <si>
    <t>550255400</t>
  </si>
  <si>
    <t>צאלים משיכה 2 Extension Facility</t>
  </si>
  <si>
    <t>90312002</t>
  </si>
  <si>
    <t>קווים ריבית משתנה פריים 8 שנים</t>
  </si>
  <si>
    <t>90136001</t>
  </si>
  <si>
    <t>קווים ריבית קבועה 10 שנים</t>
  </si>
  <si>
    <t>90136005</t>
  </si>
  <si>
    <t>קווים ריבית קבועה 10 שנים   3</t>
  </si>
  <si>
    <t>90136035</t>
  </si>
  <si>
    <t>קווים ריבית קבועה 10 שנים  2</t>
  </si>
  <si>
    <t>90136025</t>
  </si>
  <si>
    <t>קווים ריבית קבועה 8 שנים</t>
  </si>
  <si>
    <t>90136002</t>
  </si>
  <si>
    <t>קשר רנט קאר B4</t>
  </si>
  <si>
    <t>520039876</t>
  </si>
  <si>
    <t>רמת נגב אנרגיה  סינדיקציית תח.דרומיות</t>
  </si>
  <si>
    <t>84666735</t>
  </si>
  <si>
    <t>513926857</t>
  </si>
  <si>
    <t>שניאור צאלים מסגרת מינוף 12</t>
  </si>
  <si>
    <t>90310012</t>
  </si>
  <si>
    <t>שניאור צאלים מסגרת ראשית   10</t>
  </si>
  <si>
    <t>90310010</t>
  </si>
  <si>
    <t>שניאור צאלים מסגרת ראשית   11</t>
  </si>
  <si>
    <t>90310011</t>
  </si>
  <si>
    <t>שניאור צאלים מסגרת ראשית   2</t>
  </si>
  <si>
    <t>90310002</t>
  </si>
  <si>
    <t>שניאור צאלים מסגרת ראשית   3</t>
  </si>
  <si>
    <t>90310003</t>
  </si>
  <si>
    <t>שניאור צאלים מסגרת ראשית   4</t>
  </si>
  <si>
    <t>90310004</t>
  </si>
  <si>
    <t>שניאור צאלים מסגרת ראשית  1</t>
  </si>
  <si>
    <t>90310001</t>
  </si>
  <si>
    <t>שניאור צאלים מסגרת ראשית  5</t>
  </si>
  <si>
    <t>90310005</t>
  </si>
  <si>
    <t>שניאור צאלים מסגרת ראשית  6</t>
  </si>
  <si>
    <t>90310006</t>
  </si>
  <si>
    <t>שניאור צאלים מסגרת ראשית  8</t>
  </si>
  <si>
    <t>90310008</t>
  </si>
  <si>
    <t>שניאור צאלים מסגרת ראשית  9</t>
  </si>
  <si>
    <t>90310009</t>
  </si>
  <si>
    <t>שניאור צאלים מסגרת ראשית 7</t>
  </si>
  <si>
    <t>90310007</t>
  </si>
  <si>
    <t>תעבורה אחזקות משיכה 1</t>
  </si>
  <si>
    <t>512562422</t>
  </si>
  <si>
    <t>תעבורה משיכה 2</t>
  </si>
  <si>
    <t>תעבורה ריבית משתנה</t>
  </si>
  <si>
    <t>458870</t>
  </si>
  <si>
    <t>תעבורה ריבית קבועה</t>
  </si>
  <si>
    <t>458869</t>
  </si>
  <si>
    <t>אייביסי איזראל IBC</t>
  </si>
  <si>
    <t>514946862</t>
  </si>
  <si>
    <t>אייביסי איזראל IBC 1 ממסגרת ב'</t>
  </si>
  <si>
    <t>אייביסי איזראל IBC 2 ממסגרת ב'</t>
  </si>
  <si>
    <t>אייביסי איזראל IBC 3 ממסגרת ב'</t>
  </si>
  <si>
    <t>אייביסי איזראל IBC 4 ממסגרת ב'</t>
  </si>
  <si>
    <t>אייביסי איזראל IBC 5 מסגרת ב'</t>
  </si>
  <si>
    <t>אייביסי איזראל IBC משיכה 2</t>
  </si>
  <si>
    <t>אייביסי איזראל IBC משיכה 3</t>
  </si>
  <si>
    <t>אייביסי איזראל IBC משיכה 4</t>
  </si>
  <si>
    <t>בוב אמקור פת מאוחד 1 10</t>
  </si>
  <si>
    <t>515628642</t>
  </si>
  <si>
    <t>דן באר שבע  פריסה לז"א</t>
  </si>
  <si>
    <t>455954</t>
  </si>
  <si>
    <t>515267953</t>
  </si>
  <si>
    <t>רכבת קלה טווח קצר משיכה 1</t>
  </si>
  <si>
    <t>90000110</t>
  </si>
  <si>
    <t>516015674</t>
  </si>
  <si>
    <t>רכבת קלה טווח קצר משיכה 2</t>
  </si>
  <si>
    <t>90000111</t>
  </si>
  <si>
    <t>רכבת קלה מסגרת GRANT משכ' 22</t>
  </si>
  <si>
    <t>90000104</t>
  </si>
  <si>
    <t>ערבה אליפז סאן   Tranch B   חוב נחות</t>
  </si>
  <si>
    <t>95350604</t>
  </si>
  <si>
    <t>ערבה גרופית סאן   Tranch B   חוב נחות</t>
  </si>
  <si>
    <t>95350603</t>
  </si>
  <si>
    <t>ערבה יוטבתה סאן   Tranch B   חוב נחות</t>
  </si>
  <si>
    <t>95350605</t>
  </si>
  <si>
    <t>ערבה מסלול סאן   Tranch B   חוב נחות</t>
  </si>
  <si>
    <t>95350602</t>
  </si>
  <si>
    <t>ערבה שובל סאן   Tranch B   חוב נחות</t>
  </si>
  <si>
    <t>95350601</t>
  </si>
  <si>
    <t>קבוצת אביב משיכה 1</t>
  </si>
  <si>
    <t>510395593</t>
  </si>
  <si>
    <t>קבוצת תדהר משיכה 1</t>
  </si>
  <si>
    <t>512728932</t>
  </si>
  <si>
    <t>שפיר הנדסה חוצה ישראל צפון</t>
  </si>
  <si>
    <t>90141407</t>
  </si>
  <si>
    <t>514874155</t>
  </si>
  <si>
    <t>כיכר המדינה משכ 1  ברקת מימון בעמ</t>
  </si>
  <si>
    <t>90000001</t>
  </si>
  <si>
    <t>515279016</t>
  </si>
  <si>
    <t>כיכר המדינה משכ 2  ברקת מימון בעמ</t>
  </si>
  <si>
    <t>90000002</t>
  </si>
  <si>
    <t>כיכר המדינה משכ 3 ברקת מימון בעמ</t>
  </si>
  <si>
    <t>90000003</t>
  </si>
  <si>
    <t>כיכר המדינה משכ 4 ברקת מימון בעמ</t>
  </si>
  <si>
    <t>90000004</t>
  </si>
  <si>
    <t>פיאספי אגירה שאובה צמוד מדד משיכה 1</t>
  </si>
  <si>
    <t>90839511</t>
  </si>
  <si>
    <t>513862649</t>
  </si>
  <si>
    <t>פיאספי אגירה שאובה צמוד מדד משיכה 10</t>
  </si>
  <si>
    <t>90839541</t>
  </si>
  <si>
    <t>פיאספי אגירה שאובה צמוד מדד משיכה 11</t>
  </si>
  <si>
    <t>90839542</t>
  </si>
  <si>
    <t>פיאספי אגירה שאובה צמוד מדד משיכה 12</t>
  </si>
  <si>
    <t>90839544</t>
  </si>
  <si>
    <t>פיאספי אגירה שאובה צמוד מדד משיכה 13</t>
  </si>
  <si>
    <t>90839545</t>
  </si>
  <si>
    <t>פיאספי אגירה שאובה צמוד מדד משיכה 14</t>
  </si>
  <si>
    <t>90839546</t>
  </si>
  <si>
    <t>פיאספי אגירה שאובה צמוד מדד משיכה 15</t>
  </si>
  <si>
    <t>90839547</t>
  </si>
  <si>
    <t>פיאספי אגירה שאובה צמוד מדד משיכה 16</t>
  </si>
  <si>
    <t>90839548</t>
  </si>
  <si>
    <t>פיאספי אגירה שאובה צמוד מדד משיכה 17</t>
  </si>
  <si>
    <t>90839550</t>
  </si>
  <si>
    <t>פיאספי אגירה שאובה צמוד מדד משיכה 18</t>
  </si>
  <si>
    <t>90839551</t>
  </si>
  <si>
    <t>פיאספי אגירה שאובה צמוד מדד משיכה 2</t>
  </si>
  <si>
    <t>90839512</t>
  </si>
  <si>
    <t>פיאספי אגירה שאובה צמוד מדד משיכה 3</t>
  </si>
  <si>
    <t>90839513</t>
  </si>
  <si>
    <t>פיאספי אגירה שאובה צמוד מדד משיכה 4</t>
  </si>
  <si>
    <t>90839515</t>
  </si>
  <si>
    <t>פיאספי אגירה שאובה צמוד מדד משיכה 5</t>
  </si>
  <si>
    <t>90839516</t>
  </si>
  <si>
    <t>פיאספי אגירה שאובה צמוד מדד משיכה 6</t>
  </si>
  <si>
    <t>90839517</t>
  </si>
  <si>
    <t>פיאספי אגירה שאובה צמוד מדד משיכה 7</t>
  </si>
  <si>
    <t>90839518</t>
  </si>
  <si>
    <t>פיאספי אגירה שאובה צמוד מדד משיכה 8</t>
  </si>
  <si>
    <t>90839519</t>
  </si>
  <si>
    <t>פיאספי אגירה שאובה צמוד מדד משיכה 9</t>
  </si>
  <si>
    <t>90839520</t>
  </si>
  <si>
    <t>Digiplex NOK מסגרת 2 משיכה 1</t>
  </si>
  <si>
    <t>678656789</t>
  </si>
  <si>
    <t>Digiplex NOK מסגרת 2 משיכה 2</t>
  </si>
  <si>
    <t>Digiplex NOK מסגרת 2 משיכה 3</t>
  </si>
  <si>
    <t>Digiplex NOK משיכה 1</t>
  </si>
  <si>
    <t>Digiplex SEK 1</t>
  </si>
  <si>
    <t>Digiplex SEK 2</t>
  </si>
  <si>
    <t>Digiplex SEK 3</t>
  </si>
  <si>
    <t>Kaveh Ventures 1 20 מאוחד</t>
  </si>
  <si>
    <t>832354784</t>
  </si>
  <si>
    <t>Kaveh Ventures 21</t>
  </si>
  <si>
    <t>Kaveh Ventures 22</t>
  </si>
  <si>
    <t>Kaveh Ventures 23</t>
  </si>
  <si>
    <t>Kaveh Ventures 24</t>
  </si>
  <si>
    <t>Kaveh Ventures 25</t>
  </si>
  <si>
    <t>Kaveh Ventures 26</t>
  </si>
  <si>
    <t>Kaveh Ventures 27</t>
  </si>
  <si>
    <t>Kaveh Ventures 28</t>
  </si>
  <si>
    <t>אורמת דולר*</t>
  </si>
  <si>
    <t>אורמת דולר 2*</t>
  </si>
  <si>
    <t>אורמת טכנולוגיות הלוואה*</t>
  </si>
  <si>
    <t>Equinix GBP 1 9 מאוחד</t>
  </si>
  <si>
    <t>73418986</t>
  </si>
  <si>
    <t>Equinix Hyperscale EUR 1 19 מאוחד</t>
  </si>
  <si>
    <t>Equinix Hyperscale EUR 20</t>
  </si>
  <si>
    <t>GREEN DATA AS</t>
  </si>
  <si>
    <t>994989391</t>
  </si>
  <si>
    <t>GREEN MOUNTAIN AS</t>
  </si>
  <si>
    <t>827063002</t>
  </si>
  <si>
    <t>GREEN MOUNTAIN CAPEX 1</t>
  </si>
  <si>
    <t>GREEN MOUNTAIN CAPEX 2</t>
  </si>
  <si>
    <t>GREEN MOUNTAIN CAPEX 3</t>
  </si>
  <si>
    <t>GREEN MOUNTAIN CAPEX 4</t>
  </si>
  <si>
    <t>ONTARIO SOLAR</t>
  </si>
  <si>
    <t>508309</t>
  </si>
  <si>
    <t>6532656</t>
  </si>
  <si>
    <t>BAYONNE ENERGY 1</t>
  </si>
  <si>
    <t>4387518</t>
  </si>
  <si>
    <t>BAYONNE ENERGY 2</t>
  </si>
  <si>
    <t>BAYONNE ENERGY 3</t>
  </si>
  <si>
    <t>BSREP III NERO 666</t>
  </si>
  <si>
    <t>5445464</t>
  </si>
  <si>
    <t>CPV 1 12 משתנה</t>
  </si>
  <si>
    <t>471490882</t>
  </si>
  <si>
    <t>CPV 3RIVER 1 20 מאוחד</t>
  </si>
  <si>
    <t>352539621</t>
  </si>
  <si>
    <t>CPV Fairveiw קבוע</t>
  </si>
  <si>
    <t>464740</t>
  </si>
  <si>
    <t>CPV משתנה משיכה 13</t>
  </si>
  <si>
    <t>DIF Bank Facility</t>
  </si>
  <si>
    <t>491862</t>
  </si>
  <si>
    <t>782254311</t>
  </si>
  <si>
    <t>DIF Long Term Facility Tranche A</t>
  </si>
  <si>
    <t>491863</t>
  </si>
  <si>
    <t>DIF Long Term Facility Tranche B</t>
  </si>
  <si>
    <t>491864</t>
  </si>
  <si>
    <t>Granite Debtco 9 Limited   EUR</t>
  </si>
  <si>
    <t>67634000</t>
  </si>
  <si>
    <t>Granite Debtco 9 Limited   USD</t>
  </si>
  <si>
    <t>Gridiron השלמת כמות מיום 30.6.23</t>
  </si>
  <si>
    <t>469140</t>
  </si>
  <si>
    <t>223783102</t>
  </si>
  <si>
    <t>Howard Houghs 17</t>
  </si>
  <si>
    <t>6149893</t>
  </si>
  <si>
    <t>Howard Houghs 18</t>
  </si>
  <si>
    <t>Howard Houghs 19</t>
  </si>
  <si>
    <t>Howard Houghs 20</t>
  </si>
  <si>
    <t>Howard Houghs 21</t>
  </si>
  <si>
    <t>Howard Houghs 22</t>
  </si>
  <si>
    <t>Howard Hughes 1 14  מאוחד</t>
  </si>
  <si>
    <t>Howard Hughes 15</t>
  </si>
  <si>
    <t>Howard Hughes 16</t>
  </si>
  <si>
    <t>INDEC NIELS 1 25 מאוחד</t>
  </si>
  <si>
    <t>363421443</t>
  </si>
  <si>
    <t>Liberty 1 17 מאוחד</t>
  </si>
  <si>
    <t>6593625</t>
  </si>
  <si>
    <t>Liberty 18</t>
  </si>
  <si>
    <t>Liberty 19</t>
  </si>
  <si>
    <t>Lincoln Power L.L.C</t>
  </si>
  <si>
    <t>475042</t>
  </si>
  <si>
    <t>6353575</t>
  </si>
  <si>
    <t>Lincoln Power L.L.C new</t>
  </si>
  <si>
    <t>Madison 1 53 מאוחד</t>
  </si>
  <si>
    <t>2901359</t>
  </si>
  <si>
    <t>Madison 54</t>
  </si>
  <si>
    <t>Madison 55</t>
  </si>
  <si>
    <t>Madison 56</t>
  </si>
  <si>
    <t>Madison 57</t>
  </si>
  <si>
    <t>Madison 58</t>
  </si>
  <si>
    <t>Madison 59</t>
  </si>
  <si>
    <t>Oakland 1 12 מאוחד</t>
  </si>
  <si>
    <t>7270954</t>
  </si>
  <si>
    <t>One Atlantic Center</t>
  </si>
  <si>
    <t>6081474</t>
  </si>
  <si>
    <t>PRADO 1 25 מאוחד</t>
  </si>
  <si>
    <t>95004024</t>
  </si>
  <si>
    <t>20186141840</t>
  </si>
  <si>
    <t>RED OAK POWER</t>
  </si>
  <si>
    <t>263434490</t>
  </si>
  <si>
    <t>Sheringham new</t>
  </si>
  <si>
    <t>11024289</t>
  </si>
  <si>
    <t>Sipartech 2</t>
  </si>
  <si>
    <t>507568012</t>
  </si>
  <si>
    <t>Sipartech Capex 1A</t>
  </si>
  <si>
    <t>Sipartech Capex 1B</t>
  </si>
  <si>
    <t>Sipartech Capex 1C</t>
  </si>
  <si>
    <t>Sipartech Capex 1D</t>
  </si>
  <si>
    <t>Sipartech CX 1C 3</t>
  </si>
  <si>
    <t>Sipartech CX 1C 4</t>
  </si>
  <si>
    <t>Sipartech CX 1C 5</t>
  </si>
  <si>
    <t>Sipartech CX 1C 6</t>
  </si>
  <si>
    <t>Sipartech CX 1C 7</t>
  </si>
  <si>
    <t>Sipartech CX 1C 8</t>
  </si>
  <si>
    <t>Sipartech משיכה 1</t>
  </si>
  <si>
    <t>STONEPEAK NEW ENGLAND</t>
  </si>
  <si>
    <t>843234769</t>
  </si>
  <si>
    <t>Venture Global 1 29</t>
  </si>
  <si>
    <t>841959304</t>
  </si>
  <si>
    <t>VIOLIN 1</t>
  </si>
  <si>
    <t>852619352</t>
  </si>
  <si>
    <t>VIOLIN 2</t>
  </si>
  <si>
    <t>VIOLIN 3</t>
  </si>
  <si>
    <t>סה"כ כתבי אופציה</t>
  </si>
  <si>
    <t>סה"כ אופציות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</si>
  <si>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</si>
  <si>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</si>
  <si>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</si>
  <si>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</si>
  <si>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</si>
  <si>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</si>
  <si>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</si>
  <si>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</si>
  <si>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</si>
  <si>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</si>
  <si>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s</t>
  </si>
  <si>
    <t>אפיק מובטח תשואה</t>
  </si>
  <si>
    <t>נע"מ אלביט</t>
  </si>
  <si>
    <t>סה"כ בישראל</t>
  </si>
  <si>
    <t>סה"כ בחו"ל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</si>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</sst>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9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Font="1" applyFill="1" applyBorder="1" applyAlignment="1">
      <alignment horizontal="right" indent="4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readingOrder="2"/>
    </xf>
    <xf numFmtId="166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5"/>
    </xf>
    <xf numFmtId="49" fontId="26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1" fillId="0" borderId="0" xfId="14" applyNumberFormat="1" applyFont="1" applyFill="1"/>
    <xf numFmtId="0" fontId="25" fillId="0" borderId="0" xfId="0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L11" sqref="L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135</v>
      </c>
      <c r="C1" s="67" t="s" vm="1">
        <v>207</v>
      </c>
    </row>
    <row r="2" spans="1:4">
      <c r="B2" s="46" t="s">
        <v>134</v>
      </c>
      <c r="C2" s="67" t="s">
        <v>208</v>
      </c>
    </row>
    <row r="3" spans="1:4">
      <c r="B3" s="46" t="s">
        <v>136</v>
      </c>
      <c r="C3" s="67" t="s">
        <v>209</v>
      </c>
    </row>
    <row r="4" spans="1:4">
      <c r="B4" s="46" t="s">
        <v>137</v>
      </c>
      <c r="C4" s="67">
        <v>12148</v>
      </c>
    </row>
    <row r="6" spans="1:4" ht="26.25" customHeight="1">
      <c r="B6" s="153" t="s">
        <v>145</v>
      </c>
      <c r="C6" s="154"/>
      <c r="D6" s="155"/>
    </row>
    <row r="7" spans="1:4" s="9" customFormat="1">
      <c r="B7" s="21"/>
      <c r="C7" s="22" t="s">
        <v>104</v>
      </c>
      <c r="D7" s="23" t="s">
        <v>102</v>
      </c>
    </row>
    <row r="8" spans="1:4" s="9" customFormat="1">
      <c r="B8" s="21"/>
      <c r="C8" s="24" t="s">
        <v>188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144</v>
      </c>
      <c r="C10" s="109">
        <f>C11+C12+C23+C33+C34+C35+C36+C37</f>
        <v>21864.262809389002</v>
      </c>
      <c r="D10" s="110">
        <f>C10/$C$42</f>
        <v>1</v>
      </c>
    </row>
    <row r="11" spans="1:4">
      <c r="A11" s="42" t="s">
        <v>115</v>
      </c>
      <c r="B11" s="27" t="s">
        <v>146</v>
      </c>
      <c r="C11" s="109">
        <f>מזומנים!J10</f>
        <v>755.49892115800026</v>
      </c>
      <c r="D11" s="110">
        <f t="shared" ref="D11:D42" si="0">C11/$C$42</f>
        <v>3.4554054154232551E-2</v>
      </c>
    </row>
    <row r="12" spans="1:4">
      <c r="B12" s="27" t="s">
        <v>147</v>
      </c>
      <c r="C12" s="109">
        <f>SUM(C13:C22)</f>
        <v>6339.8554115430006</v>
      </c>
      <c r="D12" s="110">
        <f t="shared" si="0"/>
        <v>0.28996428861166657</v>
      </c>
    </row>
    <row r="13" spans="1:4">
      <c r="A13" s="44" t="s">
        <v>115</v>
      </c>
      <c r="B13" s="28" t="s">
        <v>65</v>
      </c>
      <c r="C13" s="109" vm="2">
        <v>2768.9351545940003</v>
      </c>
      <c r="D13" s="110">
        <f t="shared" si="0"/>
        <v>0.12664205414714269</v>
      </c>
    </row>
    <row r="14" spans="1:4">
      <c r="A14" s="44" t="s">
        <v>115</v>
      </c>
      <c r="B14" s="28" t="s">
        <v>66</v>
      </c>
      <c r="C14" s="109">
        <v>0</v>
      </c>
      <c r="D14" s="110">
        <f t="shared" si="0"/>
        <v>0</v>
      </c>
    </row>
    <row r="15" spans="1:4">
      <c r="A15" s="44" t="s">
        <v>115</v>
      </c>
      <c r="B15" s="28" t="s">
        <v>67</v>
      </c>
      <c r="C15" s="109">
        <f>'אג"ח קונצרני'!R11</f>
        <v>3438.6801711999997</v>
      </c>
      <c r="D15" s="110">
        <f t="shared" si="0"/>
        <v>0.15727400467045949</v>
      </c>
    </row>
    <row r="16" spans="1:4">
      <c r="A16" s="44" t="s">
        <v>115</v>
      </c>
      <c r="B16" s="28" t="s">
        <v>68</v>
      </c>
      <c r="C16" s="109">
        <v>0</v>
      </c>
      <c r="D16" s="110">
        <f t="shared" si="0"/>
        <v>0</v>
      </c>
    </row>
    <row r="17" spans="1:4">
      <c r="A17" s="44" t="s">
        <v>115</v>
      </c>
      <c r="B17" s="28" t="s">
        <v>201</v>
      </c>
      <c r="C17" s="109" vm="3">
        <v>32.798771007000013</v>
      </c>
      <c r="D17" s="110">
        <f t="shared" si="0"/>
        <v>1.5001087067484154E-3</v>
      </c>
    </row>
    <row r="18" spans="1:4">
      <c r="A18" s="44" t="s">
        <v>115</v>
      </c>
      <c r="B18" s="28" t="s">
        <v>69</v>
      </c>
      <c r="C18" s="109" vm="4">
        <v>103.13858496400002</v>
      </c>
      <c r="D18" s="110">
        <f t="shared" si="0"/>
        <v>4.7172221566834632E-3</v>
      </c>
    </row>
    <row r="19" spans="1:4">
      <c r="A19" s="44" t="s">
        <v>115</v>
      </c>
      <c r="B19" s="28" t="s">
        <v>70</v>
      </c>
      <c r="C19" s="109">
        <v>0</v>
      </c>
      <c r="D19" s="110">
        <f t="shared" si="0"/>
        <v>0</v>
      </c>
    </row>
    <row r="20" spans="1:4">
      <c r="A20" s="44" t="s">
        <v>115</v>
      </c>
      <c r="B20" s="28" t="s">
        <v>71</v>
      </c>
      <c r="C20" s="109">
        <v>0</v>
      </c>
      <c r="D20" s="110">
        <f t="shared" si="0"/>
        <v>0</v>
      </c>
    </row>
    <row r="21" spans="1:4">
      <c r="A21" s="44" t="s">
        <v>115</v>
      </c>
      <c r="B21" s="28" t="s">
        <v>72</v>
      </c>
      <c r="C21" s="109" vm="5">
        <v>-3.6972702220000007</v>
      </c>
      <c r="D21" s="110">
        <f t="shared" si="0"/>
        <v>-1.6910106936751193E-4</v>
      </c>
    </row>
    <row r="22" spans="1:4">
      <c r="A22" s="44" t="s">
        <v>115</v>
      </c>
      <c r="B22" s="28" t="s">
        <v>73</v>
      </c>
      <c r="C22" s="109">
        <v>0</v>
      </c>
      <c r="D22" s="110">
        <f t="shared" si="0"/>
        <v>0</v>
      </c>
    </row>
    <row r="23" spans="1:4">
      <c r="B23" s="27" t="s">
        <v>148</v>
      </c>
      <c r="C23" s="109">
        <f>SUM(C24:C32)</f>
        <v>13462.569257177003</v>
      </c>
      <c r="D23" s="110">
        <f t="shared" si="0"/>
        <v>0.61573396617771514</v>
      </c>
    </row>
    <row r="24" spans="1:4">
      <c r="A24" s="44" t="s">
        <v>115</v>
      </c>
      <c r="B24" s="28" t="s">
        <v>74</v>
      </c>
      <c r="C24" s="109" vm="6">
        <v>13333.623898303003</v>
      </c>
      <c r="D24" s="110">
        <f t="shared" si="0"/>
        <v>0.60983642643452163</v>
      </c>
    </row>
    <row r="25" spans="1:4">
      <c r="A25" s="44" t="s">
        <v>115</v>
      </c>
      <c r="B25" s="28" t="s">
        <v>75</v>
      </c>
      <c r="C25" s="109" vm="7">
        <v>17.702393320000002</v>
      </c>
      <c r="D25" s="110">
        <f t="shared" si="0"/>
        <v>8.0964967693299952E-4</v>
      </c>
    </row>
    <row r="26" spans="1:4">
      <c r="A26" s="44" t="s">
        <v>115</v>
      </c>
      <c r="B26" s="28" t="s">
        <v>67</v>
      </c>
      <c r="C26" s="109" vm="8">
        <v>141.41707920400003</v>
      </c>
      <c r="D26" s="110">
        <f t="shared" si="0"/>
        <v>6.4679555142957935E-3</v>
      </c>
    </row>
    <row r="27" spans="1:4">
      <c r="A27" s="44" t="s">
        <v>115</v>
      </c>
      <c r="B27" s="28" t="s">
        <v>76</v>
      </c>
      <c r="C27" s="109">
        <v>0</v>
      </c>
      <c r="D27" s="110">
        <f t="shared" si="0"/>
        <v>0</v>
      </c>
    </row>
    <row r="28" spans="1:4">
      <c r="A28" s="44" t="s">
        <v>115</v>
      </c>
      <c r="B28" s="28" t="s">
        <v>77</v>
      </c>
      <c r="C28" s="109">
        <v>0</v>
      </c>
      <c r="D28" s="110">
        <f t="shared" si="0"/>
        <v>0</v>
      </c>
    </row>
    <row r="29" spans="1:4">
      <c r="A29" s="44" t="s">
        <v>115</v>
      </c>
      <c r="B29" s="28" t="s">
        <v>78</v>
      </c>
      <c r="C29" s="109">
        <v>0</v>
      </c>
      <c r="D29" s="110">
        <f t="shared" si="0"/>
        <v>0</v>
      </c>
    </row>
    <row r="30" spans="1:4">
      <c r="A30" s="44" t="s">
        <v>115</v>
      </c>
      <c r="B30" s="28" t="s">
        <v>171</v>
      </c>
      <c r="C30" s="109">
        <v>0</v>
      </c>
      <c r="D30" s="110">
        <f t="shared" si="0"/>
        <v>0</v>
      </c>
    </row>
    <row r="31" spans="1:4">
      <c r="A31" s="44" t="s">
        <v>115</v>
      </c>
      <c r="B31" s="28" t="s">
        <v>99</v>
      </c>
      <c r="C31" s="109" vm="9">
        <v>-30.174113650000006</v>
      </c>
      <c r="D31" s="110">
        <f t="shared" si="0"/>
        <v>-1.3800654480352556E-3</v>
      </c>
    </row>
    <row r="32" spans="1:4">
      <c r="A32" s="44" t="s">
        <v>115</v>
      </c>
      <c r="B32" s="28" t="s">
        <v>79</v>
      </c>
      <c r="C32" s="109">
        <v>0</v>
      </c>
      <c r="D32" s="110">
        <f t="shared" si="0"/>
        <v>0</v>
      </c>
    </row>
    <row r="33" spans="1:4">
      <c r="A33" s="44" t="s">
        <v>115</v>
      </c>
      <c r="B33" s="27" t="s">
        <v>149</v>
      </c>
      <c r="C33" s="109" vm="10">
        <v>1308.0387203020002</v>
      </c>
      <c r="D33" s="110">
        <f t="shared" si="0"/>
        <v>5.9825420674155971E-2</v>
      </c>
    </row>
    <row r="34" spans="1:4">
      <c r="A34" s="44" t="s">
        <v>115</v>
      </c>
      <c r="B34" s="27" t="s">
        <v>150</v>
      </c>
      <c r="C34" s="109">
        <v>0</v>
      </c>
      <c r="D34" s="110">
        <f t="shared" si="0"/>
        <v>0</v>
      </c>
    </row>
    <row r="35" spans="1:4">
      <c r="A35" s="44" t="s">
        <v>115</v>
      </c>
      <c r="B35" s="27" t="s">
        <v>151</v>
      </c>
      <c r="C35" s="109">
        <v>0</v>
      </c>
      <c r="D35" s="110">
        <f t="shared" si="0"/>
        <v>0</v>
      </c>
    </row>
    <row r="36" spans="1:4">
      <c r="A36" s="44" t="s">
        <v>115</v>
      </c>
      <c r="B36" s="45" t="s">
        <v>152</v>
      </c>
      <c r="C36" s="109">
        <v>0</v>
      </c>
      <c r="D36" s="110">
        <f t="shared" si="0"/>
        <v>0</v>
      </c>
    </row>
    <row r="37" spans="1:4">
      <c r="A37" s="44" t="s">
        <v>115</v>
      </c>
      <c r="B37" s="27" t="s">
        <v>153</v>
      </c>
      <c r="C37" s="109">
        <f>'השקעות אחרות '!I10</f>
        <v>-1.6995007910000004</v>
      </c>
      <c r="D37" s="110">
        <f t="shared" si="0"/>
        <v>-7.7729617770153989E-5</v>
      </c>
    </row>
    <row r="38" spans="1:4">
      <c r="A38" s="44"/>
      <c r="B38" s="55" t="s">
        <v>155</v>
      </c>
      <c r="C38" s="109">
        <v>0</v>
      </c>
      <c r="D38" s="110">
        <f t="shared" si="0"/>
        <v>0</v>
      </c>
    </row>
    <row r="39" spans="1:4">
      <c r="A39" s="44" t="s">
        <v>115</v>
      </c>
      <c r="B39" s="56" t="s">
        <v>156</v>
      </c>
      <c r="C39" s="109">
        <v>0</v>
      </c>
      <c r="D39" s="110">
        <f t="shared" si="0"/>
        <v>0</v>
      </c>
    </row>
    <row r="40" spans="1:4">
      <c r="A40" s="44" t="s">
        <v>115</v>
      </c>
      <c r="B40" s="56" t="s">
        <v>186</v>
      </c>
      <c r="C40" s="109">
        <v>0</v>
      </c>
      <c r="D40" s="110">
        <f t="shared" si="0"/>
        <v>0</v>
      </c>
    </row>
    <row r="41" spans="1:4">
      <c r="A41" s="44" t="s">
        <v>115</v>
      </c>
      <c r="B41" s="56" t="s">
        <v>157</v>
      </c>
      <c r="C41" s="109">
        <v>0</v>
      </c>
      <c r="D41" s="110">
        <f t="shared" si="0"/>
        <v>0</v>
      </c>
    </row>
    <row r="42" spans="1:4">
      <c r="B42" s="56" t="s">
        <v>80</v>
      </c>
      <c r="C42" s="109">
        <f>C38+C10</f>
        <v>21864.262809389002</v>
      </c>
      <c r="D42" s="110">
        <f t="shared" si="0"/>
        <v>1</v>
      </c>
    </row>
    <row r="43" spans="1:4">
      <c r="A43" s="44" t="s">
        <v>115</v>
      </c>
      <c r="B43" s="56" t="s">
        <v>154</v>
      </c>
      <c r="C43" s="109">
        <f>'יתרת התחייבות להשקעה'!C10</f>
        <v>239.80308240423062</v>
      </c>
      <c r="D43" s="110"/>
    </row>
    <row r="44" spans="1:4">
      <c r="B44" s="5" t="s">
        <v>103</v>
      </c>
    </row>
    <row r="45" spans="1:4">
      <c r="C45" s="62" t="s">
        <v>142</v>
      </c>
      <c r="D45" s="34" t="s">
        <v>98</v>
      </c>
    </row>
    <row r="46" spans="1:4">
      <c r="C46" s="63" t="s">
        <v>0</v>
      </c>
      <c r="D46" s="23" t="s">
        <v>1</v>
      </c>
    </row>
    <row r="47" spans="1:4">
      <c r="C47" s="111" t="s">
        <v>125</v>
      </c>
      <c r="D47" s="112" vm="11">
        <v>2.4773999999999998</v>
      </c>
    </row>
    <row r="48" spans="1:4">
      <c r="C48" s="111" t="s">
        <v>132</v>
      </c>
      <c r="D48" s="112">
        <v>0.76144962166467534</v>
      </c>
    </row>
    <row r="49" spans="2:4">
      <c r="C49" s="111" t="s">
        <v>129</v>
      </c>
      <c r="D49" s="112" vm="12">
        <v>2.8424999999999998</v>
      </c>
    </row>
    <row r="50" spans="2:4">
      <c r="B50" s="11"/>
      <c r="C50" s="111" t="s">
        <v>1442</v>
      </c>
      <c r="D50" s="112" vm="13">
        <v>4.2</v>
      </c>
    </row>
    <row r="51" spans="2:4">
      <c r="C51" s="111" t="s">
        <v>123</v>
      </c>
      <c r="D51" s="112" vm="14">
        <v>4.0530999999999997</v>
      </c>
    </row>
    <row r="52" spans="2:4">
      <c r="C52" s="111" t="s">
        <v>124</v>
      </c>
      <c r="D52" s="112" vm="15">
        <v>4.6779000000000002</v>
      </c>
    </row>
    <row r="53" spans="2:4">
      <c r="C53" s="111" t="s">
        <v>126</v>
      </c>
      <c r="D53" s="112">
        <v>0.48832814016447873</v>
      </c>
    </row>
    <row r="54" spans="2:4">
      <c r="C54" s="111" t="s">
        <v>130</v>
      </c>
      <c r="D54" s="112">
        <v>2.5659999999999999E-2</v>
      </c>
    </row>
    <row r="55" spans="2:4">
      <c r="C55" s="111" t="s">
        <v>131</v>
      </c>
      <c r="D55" s="112">
        <v>0.21951275516061627</v>
      </c>
    </row>
    <row r="56" spans="2:4">
      <c r="C56" s="111" t="s">
        <v>128</v>
      </c>
      <c r="D56" s="112" vm="16">
        <v>0.54359999999999997</v>
      </c>
    </row>
    <row r="57" spans="2:4">
      <c r="C57" s="111" t="s">
        <v>1443</v>
      </c>
      <c r="D57" s="112">
        <v>2.2928704</v>
      </c>
    </row>
    <row r="58" spans="2:4">
      <c r="C58" s="111" t="s">
        <v>127</v>
      </c>
      <c r="D58" s="112" vm="17">
        <v>0.35270000000000001</v>
      </c>
    </row>
    <row r="59" spans="2:4">
      <c r="C59" s="111" t="s">
        <v>121</v>
      </c>
      <c r="D59" s="112" vm="18">
        <v>3.8239999999999998</v>
      </c>
    </row>
    <row r="60" spans="2:4">
      <c r="C60" s="111" t="s">
        <v>133</v>
      </c>
      <c r="D60" s="112" vm="19">
        <v>0.2031</v>
      </c>
    </row>
    <row r="61" spans="2:4">
      <c r="C61" s="111" t="s">
        <v>1444</v>
      </c>
      <c r="D61" s="112" vm="20">
        <v>0.36</v>
      </c>
    </row>
    <row r="62" spans="2:4">
      <c r="C62" s="111" t="s">
        <v>1445</v>
      </c>
      <c r="D62" s="112">
        <v>3.9578505476717096E-2</v>
      </c>
    </row>
    <row r="63" spans="2:4">
      <c r="C63" s="111" t="s">
        <v>1446</v>
      </c>
      <c r="D63" s="112">
        <v>0.52397917237599345</v>
      </c>
    </row>
    <row r="64" spans="2:4">
      <c r="C64" s="111" t="s">
        <v>122</v>
      </c>
      <c r="D64" s="112">
        <v>1</v>
      </c>
    </row>
    <row r="65" spans="3:4">
      <c r="C65" s="113"/>
      <c r="D65" s="113"/>
    </row>
    <row r="66" spans="3:4">
      <c r="C66" s="113"/>
      <c r="D66" s="113"/>
    </row>
    <row r="67" spans="3:4">
      <c r="C67" s="114"/>
      <c r="D67" s="11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135</v>
      </c>
      <c r="C1" s="67" t="s" vm="1">
        <v>207</v>
      </c>
    </row>
    <row r="2" spans="2:13">
      <c r="B2" s="46" t="s">
        <v>134</v>
      </c>
      <c r="C2" s="67" t="s">
        <v>208</v>
      </c>
    </row>
    <row r="3" spans="2:13">
      <c r="B3" s="46" t="s">
        <v>136</v>
      </c>
      <c r="C3" s="67" t="s">
        <v>209</v>
      </c>
    </row>
    <row r="4" spans="2:13">
      <c r="B4" s="46" t="s">
        <v>137</v>
      </c>
      <c r="C4" s="67">
        <v>12148</v>
      </c>
    </row>
    <row r="6" spans="2:13" ht="26.25" customHeight="1">
      <c r="B6" s="156" t="s">
        <v>159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3" ht="26.25" customHeight="1">
      <c r="B7" s="156" t="s">
        <v>88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  <c r="M7" s="3"/>
    </row>
    <row r="8" spans="2:13" s="3" customFormat="1" ht="78.75">
      <c r="B8" s="21" t="s">
        <v>109</v>
      </c>
      <c r="C8" s="29" t="s">
        <v>42</v>
      </c>
      <c r="D8" s="29" t="s">
        <v>112</v>
      </c>
      <c r="E8" s="29" t="s">
        <v>61</v>
      </c>
      <c r="F8" s="29" t="s">
        <v>96</v>
      </c>
      <c r="G8" s="29" t="s">
        <v>185</v>
      </c>
      <c r="H8" s="29" t="s">
        <v>184</v>
      </c>
      <c r="I8" s="29" t="s">
        <v>57</v>
      </c>
      <c r="J8" s="29" t="s">
        <v>54</v>
      </c>
      <c r="K8" s="29" t="s">
        <v>138</v>
      </c>
      <c r="L8" s="30" t="s">
        <v>140</v>
      </c>
    </row>
    <row r="9" spans="2:13" s="3" customFormat="1">
      <c r="B9" s="14"/>
      <c r="C9" s="29"/>
      <c r="D9" s="29"/>
      <c r="E9" s="29"/>
      <c r="F9" s="29"/>
      <c r="G9" s="15" t="s">
        <v>192</v>
      </c>
      <c r="H9" s="15"/>
      <c r="I9" s="15" t="s">
        <v>188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24" t="s">
        <v>2068</v>
      </c>
      <c r="C11" s="91"/>
      <c r="D11" s="91"/>
      <c r="E11" s="91"/>
      <c r="F11" s="91"/>
      <c r="G11" s="91"/>
      <c r="H11" s="91"/>
      <c r="I11" s="125">
        <v>0</v>
      </c>
      <c r="J11" s="91"/>
      <c r="K11" s="126">
        <v>0</v>
      </c>
      <c r="L11" s="126">
        <v>0</v>
      </c>
    </row>
    <row r="12" spans="2:13">
      <c r="B12" s="120" t="s">
        <v>200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3">
      <c r="B13" s="120" t="s">
        <v>105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13">
      <c r="B14" s="120" t="s">
        <v>183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3">
      <c r="B15" s="120" t="s">
        <v>191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13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</row>
    <row r="507" spans="2:12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</row>
    <row r="508" spans="2:12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</row>
    <row r="509" spans="2:12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</row>
    <row r="510" spans="2:12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</row>
    <row r="511" spans="2:12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</row>
    <row r="512" spans="2:12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</row>
    <row r="513" spans="2:12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</row>
    <row r="514" spans="2:12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</row>
    <row r="515" spans="2:12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</row>
    <row r="516" spans="2:12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</row>
    <row r="517" spans="2:12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</row>
    <row r="518" spans="2:12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</row>
    <row r="519" spans="2:12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</row>
    <row r="520" spans="2:12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</row>
    <row r="521" spans="2:12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</row>
    <row r="522" spans="2:12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</row>
    <row r="523" spans="2:12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</row>
    <row r="524" spans="2:12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</row>
    <row r="525" spans="2:12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</row>
    <row r="526" spans="2:12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</row>
    <row r="527" spans="2:12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</row>
    <row r="528" spans="2:12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</row>
    <row r="529" spans="2:12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</row>
    <row r="530" spans="2:12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</row>
    <row r="531" spans="2:12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</row>
    <row r="532" spans="2:12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</row>
    <row r="533" spans="2:12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</row>
    <row r="534" spans="2:12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</row>
    <row r="535" spans="2:12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</row>
    <row r="536" spans="2:12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</row>
    <row r="537" spans="2:12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</row>
    <row r="538" spans="2:12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</row>
    <row r="539" spans="2:12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</row>
    <row r="540" spans="2:12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</row>
    <row r="541" spans="2:12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</row>
    <row r="542" spans="2:12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</row>
    <row r="543" spans="2:12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</row>
    <row r="544" spans="2:12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</row>
    <row r="545" spans="2:12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</row>
    <row r="546" spans="2:12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</row>
    <row r="547" spans="2:12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</row>
    <row r="548" spans="2:12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</row>
    <row r="549" spans="2:12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</row>
    <row r="550" spans="2:12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</row>
    <row r="551" spans="2:12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</row>
    <row r="552" spans="2:12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</row>
    <row r="553" spans="2:12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</row>
    <row r="554" spans="2:12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</row>
    <row r="555" spans="2:12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</row>
    <row r="556" spans="2:12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</row>
    <row r="557" spans="2:12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</row>
    <row r="558" spans="2:12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</row>
    <row r="559" spans="2:12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</row>
    <row r="560" spans="2:12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</row>
    <row r="561" spans="2:12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</row>
    <row r="562" spans="2:12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</row>
    <row r="563" spans="2:12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</row>
    <row r="564" spans="2:12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</row>
    <row r="565" spans="2:12">
      <c r="B565" s="115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</row>
    <row r="566" spans="2:12">
      <c r="B566" s="115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</row>
    <row r="567" spans="2:12">
      <c r="B567" s="115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</row>
    <row r="568" spans="2:12">
      <c r="B568" s="115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</row>
    <row r="569" spans="2:12">
      <c r="B569" s="115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</row>
    <row r="570" spans="2:12">
      <c r="B570" s="115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</row>
    <row r="571" spans="2:12">
      <c r="B571" s="115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</row>
    <row r="572" spans="2:12">
      <c r="B572" s="115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</row>
    <row r="573" spans="2:12">
      <c r="B573" s="115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</row>
    <row r="574" spans="2:12">
      <c r="B574" s="115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</row>
    <row r="575" spans="2:12">
      <c r="B575" s="115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</row>
    <row r="576" spans="2:12">
      <c r="B576" s="115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</row>
    <row r="577" spans="2:12">
      <c r="B577" s="115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</row>
    <row r="578" spans="2:12">
      <c r="B578" s="115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</row>
    <row r="579" spans="2:12">
      <c r="B579" s="115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</row>
    <row r="580" spans="2:12">
      <c r="B580" s="115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</row>
    <row r="581" spans="2:12">
      <c r="B581" s="115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</row>
    <row r="582" spans="2:12">
      <c r="B582" s="115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</row>
    <row r="583" spans="2:12">
      <c r="B583" s="115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</row>
    <row r="584" spans="2:12">
      <c r="B584" s="115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</row>
    <row r="585" spans="2:12">
      <c r="B585" s="115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</row>
    <row r="586" spans="2:12">
      <c r="B586" s="115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9.570312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135</v>
      </c>
      <c r="C1" s="67" t="s" vm="1">
        <v>207</v>
      </c>
    </row>
    <row r="2" spans="1:11">
      <c r="B2" s="46" t="s">
        <v>134</v>
      </c>
      <c r="C2" s="67" t="s">
        <v>208</v>
      </c>
    </row>
    <row r="3" spans="1:11">
      <c r="B3" s="46" t="s">
        <v>136</v>
      </c>
      <c r="C3" s="67" t="s">
        <v>209</v>
      </c>
    </row>
    <row r="4" spans="1:11">
      <c r="B4" s="46" t="s">
        <v>137</v>
      </c>
      <c r="C4" s="67">
        <v>12148</v>
      </c>
    </row>
    <row r="6" spans="1:11" ht="26.25" customHeight="1">
      <c r="B6" s="156" t="s">
        <v>159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1:11" ht="26.25" customHeight="1">
      <c r="B7" s="156" t="s">
        <v>89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1:11" s="3" customFormat="1" ht="78.75">
      <c r="A8" s="2"/>
      <c r="B8" s="21" t="s">
        <v>109</v>
      </c>
      <c r="C8" s="29" t="s">
        <v>42</v>
      </c>
      <c r="D8" s="29" t="s">
        <v>112</v>
      </c>
      <c r="E8" s="29" t="s">
        <v>61</v>
      </c>
      <c r="F8" s="29" t="s">
        <v>96</v>
      </c>
      <c r="G8" s="29" t="s">
        <v>185</v>
      </c>
      <c r="H8" s="29" t="s">
        <v>184</v>
      </c>
      <c r="I8" s="29" t="s">
        <v>57</v>
      </c>
      <c r="J8" s="29" t="s">
        <v>138</v>
      </c>
      <c r="K8" s="30" t="s">
        <v>140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192</v>
      </c>
      <c r="H9" s="15"/>
      <c r="I9" s="15" t="s">
        <v>188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1" t="s">
        <v>46</v>
      </c>
      <c r="C11" s="73"/>
      <c r="D11" s="73"/>
      <c r="E11" s="73"/>
      <c r="F11" s="73"/>
      <c r="G11" s="83"/>
      <c r="H11" s="85"/>
      <c r="I11" s="83">
        <v>-3.6972702220000007</v>
      </c>
      <c r="J11" s="84">
        <f>IFERROR(I11/$I$11,0)</f>
        <v>1</v>
      </c>
      <c r="K11" s="84">
        <f>I11/'סכום נכסי הקרן'!$C$42</f>
        <v>-1.6910106936751193E-4</v>
      </c>
    </row>
    <row r="12" spans="1:11">
      <c r="B12" s="90" t="s">
        <v>181</v>
      </c>
      <c r="C12" s="73"/>
      <c r="D12" s="73"/>
      <c r="E12" s="73"/>
      <c r="F12" s="73"/>
      <c r="G12" s="83"/>
      <c r="H12" s="85"/>
      <c r="I12" s="83">
        <v>-3.6972702220000007</v>
      </c>
      <c r="J12" s="84">
        <f t="shared" ref="J12:J13" si="0">IFERROR(I12/$I$11,0)</f>
        <v>1</v>
      </c>
      <c r="K12" s="84">
        <f>I12/'סכום נכסי הקרן'!$C$42</f>
        <v>-1.6910106936751193E-4</v>
      </c>
    </row>
    <row r="13" spans="1:11">
      <c r="B13" s="72" t="s">
        <v>903</v>
      </c>
      <c r="C13" s="73" t="s">
        <v>904</v>
      </c>
      <c r="D13" s="86" t="s">
        <v>27</v>
      </c>
      <c r="E13" s="86" t="s">
        <v>503</v>
      </c>
      <c r="F13" s="86" t="s">
        <v>121</v>
      </c>
      <c r="G13" s="83">
        <v>0.37696900000000005</v>
      </c>
      <c r="H13" s="85">
        <v>11156.25</v>
      </c>
      <c r="I13" s="83">
        <v>-3.6972702220000007</v>
      </c>
      <c r="J13" s="84">
        <f t="shared" si="0"/>
        <v>1</v>
      </c>
      <c r="K13" s="84">
        <f>I13/'סכום נכסי הקרן'!$C$42</f>
        <v>-1.6910106936751193E-4</v>
      </c>
    </row>
    <row r="14" spans="1:11">
      <c r="B14" s="72"/>
      <c r="C14" s="73"/>
      <c r="D14" s="86"/>
      <c r="E14" s="86"/>
      <c r="F14" s="86"/>
      <c r="G14" s="83"/>
      <c r="H14" s="85"/>
      <c r="I14" s="73"/>
      <c r="J14" s="84"/>
      <c r="K14" s="73"/>
    </row>
    <row r="15" spans="1:11">
      <c r="B15" s="90"/>
      <c r="C15" s="73"/>
      <c r="D15" s="73"/>
      <c r="E15" s="73"/>
      <c r="F15" s="73"/>
      <c r="G15" s="83"/>
      <c r="H15" s="85"/>
      <c r="I15" s="73"/>
      <c r="J15" s="84"/>
      <c r="K15" s="73"/>
    </row>
    <row r="16" spans="1:11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120" t="s">
        <v>200</v>
      </c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120" t="s">
        <v>105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120" t="s">
        <v>183</v>
      </c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120" t="s">
        <v>191</v>
      </c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115"/>
      <c r="C115" s="128"/>
      <c r="D115" s="128"/>
      <c r="E115" s="128"/>
      <c r="F115" s="128"/>
      <c r="G115" s="128"/>
      <c r="H115" s="128"/>
      <c r="I115" s="116"/>
      <c r="J115" s="116"/>
      <c r="K115" s="128"/>
    </row>
    <row r="116" spans="2:11">
      <c r="B116" s="115"/>
      <c r="C116" s="128"/>
      <c r="D116" s="128"/>
      <c r="E116" s="128"/>
      <c r="F116" s="128"/>
      <c r="G116" s="128"/>
      <c r="H116" s="128"/>
      <c r="I116" s="116"/>
      <c r="J116" s="116"/>
      <c r="K116" s="128"/>
    </row>
    <row r="117" spans="2:11">
      <c r="B117" s="115"/>
      <c r="C117" s="128"/>
      <c r="D117" s="128"/>
      <c r="E117" s="128"/>
      <c r="F117" s="128"/>
      <c r="G117" s="128"/>
      <c r="H117" s="128"/>
      <c r="I117" s="116"/>
      <c r="J117" s="116"/>
      <c r="K117" s="128"/>
    </row>
    <row r="118" spans="2:11">
      <c r="B118" s="115"/>
      <c r="C118" s="128"/>
      <c r="D118" s="128"/>
      <c r="E118" s="128"/>
      <c r="F118" s="128"/>
      <c r="G118" s="128"/>
      <c r="H118" s="128"/>
      <c r="I118" s="116"/>
      <c r="J118" s="116"/>
      <c r="K118" s="128"/>
    </row>
    <row r="119" spans="2:11">
      <c r="B119" s="115"/>
      <c r="C119" s="128"/>
      <c r="D119" s="128"/>
      <c r="E119" s="128"/>
      <c r="F119" s="128"/>
      <c r="G119" s="128"/>
      <c r="H119" s="128"/>
      <c r="I119" s="116"/>
      <c r="J119" s="116"/>
      <c r="K119" s="128"/>
    </row>
    <row r="120" spans="2:11">
      <c r="B120" s="115"/>
      <c r="C120" s="128"/>
      <c r="D120" s="128"/>
      <c r="E120" s="128"/>
      <c r="F120" s="128"/>
      <c r="G120" s="128"/>
      <c r="H120" s="128"/>
      <c r="I120" s="116"/>
      <c r="J120" s="116"/>
      <c r="K120" s="128"/>
    </row>
    <row r="121" spans="2:11">
      <c r="B121" s="115"/>
      <c r="C121" s="128"/>
      <c r="D121" s="128"/>
      <c r="E121" s="128"/>
      <c r="F121" s="128"/>
      <c r="G121" s="128"/>
      <c r="H121" s="128"/>
      <c r="I121" s="116"/>
      <c r="J121" s="116"/>
      <c r="K121" s="128"/>
    </row>
    <row r="122" spans="2:11">
      <c r="B122" s="115"/>
      <c r="C122" s="128"/>
      <c r="D122" s="128"/>
      <c r="E122" s="128"/>
      <c r="F122" s="128"/>
      <c r="G122" s="128"/>
      <c r="H122" s="128"/>
      <c r="I122" s="116"/>
      <c r="J122" s="116"/>
      <c r="K122" s="128"/>
    </row>
    <row r="123" spans="2:11">
      <c r="B123" s="115"/>
      <c r="C123" s="128"/>
      <c r="D123" s="128"/>
      <c r="E123" s="128"/>
      <c r="F123" s="128"/>
      <c r="G123" s="128"/>
      <c r="H123" s="128"/>
      <c r="I123" s="116"/>
      <c r="J123" s="116"/>
      <c r="K123" s="128"/>
    </row>
    <row r="124" spans="2:11">
      <c r="B124" s="115"/>
      <c r="C124" s="128"/>
      <c r="D124" s="128"/>
      <c r="E124" s="128"/>
      <c r="F124" s="128"/>
      <c r="G124" s="128"/>
      <c r="H124" s="128"/>
      <c r="I124" s="116"/>
      <c r="J124" s="116"/>
      <c r="K124" s="128"/>
    </row>
    <row r="125" spans="2:11">
      <c r="B125" s="115"/>
      <c r="C125" s="128"/>
      <c r="D125" s="128"/>
      <c r="E125" s="128"/>
      <c r="F125" s="128"/>
      <c r="G125" s="128"/>
      <c r="H125" s="128"/>
      <c r="I125" s="116"/>
      <c r="J125" s="116"/>
      <c r="K125" s="128"/>
    </row>
    <row r="126" spans="2:11">
      <c r="B126" s="115"/>
      <c r="C126" s="128"/>
      <c r="D126" s="128"/>
      <c r="E126" s="128"/>
      <c r="F126" s="128"/>
      <c r="G126" s="128"/>
      <c r="H126" s="128"/>
      <c r="I126" s="116"/>
      <c r="J126" s="116"/>
      <c r="K126" s="128"/>
    </row>
    <row r="127" spans="2:11">
      <c r="B127" s="115"/>
      <c r="C127" s="128"/>
      <c r="D127" s="128"/>
      <c r="E127" s="128"/>
      <c r="F127" s="128"/>
      <c r="G127" s="128"/>
      <c r="H127" s="128"/>
      <c r="I127" s="116"/>
      <c r="J127" s="116"/>
      <c r="K127" s="128"/>
    </row>
    <row r="128" spans="2:11">
      <c r="B128" s="115"/>
      <c r="C128" s="128"/>
      <c r="D128" s="128"/>
      <c r="E128" s="128"/>
      <c r="F128" s="128"/>
      <c r="G128" s="128"/>
      <c r="H128" s="128"/>
      <c r="I128" s="116"/>
      <c r="J128" s="116"/>
      <c r="K128" s="128"/>
    </row>
    <row r="129" spans="2:11">
      <c r="B129" s="115"/>
      <c r="C129" s="128"/>
      <c r="D129" s="128"/>
      <c r="E129" s="128"/>
      <c r="F129" s="128"/>
      <c r="G129" s="128"/>
      <c r="H129" s="128"/>
      <c r="I129" s="116"/>
      <c r="J129" s="116"/>
      <c r="K129" s="128"/>
    </row>
    <row r="130" spans="2:11">
      <c r="B130" s="115"/>
      <c r="C130" s="128"/>
      <c r="D130" s="128"/>
      <c r="E130" s="128"/>
      <c r="F130" s="128"/>
      <c r="G130" s="128"/>
      <c r="H130" s="128"/>
      <c r="I130" s="116"/>
      <c r="J130" s="116"/>
      <c r="K130" s="128"/>
    </row>
    <row r="131" spans="2:11">
      <c r="B131" s="115"/>
      <c r="C131" s="128"/>
      <c r="D131" s="128"/>
      <c r="E131" s="128"/>
      <c r="F131" s="128"/>
      <c r="G131" s="128"/>
      <c r="H131" s="128"/>
      <c r="I131" s="116"/>
      <c r="J131" s="116"/>
      <c r="K131" s="128"/>
    </row>
    <row r="132" spans="2:11">
      <c r="B132" s="115"/>
      <c r="C132" s="128"/>
      <c r="D132" s="128"/>
      <c r="E132" s="128"/>
      <c r="F132" s="128"/>
      <c r="G132" s="128"/>
      <c r="H132" s="128"/>
      <c r="I132" s="116"/>
      <c r="J132" s="116"/>
      <c r="K132" s="128"/>
    </row>
    <row r="133" spans="2:11">
      <c r="B133" s="115"/>
      <c r="C133" s="128"/>
      <c r="D133" s="128"/>
      <c r="E133" s="128"/>
      <c r="F133" s="128"/>
      <c r="G133" s="128"/>
      <c r="H133" s="128"/>
      <c r="I133" s="116"/>
      <c r="J133" s="116"/>
      <c r="K133" s="128"/>
    </row>
    <row r="134" spans="2:11">
      <c r="B134" s="115"/>
      <c r="C134" s="128"/>
      <c r="D134" s="128"/>
      <c r="E134" s="128"/>
      <c r="F134" s="128"/>
      <c r="G134" s="128"/>
      <c r="H134" s="128"/>
      <c r="I134" s="116"/>
      <c r="J134" s="116"/>
      <c r="K134" s="128"/>
    </row>
    <row r="135" spans="2:11">
      <c r="B135" s="115"/>
      <c r="C135" s="128"/>
      <c r="D135" s="128"/>
      <c r="E135" s="128"/>
      <c r="F135" s="128"/>
      <c r="G135" s="128"/>
      <c r="H135" s="128"/>
      <c r="I135" s="116"/>
      <c r="J135" s="116"/>
      <c r="K135" s="128"/>
    </row>
    <row r="136" spans="2:11">
      <c r="B136" s="115"/>
      <c r="C136" s="128"/>
      <c r="D136" s="128"/>
      <c r="E136" s="128"/>
      <c r="F136" s="128"/>
      <c r="G136" s="128"/>
      <c r="H136" s="128"/>
      <c r="I136" s="116"/>
      <c r="J136" s="116"/>
      <c r="K136" s="128"/>
    </row>
    <row r="137" spans="2:11">
      <c r="B137" s="115"/>
      <c r="C137" s="128"/>
      <c r="D137" s="128"/>
      <c r="E137" s="128"/>
      <c r="F137" s="128"/>
      <c r="G137" s="128"/>
      <c r="H137" s="128"/>
      <c r="I137" s="116"/>
      <c r="J137" s="116"/>
      <c r="K137" s="128"/>
    </row>
    <row r="138" spans="2:11">
      <c r="B138" s="115"/>
      <c r="C138" s="128"/>
      <c r="D138" s="128"/>
      <c r="E138" s="128"/>
      <c r="F138" s="128"/>
      <c r="G138" s="128"/>
      <c r="H138" s="128"/>
      <c r="I138" s="116"/>
      <c r="J138" s="116"/>
      <c r="K138" s="128"/>
    </row>
    <row r="139" spans="2:11">
      <c r="B139" s="115"/>
      <c r="C139" s="128"/>
      <c r="D139" s="128"/>
      <c r="E139" s="128"/>
      <c r="F139" s="128"/>
      <c r="G139" s="128"/>
      <c r="H139" s="128"/>
      <c r="I139" s="116"/>
      <c r="J139" s="116"/>
      <c r="K139" s="128"/>
    </row>
    <row r="140" spans="2:11">
      <c r="B140" s="115"/>
      <c r="C140" s="128"/>
      <c r="D140" s="128"/>
      <c r="E140" s="128"/>
      <c r="F140" s="128"/>
      <c r="G140" s="128"/>
      <c r="H140" s="128"/>
      <c r="I140" s="116"/>
      <c r="J140" s="116"/>
      <c r="K140" s="128"/>
    </row>
    <row r="141" spans="2:11">
      <c r="B141" s="115"/>
      <c r="C141" s="128"/>
      <c r="D141" s="128"/>
      <c r="E141" s="128"/>
      <c r="F141" s="128"/>
      <c r="G141" s="128"/>
      <c r="H141" s="128"/>
      <c r="I141" s="116"/>
      <c r="J141" s="116"/>
      <c r="K141" s="128"/>
    </row>
    <row r="142" spans="2:11">
      <c r="B142" s="115"/>
      <c r="C142" s="128"/>
      <c r="D142" s="128"/>
      <c r="E142" s="128"/>
      <c r="F142" s="128"/>
      <c r="G142" s="128"/>
      <c r="H142" s="128"/>
      <c r="I142" s="116"/>
      <c r="J142" s="116"/>
      <c r="K142" s="128"/>
    </row>
    <row r="143" spans="2:11">
      <c r="B143" s="115"/>
      <c r="C143" s="128"/>
      <c r="D143" s="128"/>
      <c r="E143" s="128"/>
      <c r="F143" s="128"/>
      <c r="G143" s="128"/>
      <c r="H143" s="128"/>
      <c r="I143" s="116"/>
      <c r="J143" s="116"/>
      <c r="K143" s="128"/>
    </row>
    <row r="144" spans="2:11">
      <c r="B144" s="115"/>
      <c r="C144" s="128"/>
      <c r="D144" s="128"/>
      <c r="E144" s="128"/>
      <c r="F144" s="128"/>
      <c r="G144" s="128"/>
      <c r="H144" s="128"/>
      <c r="I144" s="116"/>
      <c r="J144" s="116"/>
      <c r="K144" s="128"/>
    </row>
    <row r="145" spans="2:11">
      <c r="B145" s="115"/>
      <c r="C145" s="128"/>
      <c r="D145" s="128"/>
      <c r="E145" s="128"/>
      <c r="F145" s="128"/>
      <c r="G145" s="128"/>
      <c r="H145" s="128"/>
      <c r="I145" s="116"/>
      <c r="J145" s="116"/>
      <c r="K145" s="128"/>
    </row>
    <row r="146" spans="2:11">
      <c r="B146" s="115"/>
      <c r="C146" s="128"/>
      <c r="D146" s="128"/>
      <c r="E146" s="128"/>
      <c r="F146" s="128"/>
      <c r="G146" s="128"/>
      <c r="H146" s="128"/>
      <c r="I146" s="116"/>
      <c r="J146" s="116"/>
      <c r="K146" s="128"/>
    </row>
    <row r="147" spans="2:11">
      <c r="B147" s="115"/>
      <c r="C147" s="128"/>
      <c r="D147" s="128"/>
      <c r="E147" s="128"/>
      <c r="F147" s="128"/>
      <c r="G147" s="128"/>
      <c r="H147" s="128"/>
      <c r="I147" s="116"/>
      <c r="J147" s="116"/>
      <c r="K147" s="128"/>
    </row>
    <row r="148" spans="2:11">
      <c r="B148" s="115"/>
      <c r="C148" s="128"/>
      <c r="D148" s="128"/>
      <c r="E148" s="128"/>
      <c r="F148" s="128"/>
      <c r="G148" s="128"/>
      <c r="H148" s="128"/>
      <c r="I148" s="116"/>
      <c r="J148" s="116"/>
      <c r="K148" s="128"/>
    </row>
    <row r="149" spans="2:11">
      <c r="B149" s="115"/>
      <c r="C149" s="128"/>
      <c r="D149" s="128"/>
      <c r="E149" s="128"/>
      <c r="F149" s="128"/>
      <c r="G149" s="128"/>
      <c r="H149" s="128"/>
      <c r="I149" s="116"/>
      <c r="J149" s="116"/>
      <c r="K149" s="128"/>
    </row>
    <row r="150" spans="2:11">
      <c r="B150" s="115"/>
      <c r="C150" s="128"/>
      <c r="D150" s="128"/>
      <c r="E150" s="128"/>
      <c r="F150" s="128"/>
      <c r="G150" s="128"/>
      <c r="H150" s="128"/>
      <c r="I150" s="116"/>
      <c r="J150" s="116"/>
      <c r="K150" s="128"/>
    </row>
    <row r="151" spans="2:11">
      <c r="B151" s="115"/>
      <c r="C151" s="128"/>
      <c r="D151" s="128"/>
      <c r="E151" s="128"/>
      <c r="F151" s="128"/>
      <c r="G151" s="128"/>
      <c r="H151" s="128"/>
      <c r="I151" s="116"/>
      <c r="J151" s="116"/>
      <c r="K151" s="128"/>
    </row>
    <row r="152" spans="2:11">
      <c r="B152" s="115"/>
      <c r="C152" s="128"/>
      <c r="D152" s="128"/>
      <c r="E152" s="128"/>
      <c r="F152" s="128"/>
      <c r="G152" s="128"/>
      <c r="H152" s="128"/>
      <c r="I152" s="116"/>
      <c r="J152" s="116"/>
      <c r="K152" s="128"/>
    </row>
    <row r="153" spans="2:11">
      <c r="B153" s="115"/>
      <c r="C153" s="128"/>
      <c r="D153" s="128"/>
      <c r="E153" s="128"/>
      <c r="F153" s="128"/>
      <c r="G153" s="128"/>
      <c r="H153" s="128"/>
      <c r="I153" s="116"/>
      <c r="J153" s="116"/>
      <c r="K153" s="128"/>
    </row>
    <row r="154" spans="2:11">
      <c r="B154" s="115"/>
      <c r="C154" s="128"/>
      <c r="D154" s="128"/>
      <c r="E154" s="128"/>
      <c r="F154" s="128"/>
      <c r="G154" s="128"/>
      <c r="H154" s="128"/>
      <c r="I154" s="116"/>
      <c r="J154" s="116"/>
      <c r="K154" s="128"/>
    </row>
    <row r="155" spans="2:11">
      <c r="B155" s="115"/>
      <c r="C155" s="128"/>
      <c r="D155" s="128"/>
      <c r="E155" s="128"/>
      <c r="F155" s="128"/>
      <c r="G155" s="128"/>
      <c r="H155" s="128"/>
      <c r="I155" s="116"/>
      <c r="J155" s="116"/>
      <c r="K155" s="128"/>
    </row>
    <row r="156" spans="2:11">
      <c r="B156" s="115"/>
      <c r="C156" s="128"/>
      <c r="D156" s="128"/>
      <c r="E156" s="128"/>
      <c r="F156" s="128"/>
      <c r="G156" s="128"/>
      <c r="H156" s="128"/>
      <c r="I156" s="116"/>
      <c r="J156" s="116"/>
      <c r="K156" s="128"/>
    </row>
    <row r="157" spans="2:11">
      <c r="B157" s="115"/>
      <c r="C157" s="128"/>
      <c r="D157" s="128"/>
      <c r="E157" s="128"/>
      <c r="F157" s="128"/>
      <c r="G157" s="128"/>
      <c r="H157" s="128"/>
      <c r="I157" s="116"/>
      <c r="J157" s="116"/>
      <c r="K157" s="128"/>
    </row>
    <row r="158" spans="2:11">
      <c r="B158" s="115"/>
      <c r="C158" s="128"/>
      <c r="D158" s="128"/>
      <c r="E158" s="128"/>
      <c r="F158" s="128"/>
      <c r="G158" s="128"/>
      <c r="H158" s="128"/>
      <c r="I158" s="116"/>
      <c r="J158" s="116"/>
      <c r="K158" s="128"/>
    </row>
    <row r="159" spans="2:11">
      <c r="B159" s="115"/>
      <c r="C159" s="128"/>
      <c r="D159" s="128"/>
      <c r="E159" s="128"/>
      <c r="F159" s="128"/>
      <c r="G159" s="128"/>
      <c r="H159" s="128"/>
      <c r="I159" s="116"/>
      <c r="J159" s="116"/>
      <c r="K159" s="128"/>
    </row>
    <row r="160" spans="2:11">
      <c r="B160" s="115"/>
      <c r="C160" s="128"/>
      <c r="D160" s="128"/>
      <c r="E160" s="128"/>
      <c r="F160" s="128"/>
      <c r="G160" s="128"/>
      <c r="H160" s="128"/>
      <c r="I160" s="116"/>
      <c r="J160" s="116"/>
      <c r="K160" s="128"/>
    </row>
    <row r="161" spans="2:11">
      <c r="B161" s="115"/>
      <c r="C161" s="128"/>
      <c r="D161" s="128"/>
      <c r="E161" s="128"/>
      <c r="F161" s="128"/>
      <c r="G161" s="128"/>
      <c r="H161" s="128"/>
      <c r="I161" s="116"/>
      <c r="J161" s="116"/>
      <c r="K161" s="128"/>
    </row>
    <row r="162" spans="2:11">
      <c r="B162" s="115"/>
      <c r="C162" s="128"/>
      <c r="D162" s="128"/>
      <c r="E162" s="128"/>
      <c r="F162" s="128"/>
      <c r="G162" s="128"/>
      <c r="H162" s="128"/>
      <c r="I162" s="116"/>
      <c r="J162" s="116"/>
      <c r="K162" s="128"/>
    </row>
    <row r="163" spans="2:11">
      <c r="B163" s="115"/>
      <c r="C163" s="128"/>
      <c r="D163" s="128"/>
      <c r="E163" s="128"/>
      <c r="F163" s="128"/>
      <c r="G163" s="128"/>
      <c r="H163" s="128"/>
      <c r="I163" s="116"/>
      <c r="J163" s="116"/>
      <c r="K163" s="128"/>
    </row>
    <row r="164" spans="2:11">
      <c r="B164" s="115"/>
      <c r="C164" s="128"/>
      <c r="D164" s="128"/>
      <c r="E164" s="128"/>
      <c r="F164" s="128"/>
      <c r="G164" s="128"/>
      <c r="H164" s="128"/>
      <c r="I164" s="116"/>
      <c r="J164" s="116"/>
      <c r="K164" s="128"/>
    </row>
    <row r="165" spans="2:11">
      <c r="B165" s="115"/>
      <c r="C165" s="128"/>
      <c r="D165" s="128"/>
      <c r="E165" s="128"/>
      <c r="F165" s="128"/>
      <c r="G165" s="128"/>
      <c r="H165" s="128"/>
      <c r="I165" s="116"/>
      <c r="J165" s="116"/>
      <c r="K165" s="128"/>
    </row>
    <row r="166" spans="2:11">
      <c r="B166" s="115"/>
      <c r="C166" s="128"/>
      <c r="D166" s="128"/>
      <c r="E166" s="128"/>
      <c r="F166" s="128"/>
      <c r="G166" s="128"/>
      <c r="H166" s="128"/>
      <c r="I166" s="116"/>
      <c r="J166" s="116"/>
      <c r="K166" s="128"/>
    </row>
    <row r="167" spans="2:11">
      <c r="B167" s="115"/>
      <c r="C167" s="128"/>
      <c r="D167" s="128"/>
      <c r="E167" s="128"/>
      <c r="F167" s="128"/>
      <c r="G167" s="128"/>
      <c r="H167" s="128"/>
      <c r="I167" s="116"/>
      <c r="J167" s="116"/>
      <c r="K167" s="128"/>
    </row>
    <row r="168" spans="2:11">
      <c r="B168" s="115"/>
      <c r="C168" s="128"/>
      <c r="D168" s="128"/>
      <c r="E168" s="128"/>
      <c r="F168" s="128"/>
      <c r="G168" s="128"/>
      <c r="H168" s="128"/>
      <c r="I168" s="116"/>
      <c r="J168" s="116"/>
      <c r="K168" s="128"/>
    </row>
    <row r="169" spans="2:11">
      <c r="B169" s="115"/>
      <c r="C169" s="128"/>
      <c r="D169" s="128"/>
      <c r="E169" s="128"/>
      <c r="F169" s="128"/>
      <c r="G169" s="128"/>
      <c r="H169" s="128"/>
      <c r="I169" s="116"/>
      <c r="J169" s="116"/>
      <c r="K169" s="128"/>
    </row>
    <row r="170" spans="2:11">
      <c r="B170" s="115"/>
      <c r="C170" s="128"/>
      <c r="D170" s="128"/>
      <c r="E170" s="128"/>
      <c r="F170" s="128"/>
      <c r="G170" s="128"/>
      <c r="H170" s="128"/>
      <c r="I170" s="116"/>
      <c r="J170" s="116"/>
      <c r="K170" s="128"/>
    </row>
    <row r="171" spans="2:11">
      <c r="B171" s="115"/>
      <c r="C171" s="128"/>
      <c r="D171" s="128"/>
      <c r="E171" s="128"/>
      <c r="F171" s="128"/>
      <c r="G171" s="128"/>
      <c r="H171" s="128"/>
      <c r="I171" s="116"/>
      <c r="J171" s="116"/>
      <c r="K171" s="128"/>
    </row>
    <row r="172" spans="2:11">
      <c r="B172" s="115"/>
      <c r="C172" s="128"/>
      <c r="D172" s="128"/>
      <c r="E172" s="128"/>
      <c r="F172" s="128"/>
      <c r="G172" s="128"/>
      <c r="H172" s="128"/>
      <c r="I172" s="116"/>
      <c r="J172" s="116"/>
      <c r="K172" s="128"/>
    </row>
    <row r="173" spans="2:11">
      <c r="B173" s="115"/>
      <c r="C173" s="128"/>
      <c r="D173" s="128"/>
      <c r="E173" s="128"/>
      <c r="F173" s="128"/>
      <c r="G173" s="128"/>
      <c r="H173" s="128"/>
      <c r="I173" s="116"/>
      <c r="J173" s="116"/>
      <c r="K173" s="128"/>
    </row>
    <row r="174" spans="2:11">
      <c r="B174" s="115"/>
      <c r="C174" s="128"/>
      <c r="D174" s="128"/>
      <c r="E174" s="128"/>
      <c r="F174" s="128"/>
      <c r="G174" s="128"/>
      <c r="H174" s="128"/>
      <c r="I174" s="116"/>
      <c r="J174" s="116"/>
      <c r="K174" s="128"/>
    </row>
    <row r="175" spans="2:11">
      <c r="B175" s="115"/>
      <c r="C175" s="128"/>
      <c r="D175" s="128"/>
      <c r="E175" s="128"/>
      <c r="F175" s="128"/>
      <c r="G175" s="128"/>
      <c r="H175" s="128"/>
      <c r="I175" s="116"/>
      <c r="J175" s="116"/>
      <c r="K175" s="128"/>
    </row>
    <row r="176" spans="2:11">
      <c r="B176" s="115"/>
      <c r="C176" s="128"/>
      <c r="D176" s="128"/>
      <c r="E176" s="128"/>
      <c r="F176" s="128"/>
      <c r="G176" s="128"/>
      <c r="H176" s="128"/>
      <c r="I176" s="116"/>
      <c r="J176" s="116"/>
      <c r="K176" s="128"/>
    </row>
    <row r="177" spans="2:11">
      <c r="B177" s="115"/>
      <c r="C177" s="128"/>
      <c r="D177" s="128"/>
      <c r="E177" s="128"/>
      <c r="F177" s="128"/>
      <c r="G177" s="128"/>
      <c r="H177" s="128"/>
      <c r="I177" s="116"/>
      <c r="J177" s="116"/>
      <c r="K177" s="128"/>
    </row>
    <row r="178" spans="2:11">
      <c r="B178" s="115"/>
      <c r="C178" s="128"/>
      <c r="D178" s="128"/>
      <c r="E178" s="128"/>
      <c r="F178" s="128"/>
      <c r="G178" s="128"/>
      <c r="H178" s="128"/>
      <c r="I178" s="116"/>
      <c r="J178" s="116"/>
      <c r="K178" s="128"/>
    </row>
    <row r="179" spans="2:11">
      <c r="B179" s="115"/>
      <c r="C179" s="128"/>
      <c r="D179" s="128"/>
      <c r="E179" s="128"/>
      <c r="F179" s="128"/>
      <c r="G179" s="128"/>
      <c r="H179" s="128"/>
      <c r="I179" s="116"/>
      <c r="J179" s="116"/>
      <c r="K179" s="128"/>
    </row>
    <row r="180" spans="2:11">
      <c r="B180" s="115"/>
      <c r="C180" s="128"/>
      <c r="D180" s="128"/>
      <c r="E180" s="128"/>
      <c r="F180" s="128"/>
      <c r="G180" s="128"/>
      <c r="H180" s="128"/>
      <c r="I180" s="116"/>
      <c r="J180" s="116"/>
      <c r="K180" s="128"/>
    </row>
    <row r="181" spans="2:11">
      <c r="B181" s="115"/>
      <c r="C181" s="128"/>
      <c r="D181" s="128"/>
      <c r="E181" s="128"/>
      <c r="F181" s="128"/>
      <c r="G181" s="128"/>
      <c r="H181" s="128"/>
      <c r="I181" s="116"/>
      <c r="J181" s="116"/>
      <c r="K181" s="128"/>
    </row>
    <row r="182" spans="2:11">
      <c r="B182" s="115"/>
      <c r="C182" s="128"/>
      <c r="D182" s="128"/>
      <c r="E182" s="128"/>
      <c r="F182" s="128"/>
      <c r="G182" s="128"/>
      <c r="H182" s="128"/>
      <c r="I182" s="116"/>
      <c r="J182" s="116"/>
      <c r="K182" s="128"/>
    </row>
    <row r="183" spans="2:11">
      <c r="B183" s="115"/>
      <c r="C183" s="128"/>
      <c r="D183" s="128"/>
      <c r="E183" s="128"/>
      <c r="F183" s="128"/>
      <c r="G183" s="128"/>
      <c r="H183" s="128"/>
      <c r="I183" s="116"/>
      <c r="J183" s="116"/>
      <c r="K183" s="128"/>
    </row>
    <row r="184" spans="2:11">
      <c r="B184" s="115"/>
      <c r="C184" s="128"/>
      <c r="D184" s="128"/>
      <c r="E184" s="128"/>
      <c r="F184" s="128"/>
      <c r="G184" s="128"/>
      <c r="H184" s="128"/>
      <c r="I184" s="116"/>
      <c r="J184" s="116"/>
      <c r="K184" s="128"/>
    </row>
    <row r="185" spans="2:11">
      <c r="B185" s="115"/>
      <c r="C185" s="128"/>
      <c r="D185" s="128"/>
      <c r="E185" s="128"/>
      <c r="F185" s="128"/>
      <c r="G185" s="128"/>
      <c r="H185" s="128"/>
      <c r="I185" s="116"/>
      <c r="J185" s="116"/>
      <c r="K185" s="128"/>
    </row>
    <row r="186" spans="2:11">
      <c r="B186" s="115"/>
      <c r="C186" s="128"/>
      <c r="D186" s="128"/>
      <c r="E186" s="128"/>
      <c r="F186" s="128"/>
      <c r="G186" s="128"/>
      <c r="H186" s="128"/>
      <c r="I186" s="116"/>
      <c r="J186" s="116"/>
      <c r="K186" s="128"/>
    </row>
    <row r="187" spans="2:11">
      <c r="B187" s="115"/>
      <c r="C187" s="128"/>
      <c r="D187" s="128"/>
      <c r="E187" s="128"/>
      <c r="F187" s="128"/>
      <c r="G187" s="128"/>
      <c r="H187" s="128"/>
      <c r="I187" s="116"/>
      <c r="J187" s="116"/>
      <c r="K187" s="128"/>
    </row>
    <row r="188" spans="2:11">
      <c r="B188" s="115"/>
      <c r="C188" s="128"/>
      <c r="D188" s="128"/>
      <c r="E188" s="128"/>
      <c r="F188" s="128"/>
      <c r="G188" s="128"/>
      <c r="H188" s="128"/>
      <c r="I188" s="116"/>
      <c r="J188" s="116"/>
      <c r="K188" s="128"/>
    </row>
    <row r="189" spans="2:11">
      <c r="B189" s="115"/>
      <c r="C189" s="128"/>
      <c r="D189" s="128"/>
      <c r="E189" s="128"/>
      <c r="F189" s="128"/>
      <c r="G189" s="128"/>
      <c r="H189" s="128"/>
      <c r="I189" s="116"/>
      <c r="J189" s="116"/>
      <c r="K189" s="128"/>
    </row>
    <row r="190" spans="2:11">
      <c r="B190" s="115"/>
      <c r="C190" s="128"/>
      <c r="D190" s="128"/>
      <c r="E190" s="128"/>
      <c r="F190" s="128"/>
      <c r="G190" s="128"/>
      <c r="H190" s="128"/>
      <c r="I190" s="116"/>
      <c r="J190" s="116"/>
      <c r="K190" s="128"/>
    </row>
    <row r="191" spans="2:11">
      <c r="B191" s="115"/>
      <c r="C191" s="128"/>
      <c r="D191" s="128"/>
      <c r="E191" s="128"/>
      <c r="F191" s="128"/>
      <c r="G191" s="128"/>
      <c r="H191" s="128"/>
      <c r="I191" s="116"/>
      <c r="J191" s="116"/>
      <c r="K191" s="128"/>
    </row>
    <row r="192" spans="2:11">
      <c r="B192" s="115"/>
      <c r="C192" s="128"/>
      <c r="D192" s="128"/>
      <c r="E192" s="128"/>
      <c r="F192" s="128"/>
      <c r="G192" s="128"/>
      <c r="H192" s="128"/>
      <c r="I192" s="116"/>
      <c r="J192" s="116"/>
      <c r="K192" s="128"/>
    </row>
    <row r="193" spans="2:11">
      <c r="B193" s="115"/>
      <c r="C193" s="128"/>
      <c r="D193" s="128"/>
      <c r="E193" s="128"/>
      <c r="F193" s="128"/>
      <c r="G193" s="128"/>
      <c r="H193" s="128"/>
      <c r="I193" s="116"/>
      <c r="J193" s="116"/>
      <c r="K193" s="128"/>
    </row>
    <row r="194" spans="2:11">
      <c r="B194" s="115"/>
      <c r="C194" s="128"/>
      <c r="D194" s="128"/>
      <c r="E194" s="128"/>
      <c r="F194" s="128"/>
      <c r="G194" s="128"/>
      <c r="H194" s="128"/>
      <c r="I194" s="116"/>
      <c r="J194" s="116"/>
      <c r="K194" s="128"/>
    </row>
    <row r="195" spans="2:11">
      <c r="B195" s="115"/>
      <c r="C195" s="128"/>
      <c r="D195" s="128"/>
      <c r="E195" s="128"/>
      <c r="F195" s="128"/>
      <c r="G195" s="128"/>
      <c r="H195" s="128"/>
      <c r="I195" s="116"/>
      <c r="J195" s="116"/>
      <c r="K195" s="128"/>
    </row>
    <row r="196" spans="2:11">
      <c r="B196" s="115"/>
      <c r="C196" s="128"/>
      <c r="D196" s="128"/>
      <c r="E196" s="128"/>
      <c r="F196" s="128"/>
      <c r="G196" s="128"/>
      <c r="H196" s="128"/>
      <c r="I196" s="116"/>
      <c r="J196" s="116"/>
      <c r="K196" s="128"/>
    </row>
    <row r="197" spans="2:11">
      <c r="B197" s="115"/>
      <c r="C197" s="128"/>
      <c r="D197" s="128"/>
      <c r="E197" s="128"/>
      <c r="F197" s="128"/>
      <c r="G197" s="128"/>
      <c r="H197" s="128"/>
      <c r="I197" s="116"/>
      <c r="J197" s="116"/>
      <c r="K197" s="128"/>
    </row>
    <row r="198" spans="2:11">
      <c r="B198" s="115"/>
      <c r="C198" s="128"/>
      <c r="D198" s="128"/>
      <c r="E198" s="128"/>
      <c r="F198" s="128"/>
      <c r="G198" s="128"/>
      <c r="H198" s="128"/>
      <c r="I198" s="116"/>
      <c r="J198" s="116"/>
      <c r="K198" s="128"/>
    </row>
    <row r="199" spans="2:11">
      <c r="B199" s="115"/>
      <c r="C199" s="128"/>
      <c r="D199" s="128"/>
      <c r="E199" s="128"/>
      <c r="F199" s="128"/>
      <c r="G199" s="128"/>
      <c r="H199" s="128"/>
      <c r="I199" s="116"/>
      <c r="J199" s="116"/>
      <c r="K199" s="128"/>
    </row>
    <row r="200" spans="2:11">
      <c r="B200" s="115"/>
      <c r="C200" s="128"/>
      <c r="D200" s="128"/>
      <c r="E200" s="128"/>
      <c r="F200" s="128"/>
      <c r="G200" s="128"/>
      <c r="H200" s="128"/>
      <c r="I200" s="116"/>
      <c r="J200" s="116"/>
      <c r="K200" s="128"/>
    </row>
    <row r="201" spans="2:11">
      <c r="B201" s="115"/>
      <c r="C201" s="128"/>
      <c r="D201" s="128"/>
      <c r="E201" s="128"/>
      <c r="F201" s="128"/>
      <c r="G201" s="128"/>
      <c r="H201" s="128"/>
      <c r="I201" s="116"/>
      <c r="J201" s="116"/>
      <c r="K201" s="128"/>
    </row>
    <row r="202" spans="2:11">
      <c r="B202" s="115"/>
      <c r="C202" s="128"/>
      <c r="D202" s="128"/>
      <c r="E202" s="128"/>
      <c r="F202" s="128"/>
      <c r="G202" s="128"/>
      <c r="H202" s="128"/>
      <c r="I202" s="116"/>
      <c r="J202" s="116"/>
      <c r="K202" s="128"/>
    </row>
    <row r="203" spans="2:11">
      <c r="B203" s="115"/>
      <c r="C203" s="128"/>
      <c r="D203" s="128"/>
      <c r="E203" s="128"/>
      <c r="F203" s="128"/>
      <c r="G203" s="128"/>
      <c r="H203" s="128"/>
      <c r="I203" s="116"/>
      <c r="J203" s="116"/>
      <c r="K203" s="128"/>
    </row>
    <row r="204" spans="2:11">
      <c r="B204" s="115"/>
      <c r="C204" s="128"/>
      <c r="D204" s="128"/>
      <c r="E204" s="128"/>
      <c r="F204" s="128"/>
      <c r="G204" s="128"/>
      <c r="H204" s="128"/>
      <c r="I204" s="116"/>
      <c r="J204" s="116"/>
      <c r="K204" s="128"/>
    </row>
    <row r="205" spans="2:11">
      <c r="B205" s="115"/>
      <c r="C205" s="128"/>
      <c r="D205" s="128"/>
      <c r="E205" s="128"/>
      <c r="F205" s="128"/>
      <c r="G205" s="128"/>
      <c r="H205" s="128"/>
      <c r="I205" s="116"/>
      <c r="J205" s="116"/>
      <c r="K205" s="128"/>
    </row>
    <row r="206" spans="2:11">
      <c r="B206" s="115"/>
      <c r="C206" s="128"/>
      <c r="D206" s="128"/>
      <c r="E206" s="128"/>
      <c r="F206" s="128"/>
      <c r="G206" s="128"/>
      <c r="H206" s="128"/>
      <c r="I206" s="116"/>
      <c r="J206" s="116"/>
      <c r="K206" s="128"/>
    </row>
    <row r="207" spans="2:11">
      <c r="B207" s="115"/>
      <c r="C207" s="128"/>
      <c r="D207" s="128"/>
      <c r="E207" s="128"/>
      <c r="F207" s="128"/>
      <c r="G207" s="128"/>
      <c r="H207" s="128"/>
      <c r="I207" s="116"/>
      <c r="J207" s="116"/>
      <c r="K207" s="128"/>
    </row>
    <row r="208" spans="2:11">
      <c r="B208" s="115"/>
      <c r="C208" s="128"/>
      <c r="D208" s="128"/>
      <c r="E208" s="128"/>
      <c r="F208" s="128"/>
      <c r="G208" s="128"/>
      <c r="H208" s="128"/>
      <c r="I208" s="116"/>
      <c r="J208" s="116"/>
      <c r="K208" s="128"/>
    </row>
    <row r="209" spans="2:11">
      <c r="B209" s="115"/>
      <c r="C209" s="128"/>
      <c r="D209" s="128"/>
      <c r="E209" s="128"/>
      <c r="F209" s="128"/>
      <c r="G209" s="128"/>
      <c r="H209" s="128"/>
      <c r="I209" s="116"/>
      <c r="J209" s="116"/>
      <c r="K209" s="128"/>
    </row>
    <row r="210" spans="2:11">
      <c r="B210" s="115"/>
      <c r="C210" s="128"/>
      <c r="D210" s="128"/>
      <c r="E210" s="128"/>
      <c r="F210" s="128"/>
      <c r="G210" s="128"/>
      <c r="H210" s="128"/>
      <c r="I210" s="116"/>
      <c r="J210" s="116"/>
      <c r="K210" s="128"/>
    </row>
    <row r="211" spans="2:11">
      <c r="B211" s="115"/>
      <c r="C211" s="128"/>
      <c r="D211" s="128"/>
      <c r="E211" s="128"/>
      <c r="F211" s="128"/>
      <c r="G211" s="128"/>
      <c r="H211" s="128"/>
      <c r="I211" s="116"/>
      <c r="J211" s="116"/>
      <c r="K211" s="128"/>
    </row>
    <row r="212" spans="2:11">
      <c r="B212" s="115"/>
      <c r="C212" s="128"/>
      <c r="D212" s="128"/>
      <c r="E212" s="128"/>
      <c r="F212" s="128"/>
      <c r="G212" s="128"/>
      <c r="H212" s="128"/>
      <c r="I212" s="116"/>
      <c r="J212" s="116"/>
      <c r="K212" s="128"/>
    </row>
    <row r="213" spans="2:11">
      <c r="B213" s="115"/>
      <c r="C213" s="128"/>
      <c r="D213" s="128"/>
      <c r="E213" s="128"/>
      <c r="F213" s="128"/>
      <c r="G213" s="128"/>
      <c r="H213" s="128"/>
      <c r="I213" s="116"/>
      <c r="J213" s="116"/>
      <c r="K213" s="128"/>
    </row>
    <row r="214" spans="2:11">
      <c r="B214" s="115"/>
      <c r="C214" s="128"/>
      <c r="D214" s="128"/>
      <c r="E214" s="128"/>
      <c r="F214" s="128"/>
      <c r="G214" s="128"/>
      <c r="H214" s="128"/>
      <c r="I214" s="116"/>
      <c r="J214" s="116"/>
      <c r="K214" s="128"/>
    </row>
    <row r="215" spans="2:11">
      <c r="B215" s="115"/>
      <c r="C215" s="128"/>
      <c r="D215" s="128"/>
      <c r="E215" s="128"/>
      <c r="F215" s="128"/>
      <c r="G215" s="128"/>
      <c r="H215" s="128"/>
      <c r="I215" s="116"/>
      <c r="J215" s="116"/>
      <c r="K215" s="128"/>
    </row>
    <row r="216" spans="2:11">
      <c r="B216" s="115"/>
      <c r="C216" s="128"/>
      <c r="D216" s="128"/>
      <c r="E216" s="128"/>
      <c r="F216" s="128"/>
      <c r="G216" s="128"/>
      <c r="H216" s="128"/>
      <c r="I216" s="116"/>
      <c r="J216" s="116"/>
      <c r="K216" s="128"/>
    </row>
    <row r="217" spans="2:11">
      <c r="B217" s="115"/>
      <c r="C217" s="128"/>
      <c r="D217" s="128"/>
      <c r="E217" s="128"/>
      <c r="F217" s="128"/>
      <c r="G217" s="128"/>
      <c r="H217" s="128"/>
      <c r="I217" s="116"/>
      <c r="J217" s="116"/>
      <c r="K217" s="128"/>
    </row>
    <row r="218" spans="2:11">
      <c r="B218" s="115"/>
      <c r="C218" s="128"/>
      <c r="D218" s="128"/>
      <c r="E218" s="128"/>
      <c r="F218" s="128"/>
      <c r="G218" s="128"/>
      <c r="H218" s="128"/>
      <c r="I218" s="116"/>
      <c r="J218" s="116"/>
      <c r="K218" s="128"/>
    </row>
    <row r="219" spans="2:11">
      <c r="B219" s="115"/>
      <c r="C219" s="128"/>
      <c r="D219" s="128"/>
      <c r="E219" s="128"/>
      <c r="F219" s="128"/>
      <c r="G219" s="128"/>
      <c r="H219" s="128"/>
      <c r="I219" s="116"/>
      <c r="J219" s="116"/>
      <c r="K219" s="128"/>
    </row>
    <row r="220" spans="2:11">
      <c r="B220" s="115"/>
      <c r="C220" s="128"/>
      <c r="D220" s="128"/>
      <c r="E220" s="128"/>
      <c r="F220" s="128"/>
      <c r="G220" s="128"/>
      <c r="H220" s="128"/>
      <c r="I220" s="116"/>
      <c r="J220" s="116"/>
      <c r="K220" s="128"/>
    </row>
    <row r="221" spans="2:11">
      <c r="B221" s="115"/>
      <c r="C221" s="128"/>
      <c r="D221" s="128"/>
      <c r="E221" s="128"/>
      <c r="F221" s="128"/>
      <c r="G221" s="128"/>
      <c r="H221" s="128"/>
      <c r="I221" s="116"/>
      <c r="J221" s="116"/>
      <c r="K221" s="128"/>
    </row>
    <row r="222" spans="2:11">
      <c r="B222" s="115"/>
      <c r="C222" s="128"/>
      <c r="D222" s="128"/>
      <c r="E222" s="128"/>
      <c r="F222" s="128"/>
      <c r="G222" s="128"/>
      <c r="H222" s="128"/>
      <c r="I222" s="116"/>
      <c r="J222" s="116"/>
      <c r="K222" s="128"/>
    </row>
    <row r="223" spans="2:11">
      <c r="B223" s="115"/>
      <c r="C223" s="128"/>
      <c r="D223" s="128"/>
      <c r="E223" s="128"/>
      <c r="F223" s="128"/>
      <c r="G223" s="128"/>
      <c r="H223" s="128"/>
      <c r="I223" s="116"/>
      <c r="J223" s="116"/>
      <c r="K223" s="128"/>
    </row>
    <row r="224" spans="2:11">
      <c r="B224" s="115"/>
      <c r="C224" s="128"/>
      <c r="D224" s="128"/>
      <c r="E224" s="128"/>
      <c r="F224" s="128"/>
      <c r="G224" s="128"/>
      <c r="H224" s="128"/>
      <c r="I224" s="116"/>
      <c r="J224" s="116"/>
      <c r="K224" s="128"/>
    </row>
    <row r="225" spans="2:11">
      <c r="B225" s="115"/>
      <c r="C225" s="128"/>
      <c r="D225" s="128"/>
      <c r="E225" s="128"/>
      <c r="F225" s="128"/>
      <c r="G225" s="128"/>
      <c r="H225" s="128"/>
      <c r="I225" s="116"/>
      <c r="J225" s="116"/>
      <c r="K225" s="128"/>
    </row>
    <row r="226" spans="2:11">
      <c r="B226" s="115"/>
      <c r="C226" s="128"/>
      <c r="D226" s="128"/>
      <c r="E226" s="128"/>
      <c r="F226" s="128"/>
      <c r="G226" s="128"/>
      <c r="H226" s="128"/>
      <c r="I226" s="116"/>
      <c r="J226" s="116"/>
      <c r="K226" s="128"/>
    </row>
    <row r="227" spans="2:11">
      <c r="B227" s="115"/>
      <c r="C227" s="128"/>
      <c r="D227" s="128"/>
      <c r="E227" s="128"/>
      <c r="F227" s="128"/>
      <c r="G227" s="128"/>
      <c r="H227" s="128"/>
      <c r="I227" s="116"/>
      <c r="J227" s="116"/>
      <c r="K227" s="128"/>
    </row>
    <row r="228" spans="2:11">
      <c r="B228" s="115"/>
      <c r="C228" s="128"/>
      <c r="D228" s="128"/>
      <c r="E228" s="128"/>
      <c r="F228" s="128"/>
      <c r="G228" s="128"/>
      <c r="H228" s="128"/>
      <c r="I228" s="116"/>
      <c r="J228" s="116"/>
      <c r="K228" s="128"/>
    </row>
    <row r="229" spans="2:11">
      <c r="B229" s="115"/>
      <c r="C229" s="128"/>
      <c r="D229" s="128"/>
      <c r="E229" s="128"/>
      <c r="F229" s="128"/>
      <c r="G229" s="128"/>
      <c r="H229" s="128"/>
      <c r="I229" s="116"/>
      <c r="J229" s="116"/>
      <c r="K229" s="128"/>
    </row>
    <row r="230" spans="2:11">
      <c r="B230" s="115"/>
      <c r="C230" s="128"/>
      <c r="D230" s="128"/>
      <c r="E230" s="128"/>
      <c r="F230" s="128"/>
      <c r="G230" s="128"/>
      <c r="H230" s="128"/>
      <c r="I230" s="116"/>
      <c r="J230" s="116"/>
      <c r="K230" s="128"/>
    </row>
    <row r="231" spans="2:11">
      <c r="B231" s="115"/>
      <c r="C231" s="128"/>
      <c r="D231" s="128"/>
      <c r="E231" s="128"/>
      <c r="F231" s="128"/>
      <c r="G231" s="128"/>
      <c r="H231" s="128"/>
      <c r="I231" s="116"/>
      <c r="J231" s="116"/>
      <c r="K231" s="128"/>
    </row>
    <row r="232" spans="2:11">
      <c r="B232" s="115"/>
      <c r="C232" s="128"/>
      <c r="D232" s="128"/>
      <c r="E232" s="128"/>
      <c r="F232" s="128"/>
      <c r="G232" s="128"/>
      <c r="H232" s="128"/>
      <c r="I232" s="116"/>
      <c r="J232" s="116"/>
      <c r="K232" s="128"/>
    </row>
    <row r="233" spans="2:11">
      <c r="B233" s="115"/>
      <c r="C233" s="128"/>
      <c r="D233" s="128"/>
      <c r="E233" s="128"/>
      <c r="F233" s="128"/>
      <c r="G233" s="128"/>
      <c r="H233" s="128"/>
      <c r="I233" s="116"/>
      <c r="J233" s="116"/>
      <c r="K233" s="128"/>
    </row>
    <row r="234" spans="2:11">
      <c r="B234" s="115"/>
      <c r="C234" s="128"/>
      <c r="D234" s="128"/>
      <c r="E234" s="128"/>
      <c r="F234" s="128"/>
      <c r="G234" s="128"/>
      <c r="H234" s="128"/>
      <c r="I234" s="116"/>
      <c r="J234" s="116"/>
      <c r="K234" s="128"/>
    </row>
    <row r="235" spans="2:11">
      <c r="B235" s="115"/>
      <c r="C235" s="128"/>
      <c r="D235" s="128"/>
      <c r="E235" s="128"/>
      <c r="F235" s="128"/>
      <c r="G235" s="128"/>
      <c r="H235" s="128"/>
      <c r="I235" s="116"/>
      <c r="J235" s="116"/>
      <c r="K235" s="128"/>
    </row>
    <row r="236" spans="2:11">
      <c r="B236" s="115"/>
      <c r="C236" s="128"/>
      <c r="D236" s="128"/>
      <c r="E236" s="128"/>
      <c r="F236" s="128"/>
      <c r="G236" s="128"/>
      <c r="H236" s="128"/>
      <c r="I236" s="116"/>
      <c r="J236" s="116"/>
      <c r="K236" s="128"/>
    </row>
    <row r="237" spans="2:11">
      <c r="B237" s="115"/>
      <c r="C237" s="128"/>
      <c r="D237" s="128"/>
      <c r="E237" s="128"/>
      <c r="F237" s="128"/>
      <c r="G237" s="128"/>
      <c r="H237" s="128"/>
      <c r="I237" s="116"/>
      <c r="J237" s="116"/>
      <c r="K237" s="128"/>
    </row>
    <row r="238" spans="2:11">
      <c r="B238" s="115"/>
      <c r="C238" s="128"/>
      <c r="D238" s="128"/>
      <c r="E238" s="128"/>
      <c r="F238" s="128"/>
      <c r="G238" s="128"/>
      <c r="H238" s="128"/>
      <c r="I238" s="116"/>
      <c r="J238" s="116"/>
      <c r="K238" s="128"/>
    </row>
    <row r="239" spans="2:11">
      <c r="B239" s="115"/>
      <c r="C239" s="128"/>
      <c r="D239" s="128"/>
      <c r="E239" s="128"/>
      <c r="F239" s="128"/>
      <c r="G239" s="128"/>
      <c r="H239" s="128"/>
      <c r="I239" s="116"/>
      <c r="J239" s="116"/>
      <c r="K239" s="128"/>
    </row>
    <row r="240" spans="2:11">
      <c r="B240" s="115"/>
      <c r="C240" s="128"/>
      <c r="D240" s="128"/>
      <c r="E240" s="128"/>
      <c r="F240" s="128"/>
      <c r="G240" s="128"/>
      <c r="H240" s="128"/>
      <c r="I240" s="116"/>
      <c r="J240" s="116"/>
      <c r="K240" s="128"/>
    </row>
    <row r="241" spans="2:11">
      <c r="B241" s="115"/>
      <c r="C241" s="128"/>
      <c r="D241" s="128"/>
      <c r="E241" s="128"/>
      <c r="F241" s="128"/>
      <c r="G241" s="128"/>
      <c r="H241" s="128"/>
      <c r="I241" s="116"/>
      <c r="J241" s="116"/>
      <c r="K241" s="128"/>
    </row>
    <row r="242" spans="2:11">
      <c r="B242" s="115"/>
      <c r="C242" s="128"/>
      <c r="D242" s="128"/>
      <c r="E242" s="128"/>
      <c r="F242" s="128"/>
      <c r="G242" s="128"/>
      <c r="H242" s="128"/>
      <c r="I242" s="116"/>
      <c r="J242" s="116"/>
      <c r="K242" s="128"/>
    </row>
    <row r="243" spans="2:11">
      <c r="B243" s="115"/>
      <c r="C243" s="128"/>
      <c r="D243" s="128"/>
      <c r="E243" s="128"/>
      <c r="F243" s="128"/>
      <c r="G243" s="128"/>
      <c r="H243" s="128"/>
      <c r="I243" s="116"/>
      <c r="J243" s="116"/>
      <c r="K243" s="128"/>
    </row>
    <row r="244" spans="2:11">
      <c r="B244" s="115"/>
      <c r="C244" s="128"/>
      <c r="D244" s="128"/>
      <c r="E244" s="128"/>
      <c r="F244" s="128"/>
      <c r="G244" s="128"/>
      <c r="H244" s="128"/>
      <c r="I244" s="116"/>
      <c r="J244" s="116"/>
      <c r="K244" s="128"/>
    </row>
    <row r="245" spans="2:11">
      <c r="B245" s="115"/>
      <c r="C245" s="128"/>
      <c r="D245" s="128"/>
      <c r="E245" s="128"/>
      <c r="F245" s="128"/>
      <c r="G245" s="128"/>
      <c r="H245" s="128"/>
      <c r="I245" s="116"/>
      <c r="J245" s="116"/>
      <c r="K245" s="128"/>
    </row>
    <row r="246" spans="2:11">
      <c r="B246" s="115"/>
      <c r="C246" s="128"/>
      <c r="D246" s="128"/>
      <c r="E246" s="128"/>
      <c r="F246" s="128"/>
      <c r="G246" s="128"/>
      <c r="H246" s="128"/>
      <c r="I246" s="116"/>
      <c r="J246" s="116"/>
      <c r="K246" s="128"/>
    </row>
    <row r="247" spans="2:11">
      <c r="B247" s="115"/>
      <c r="C247" s="128"/>
      <c r="D247" s="128"/>
      <c r="E247" s="128"/>
      <c r="F247" s="128"/>
      <c r="G247" s="128"/>
      <c r="H247" s="128"/>
      <c r="I247" s="116"/>
      <c r="J247" s="116"/>
      <c r="K247" s="128"/>
    </row>
    <row r="248" spans="2:11">
      <c r="B248" s="115"/>
      <c r="C248" s="128"/>
      <c r="D248" s="128"/>
      <c r="E248" s="128"/>
      <c r="F248" s="128"/>
      <c r="G248" s="128"/>
      <c r="H248" s="128"/>
      <c r="I248" s="116"/>
      <c r="J248" s="116"/>
      <c r="K248" s="128"/>
    </row>
    <row r="249" spans="2:11">
      <c r="B249" s="115"/>
      <c r="C249" s="128"/>
      <c r="D249" s="128"/>
      <c r="E249" s="128"/>
      <c r="F249" s="128"/>
      <c r="G249" s="128"/>
      <c r="H249" s="128"/>
      <c r="I249" s="116"/>
      <c r="J249" s="116"/>
      <c r="K249" s="128"/>
    </row>
    <row r="250" spans="2:11">
      <c r="B250" s="115"/>
      <c r="C250" s="128"/>
      <c r="D250" s="128"/>
      <c r="E250" s="128"/>
      <c r="F250" s="128"/>
      <c r="G250" s="128"/>
      <c r="H250" s="128"/>
      <c r="I250" s="116"/>
      <c r="J250" s="116"/>
      <c r="K250" s="128"/>
    </row>
    <row r="251" spans="2:11">
      <c r="B251" s="115"/>
      <c r="C251" s="128"/>
      <c r="D251" s="128"/>
      <c r="E251" s="128"/>
      <c r="F251" s="128"/>
      <c r="G251" s="128"/>
      <c r="H251" s="128"/>
      <c r="I251" s="116"/>
      <c r="J251" s="116"/>
      <c r="K251" s="128"/>
    </row>
    <row r="252" spans="2:11">
      <c r="B252" s="115"/>
      <c r="C252" s="128"/>
      <c r="D252" s="128"/>
      <c r="E252" s="128"/>
      <c r="F252" s="128"/>
      <c r="G252" s="128"/>
      <c r="H252" s="128"/>
      <c r="I252" s="116"/>
      <c r="J252" s="116"/>
      <c r="K252" s="128"/>
    </row>
    <row r="253" spans="2:11">
      <c r="B253" s="115"/>
      <c r="C253" s="128"/>
      <c r="D253" s="128"/>
      <c r="E253" s="128"/>
      <c r="F253" s="128"/>
      <c r="G253" s="128"/>
      <c r="H253" s="128"/>
      <c r="I253" s="116"/>
      <c r="J253" s="116"/>
      <c r="K253" s="128"/>
    </row>
    <row r="254" spans="2:11">
      <c r="B254" s="115"/>
      <c r="C254" s="128"/>
      <c r="D254" s="128"/>
      <c r="E254" s="128"/>
      <c r="F254" s="128"/>
      <c r="G254" s="128"/>
      <c r="H254" s="128"/>
      <c r="I254" s="116"/>
      <c r="J254" s="116"/>
      <c r="K254" s="128"/>
    </row>
    <row r="255" spans="2:11">
      <c r="B255" s="115"/>
      <c r="C255" s="128"/>
      <c r="D255" s="128"/>
      <c r="E255" s="128"/>
      <c r="F255" s="128"/>
      <c r="G255" s="128"/>
      <c r="H255" s="128"/>
      <c r="I255" s="116"/>
      <c r="J255" s="116"/>
      <c r="K255" s="128"/>
    </row>
    <row r="256" spans="2:11">
      <c r="B256" s="115"/>
      <c r="C256" s="128"/>
      <c r="D256" s="128"/>
      <c r="E256" s="128"/>
      <c r="F256" s="128"/>
      <c r="G256" s="128"/>
      <c r="H256" s="128"/>
      <c r="I256" s="116"/>
      <c r="J256" s="116"/>
      <c r="K256" s="128"/>
    </row>
    <row r="257" spans="2:11">
      <c r="B257" s="115"/>
      <c r="C257" s="128"/>
      <c r="D257" s="128"/>
      <c r="E257" s="128"/>
      <c r="F257" s="128"/>
      <c r="G257" s="128"/>
      <c r="H257" s="128"/>
      <c r="I257" s="116"/>
      <c r="J257" s="116"/>
      <c r="K257" s="128"/>
    </row>
    <row r="258" spans="2:11">
      <c r="B258" s="115"/>
      <c r="C258" s="128"/>
      <c r="D258" s="128"/>
      <c r="E258" s="128"/>
      <c r="F258" s="128"/>
      <c r="G258" s="128"/>
      <c r="H258" s="128"/>
      <c r="I258" s="116"/>
      <c r="J258" s="116"/>
      <c r="K258" s="128"/>
    </row>
    <row r="259" spans="2:11">
      <c r="B259" s="115"/>
      <c r="C259" s="128"/>
      <c r="D259" s="128"/>
      <c r="E259" s="128"/>
      <c r="F259" s="128"/>
      <c r="G259" s="128"/>
      <c r="H259" s="128"/>
      <c r="I259" s="116"/>
      <c r="J259" s="116"/>
      <c r="K259" s="128"/>
    </row>
    <row r="260" spans="2:11">
      <c r="B260" s="115"/>
      <c r="C260" s="128"/>
      <c r="D260" s="128"/>
      <c r="E260" s="128"/>
      <c r="F260" s="128"/>
      <c r="G260" s="128"/>
      <c r="H260" s="128"/>
      <c r="I260" s="116"/>
      <c r="J260" s="116"/>
      <c r="K260" s="128"/>
    </row>
    <row r="261" spans="2:11">
      <c r="B261" s="115"/>
      <c r="C261" s="128"/>
      <c r="D261" s="128"/>
      <c r="E261" s="128"/>
      <c r="F261" s="128"/>
      <c r="G261" s="128"/>
      <c r="H261" s="128"/>
      <c r="I261" s="116"/>
      <c r="J261" s="116"/>
      <c r="K261" s="128"/>
    </row>
    <row r="262" spans="2:11">
      <c r="B262" s="115"/>
      <c r="C262" s="128"/>
      <c r="D262" s="128"/>
      <c r="E262" s="128"/>
      <c r="F262" s="128"/>
      <c r="G262" s="128"/>
      <c r="H262" s="128"/>
      <c r="I262" s="116"/>
      <c r="J262" s="116"/>
      <c r="K262" s="128"/>
    </row>
    <row r="263" spans="2:11">
      <c r="B263" s="115"/>
      <c r="C263" s="128"/>
      <c r="D263" s="128"/>
      <c r="E263" s="128"/>
      <c r="F263" s="128"/>
      <c r="G263" s="128"/>
      <c r="H263" s="128"/>
      <c r="I263" s="116"/>
      <c r="J263" s="116"/>
      <c r="K263" s="128"/>
    </row>
    <row r="264" spans="2:11">
      <c r="B264" s="115"/>
      <c r="C264" s="128"/>
      <c r="D264" s="128"/>
      <c r="E264" s="128"/>
      <c r="F264" s="128"/>
      <c r="G264" s="128"/>
      <c r="H264" s="128"/>
      <c r="I264" s="116"/>
      <c r="J264" s="116"/>
      <c r="K264" s="128"/>
    </row>
    <row r="265" spans="2:11">
      <c r="B265" s="115"/>
      <c r="C265" s="128"/>
      <c r="D265" s="128"/>
      <c r="E265" s="128"/>
      <c r="F265" s="128"/>
      <c r="G265" s="128"/>
      <c r="H265" s="128"/>
      <c r="I265" s="116"/>
      <c r="J265" s="116"/>
      <c r="K265" s="128"/>
    </row>
    <row r="266" spans="2:11">
      <c r="B266" s="115"/>
      <c r="C266" s="128"/>
      <c r="D266" s="128"/>
      <c r="E266" s="128"/>
      <c r="F266" s="128"/>
      <c r="G266" s="128"/>
      <c r="H266" s="128"/>
      <c r="I266" s="116"/>
      <c r="J266" s="116"/>
      <c r="K266" s="128"/>
    </row>
    <row r="267" spans="2:11">
      <c r="B267" s="115"/>
      <c r="C267" s="128"/>
      <c r="D267" s="128"/>
      <c r="E267" s="128"/>
      <c r="F267" s="128"/>
      <c r="G267" s="128"/>
      <c r="H267" s="128"/>
      <c r="I267" s="116"/>
      <c r="J267" s="116"/>
      <c r="K267" s="128"/>
    </row>
    <row r="268" spans="2:11">
      <c r="B268" s="115"/>
      <c r="C268" s="128"/>
      <c r="D268" s="128"/>
      <c r="E268" s="128"/>
      <c r="F268" s="128"/>
      <c r="G268" s="128"/>
      <c r="H268" s="128"/>
      <c r="I268" s="116"/>
      <c r="J268" s="116"/>
      <c r="K268" s="128"/>
    </row>
    <row r="269" spans="2:11">
      <c r="B269" s="115"/>
      <c r="C269" s="128"/>
      <c r="D269" s="128"/>
      <c r="E269" s="128"/>
      <c r="F269" s="128"/>
      <c r="G269" s="128"/>
      <c r="H269" s="128"/>
      <c r="I269" s="116"/>
      <c r="J269" s="116"/>
      <c r="K269" s="128"/>
    </row>
    <row r="270" spans="2:11">
      <c r="B270" s="115"/>
      <c r="C270" s="128"/>
      <c r="D270" s="128"/>
      <c r="E270" s="128"/>
      <c r="F270" s="128"/>
      <c r="G270" s="128"/>
      <c r="H270" s="128"/>
      <c r="I270" s="116"/>
      <c r="J270" s="116"/>
      <c r="K270" s="128"/>
    </row>
    <row r="271" spans="2:11">
      <c r="B271" s="115"/>
      <c r="C271" s="128"/>
      <c r="D271" s="128"/>
      <c r="E271" s="128"/>
      <c r="F271" s="128"/>
      <c r="G271" s="128"/>
      <c r="H271" s="128"/>
      <c r="I271" s="116"/>
      <c r="J271" s="116"/>
      <c r="K271" s="128"/>
    </row>
    <row r="272" spans="2:11">
      <c r="B272" s="115"/>
      <c r="C272" s="128"/>
      <c r="D272" s="128"/>
      <c r="E272" s="128"/>
      <c r="F272" s="128"/>
      <c r="G272" s="128"/>
      <c r="H272" s="128"/>
      <c r="I272" s="116"/>
      <c r="J272" s="116"/>
      <c r="K272" s="128"/>
    </row>
    <row r="273" spans="2:11">
      <c r="B273" s="115"/>
      <c r="C273" s="128"/>
      <c r="D273" s="128"/>
      <c r="E273" s="128"/>
      <c r="F273" s="128"/>
      <c r="G273" s="128"/>
      <c r="H273" s="128"/>
      <c r="I273" s="116"/>
      <c r="J273" s="116"/>
      <c r="K273" s="128"/>
    </row>
    <row r="274" spans="2:11">
      <c r="B274" s="115"/>
      <c r="C274" s="128"/>
      <c r="D274" s="128"/>
      <c r="E274" s="128"/>
      <c r="F274" s="128"/>
      <c r="G274" s="128"/>
      <c r="H274" s="128"/>
      <c r="I274" s="116"/>
      <c r="J274" s="116"/>
      <c r="K274" s="128"/>
    </row>
    <row r="275" spans="2:11">
      <c r="B275" s="115"/>
      <c r="C275" s="128"/>
      <c r="D275" s="128"/>
      <c r="E275" s="128"/>
      <c r="F275" s="128"/>
      <c r="G275" s="128"/>
      <c r="H275" s="128"/>
      <c r="I275" s="116"/>
      <c r="J275" s="116"/>
      <c r="K275" s="128"/>
    </row>
    <row r="276" spans="2:11">
      <c r="B276" s="115"/>
      <c r="C276" s="128"/>
      <c r="D276" s="128"/>
      <c r="E276" s="128"/>
      <c r="F276" s="128"/>
      <c r="G276" s="128"/>
      <c r="H276" s="128"/>
      <c r="I276" s="116"/>
      <c r="J276" s="116"/>
      <c r="K276" s="128"/>
    </row>
    <row r="277" spans="2:11">
      <c r="B277" s="115"/>
      <c r="C277" s="128"/>
      <c r="D277" s="128"/>
      <c r="E277" s="128"/>
      <c r="F277" s="128"/>
      <c r="G277" s="128"/>
      <c r="H277" s="128"/>
      <c r="I277" s="116"/>
      <c r="J277" s="116"/>
      <c r="K277" s="128"/>
    </row>
    <row r="278" spans="2:11">
      <c r="B278" s="115"/>
      <c r="C278" s="128"/>
      <c r="D278" s="128"/>
      <c r="E278" s="128"/>
      <c r="F278" s="128"/>
      <c r="G278" s="128"/>
      <c r="H278" s="128"/>
      <c r="I278" s="116"/>
      <c r="J278" s="116"/>
      <c r="K278" s="128"/>
    </row>
    <row r="279" spans="2:11">
      <c r="B279" s="115"/>
      <c r="C279" s="128"/>
      <c r="D279" s="128"/>
      <c r="E279" s="128"/>
      <c r="F279" s="128"/>
      <c r="G279" s="128"/>
      <c r="H279" s="128"/>
      <c r="I279" s="116"/>
      <c r="J279" s="116"/>
      <c r="K279" s="128"/>
    </row>
    <row r="280" spans="2:11">
      <c r="B280" s="115"/>
      <c r="C280" s="128"/>
      <c r="D280" s="128"/>
      <c r="E280" s="128"/>
      <c r="F280" s="128"/>
      <c r="G280" s="128"/>
      <c r="H280" s="128"/>
      <c r="I280" s="116"/>
      <c r="J280" s="116"/>
      <c r="K280" s="128"/>
    </row>
    <row r="281" spans="2:11">
      <c r="B281" s="115"/>
      <c r="C281" s="128"/>
      <c r="D281" s="128"/>
      <c r="E281" s="128"/>
      <c r="F281" s="128"/>
      <c r="G281" s="128"/>
      <c r="H281" s="128"/>
      <c r="I281" s="116"/>
      <c r="J281" s="116"/>
      <c r="K281" s="128"/>
    </row>
    <row r="282" spans="2:11">
      <c r="B282" s="115"/>
      <c r="C282" s="128"/>
      <c r="D282" s="128"/>
      <c r="E282" s="128"/>
      <c r="F282" s="128"/>
      <c r="G282" s="128"/>
      <c r="H282" s="128"/>
      <c r="I282" s="116"/>
      <c r="J282" s="116"/>
      <c r="K282" s="128"/>
    </row>
    <row r="283" spans="2:11">
      <c r="B283" s="115"/>
      <c r="C283" s="128"/>
      <c r="D283" s="128"/>
      <c r="E283" s="128"/>
      <c r="F283" s="128"/>
      <c r="G283" s="128"/>
      <c r="H283" s="128"/>
      <c r="I283" s="116"/>
      <c r="J283" s="116"/>
      <c r="K283" s="128"/>
    </row>
    <row r="284" spans="2:11">
      <c r="B284" s="115"/>
      <c r="C284" s="128"/>
      <c r="D284" s="128"/>
      <c r="E284" s="128"/>
      <c r="F284" s="128"/>
      <c r="G284" s="128"/>
      <c r="H284" s="128"/>
      <c r="I284" s="116"/>
      <c r="J284" s="116"/>
      <c r="K284" s="128"/>
    </row>
    <row r="285" spans="2:11">
      <c r="B285" s="115"/>
      <c r="C285" s="128"/>
      <c r="D285" s="128"/>
      <c r="E285" s="128"/>
      <c r="F285" s="128"/>
      <c r="G285" s="128"/>
      <c r="H285" s="128"/>
      <c r="I285" s="116"/>
      <c r="J285" s="116"/>
      <c r="K285" s="128"/>
    </row>
    <row r="286" spans="2:11">
      <c r="B286" s="115"/>
      <c r="C286" s="128"/>
      <c r="D286" s="128"/>
      <c r="E286" s="128"/>
      <c r="F286" s="128"/>
      <c r="G286" s="128"/>
      <c r="H286" s="128"/>
      <c r="I286" s="116"/>
      <c r="J286" s="116"/>
      <c r="K286" s="128"/>
    </row>
    <row r="287" spans="2:11">
      <c r="B287" s="115"/>
      <c r="C287" s="128"/>
      <c r="D287" s="128"/>
      <c r="E287" s="128"/>
      <c r="F287" s="128"/>
      <c r="G287" s="128"/>
      <c r="H287" s="128"/>
      <c r="I287" s="116"/>
      <c r="J287" s="116"/>
      <c r="K287" s="128"/>
    </row>
    <row r="288" spans="2:11">
      <c r="B288" s="115"/>
      <c r="C288" s="128"/>
      <c r="D288" s="128"/>
      <c r="E288" s="128"/>
      <c r="F288" s="128"/>
      <c r="G288" s="128"/>
      <c r="H288" s="128"/>
      <c r="I288" s="116"/>
      <c r="J288" s="116"/>
      <c r="K288" s="128"/>
    </row>
    <row r="289" spans="2:11">
      <c r="B289" s="115"/>
      <c r="C289" s="128"/>
      <c r="D289" s="128"/>
      <c r="E289" s="128"/>
      <c r="F289" s="128"/>
      <c r="G289" s="128"/>
      <c r="H289" s="128"/>
      <c r="I289" s="116"/>
      <c r="J289" s="116"/>
      <c r="K289" s="128"/>
    </row>
    <row r="290" spans="2:11">
      <c r="B290" s="115"/>
      <c r="C290" s="128"/>
      <c r="D290" s="128"/>
      <c r="E290" s="128"/>
      <c r="F290" s="128"/>
      <c r="G290" s="128"/>
      <c r="H290" s="128"/>
      <c r="I290" s="116"/>
      <c r="J290" s="116"/>
      <c r="K290" s="128"/>
    </row>
    <row r="291" spans="2:11">
      <c r="B291" s="115"/>
      <c r="C291" s="128"/>
      <c r="D291" s="128"/>
      <c r="E291" s="128"/>
      <c r="F291" s="128"/>
      <c r="G291" s="128"/>
      <c r="H291" s="128"/>
      <c r="I291" s="116"/>
      <c r="J291" s="116"/>
      <c r="K291" s="128"/>
    </row>
    <row r="292" spans="2:11">
      <c r="B292" s="115"/>
      <c r="C292" s="128"/>
      <c r="D292" s="128"/>
      <c r="E292" s="128"/>
      <c r="F292" s="128"/>
      <c r="G292" s="128"/>
      <c r="H292" s="128"/>
      <c r="I292" s="116"/>
      <c r="J292" s="116"/>
      <c r="K292" s="128"/>
    </row>
    <row r="293" spans="2:11">
      <c r="B293" s="115"/>
      <c r="C293" s="128"/>
      <c r="D293" s="128"/>
      <c r="E293" s="128"/>
      <c r="F293" s="128"/>
      <c r="G293" s="128"/>
      <c r="H293" s="128"/>
      <c r="I293" s="116"/>
      <c r="J293" s="116"/>
      <c r="K293" s="128"/>
    </row>
    <row r="294" spans="2:11">
      <c r="B294" s="115"/>
      <c r="C294" s="128"/>
      <c r="D294" s="128"/>
      <c r="E294" s="128"/>
      <c r="F294" s="128"/>
      <c r="G294" s="128"/>
      <c r="H294" s="128"/>
      <c r="I294" s="116"/>
      <c r="J294" s="116"/>
      <c r="K294" s="128"/>
    </row>
    <row r="295" spans="2:11">
      <c r="B295" s="115"/>
      <c r="C295" s="128"/>
      <c r="D295" s="128"/>
      <c r="E295" s="128"/>
      <c r="F295" s="128"/>
      <c r="G295" s="128"/>
      <c r="H295" s="128"/>
      <c r="I295" s="116"/>
      <c r="J295" s="116"/>
      <c r="K295" s="128"/>
    </row>
    <row r="296" spans="2:11">
      <c r="B296" s="115"/>
      <c r="C296" s="128"/>
      <c r="D296" s="128"/>
      <c r="E296" s="128"/>
      <c r="F296" s="128"/>
      <c r="G296" s="128"/>
      <c r="H296" s="128"/>
      <c r="I296" s="116"/>
      <c r="J296" s="116"/>
      <c r="K296" s="128"/>
    </row>
    <row r="297" spans="2:11">
      <c r="B297" s="115"/>
      <c r="C297" s="128"/>
      <c r="D297" s="128"/>
      <c r="E297" s="128"/>
      <c r="F297" s="128"/>
      <c r="G297" s="128"/>
      <c r="H297" s="128"/>
      <c r="I297" s="116"/>
      <c r="J297" s="116"/>
      <c r="K297" s="128"/>
    </row>
    <row r="298" spans="2:11">
      <c r="B298" s="115"/>
      <c r="C298" s="128"/>
      <c r="D298" s="128"/>
      <c r="E298" s="128"/>
      <c r="F298" s="128"/>
      <c r="G298" s="128"/>
      <c r="H298" s="128"/>
      <c r="I298" s="116"/>
      <c r="J298" s="116"/>
      <c r="K298" s="128"/>
    </row>
    <row r="299" spans="2:11">
      <c r="B299" s="115"/>
      <c r="C299" s="128"/>
      <c r="D299" s="128"/>
      <c r="E299" s="128"/>
      <c r="F299" s="128"/>
      <c r="G299" s="128"/>
      <c r="H299" s="128"/>
      <c r="I299" s="116"/>
      <c r="J299" s="116"/>
      <c r="K299" s="128"/>
    </row>
    <row r="300" spans="2:11">
      <c r="B300" s="115"/>
      <c r="C300" s="128"/>
      <c r="D300" s="128"/>
      <c r="E300" s="128"/>
      <c r="F300" s="128"/>
      <c r="G300" s="128"/>
      <c r="H300" s="128"/>
      <c r="I300" s="116"/>
      <c r="J300" s="116"/>
      <c r="K300" s="128"/>
    </row>
    <row r="301" spans="2:11">
      <c r="B301" s="115"/>
      <c r="C301" s="128"/>
      <c r="D301" s="128"/>
      <c r="E301" s="128"/>
      <c r="F301" s="128"/>
      <c r="G301" s="128"/>
      <c r="H301" s="128"/>
      <c r="I301" s="116"/>
      <c r="J301" s="116"/>
      <c r="K301" s="128"/>
    </row>
    <row r="302" spans="2:11">
      <c r="B302" s="115"/>
      <c r="C302" s="128"/>
      <c r="D302" s="128"/>
      <c r="E302" s="128"/>
      <c r="F302" s="128"/>
      <c r="G302" s="128"/>
      <c r="H302" s="128"/>
      <c r="I302" s="116"/>
      <c r="J302" s="116"/>
      <c r="K302" s="128"/>
    </row>
    <row r="303" spans="2:11">
      <c r="B303" s="115"/>
      <c r="C303" s="128"/>
      <c r="D303" s="128"/>
      <c r="E303" s="128"/>
      <c r="F303" s="128"/>
      <c r="G303" s="128"/>
      <c r="H303" s="128"/>
      <c r="I303" s="116"/>
      <c r="J303" s="116"/>
      <c r="K303" s="128"/>
    </row>
    <row r="304" spans="2:11">
      <c r="B304" s="115"/>
      <c r="C304" s="128"/>
      <c r="D304" s="128"/>
      <c r="E304" s="128"/>
      <c r="F304" s="128"/>
      <c r="G304" s="128"/>
      <c r="H304" s="128"/>
      <c r="I304" s="116"/>
      <c r="J304" s="116"/>
      <c r="K304" s="128"/>
    </row>
    <row r="305" spans="2:11">
      <c r="B305" s="115"/>
      <c r="C305" s="128"/>
      <c r="D305" s="128"/>
      <c r="E305" s="128"/>
      <c r="F305" s="128"/>
      <c r="G305" s="128"/>
      <c r="H305" s="128"/>
      <c r="I305" s="116"/>
      <c r="J305" s="116"/>
      <c r="K305" s="128"/>
    </row>
    <row r="306" spans="2:11">
      <c r="B306" s="115"/>
      <c r="C306" s="128"/>
      <c r="D306" s="128"/>
      <c r="E306" s="128"/>
      <c r="F306" s="128"/>
      <c r="G306" s="128"/>
      <c r="H306" s="128"/>
      <c r="I306" s="116"/>
      <c r="J306" s="116"/>
      <c r="K306" s="128"/>
    </row>
    <row r="307" spans="2:11">
      <c r="B307" s="115"/>
      <c r="C307" s="128"/>
      <c r="D307" s="128"/>
      <c r="E307" s="128"/>
      <c r="F307" s="128"/>
      <c r="G307" s="128"/>
      <c r="H307" s="128"/>
      <c r="I307" s="116"/>
      <c r="J307" s="116"/>
      <c r="K307" s="128"/>
    </row>
    <row r="308" spans="2:11">
      <c r="B308" s="115"/>
      <c r="C308" s="128"/>
      <c r="D308" s="128"/>
      <c r="E308" s="128"/>
      <c r="F308" s="128"/>
      <c r="G308" s="128"/>
      <c r="H308" s="128"/>
      <c r="I308" s="116"/>
      <c r="J308" s="116"/>
      <c r="K308" s="128"/>
    </row>
    <row r="309" spans="2:11">
      <c r="B309" s="115"/>
      <c r="C309" s="128"/>
      <c r="D309" s="128"/>
      <c r="E309" s="128"/>
      <c r="F309" s="128"/>
      <c r="G309" s="128"/>
      <c r="H309" s="128"/>
      <c r="I309" s="116"/>
      <c r="J309" s="116"/>
      <c r="K309" s="128"/>
    </row>
    <row r="310" spans="2:11">
      <c r="B310" s="115"/>
      <c r="C310" s="128"/>
      <c r="D310" s="128"/>
      <c r="E310" s="128"/>
      <c r="F310" s="128"/>
      <c r="G310" s="128"/>
      <c r="H310" s="128"/>
      <c r="I310" s="116"/>
      <c r="J310" s="116"/>
      <c r="K310" s="128"/>
    </row>
    <row r="311" spans="2:11">
      <c r="B311" s="115"/>
      <c r="C311" s="128"/>
      <c r="D311" s="128"/>
      <c r="E311" s="128"/>
      <c r="F311" s="128"/>
      <c r="G311" s="128"/>
      <c r="H311" s="128"/>
      <c r="I311" s="116"/>
      <c r="J311" s="116"/>
      <c r="K311" s="128"/>
    </row>
    <row r="312" spans="2:11">
      <c r="B312" s="115"/>
      <c r="C312" s="128"/>
      <c r="D312" s="128"/>
      <c r="E312" s="128"/>
      <c r="F312" s="128"/>
      <c r="G312" s="128"/>
      <c r="H312" s="128"/>
      <c r="I312" s="116"/>
      <c r="J312" s="116"/>
      <c r="K312" s="128"/>
    </row>
    <row r="313" spans="2:11">
      <c r="B313" s="115"/>
      <c r="C313" s="128"/>
      <c r="D313" s="128"/>
      <c r="E313" s="128"/>
      <c r="F313" s="128"/>
      <c r="G313" s="128"/>
      <c r="H313" s="128"/>
      <c r="I313" s="116"/>
      <c r="J313" s="116"/>
      <c r="K313" s="128"/>
    </row>
    <row r="314" spans="2:11">
      <c r="B314" s="115"/>
      <c r="C314" s="128"/>
      <c r="D314" s="128"/>
      <c r="E314" s="128"/>
      <c r="F314" s="128"/>
      <c r="G314" s="128"/>
      <c r="H314" s="128"/>
      <c r="I314" s="116"/>
      <c r="J314" s="116"/>
      <c r="K314" s="128"/>
    </row>
    <row r="315" spans="2:11">
      <c r="B315" s="115"/>
      <c r="C315" s="128"/>
      <c r="D315" s="128"/>
      <c r="E315" s="128"/>
      <c r="F315" s="128"/>
      <c r="G315" s="128"/>
      <c r="H315" s="128"/>
      <c r="I315" s="116"/>
      <c r="J315" s="116"/>
      <c r="K315" s="128"/>
    </row>
    <row r="316" spans="2:11">
      <c r="B316" s="115"/>
      <c r="C316" s="128"/>
      <c r="D316" s="128"/>
      <c r="E316" s="128"/>
      <c r="F316" s="128"/>
      <c r="G316" s="128"/>
      <c r="H316" s="128"/>
      <c r="I316" s="116"/>
      <c r="J316" s="116"/>
      <c r="K316" s="128"/>
    </row>
    <row r="317" spans="2:11">
      <c r="B317" s="115"/>
      <c r="C317" s="128"/>
      <c r="D317" s="128"/>
      <c r="E317" s="128"/>
      <c r="F317" s="128"/>
      <c r="G317" s="128"/>
      <c r="H317" s="128"/>
      <c r="I317" s="116"/>
      <c r="J317" s="116"/>
      <c r="K317" s="128"/>
    </row>
    <row r="318" spans="2:11">
      <c r="B318" s="115"/>
      <c r="C318" s="128"/>
      <c r="D318" s="128"/>
      <c r="E318" s="128"/>
      <c r="F318" s="128"/>
      <c r="G318" s="128"/>
      <c r="H318" s="128"/>
      <c r="I318" s="116"/>
      <c r="J318" s="116"/>
      <c r="K318" s="128"/>
    </row>
    <row r="319" spans="2:11">
      <c r="B319" s="115"/>
      <c r="C319" s="128"/>
      <c r="D319" s="128"/>
      <c r="E319" s="128"/>
      <c r="F319" s="128"/>
      <c r="G319" s="128"/>
      <c r="H319" s="128"/>
      <c r="I319" s="116"/>
      <c r="J319" s="116"/>
      <c r="K319" s="128"/>
    </row>
    <row r="320" spans="2:11">
      <c r="B320" s="115"/>
      <c r="C320" s="128"/>
      <c r="D320" s="128"/>
      <c r="E320" s="128"/>
      <c r="F320" s="128"/>
      <c r="G320" s="128"/>
      <c r="H320" s="128"/>
      <c r="I320" s="116"/>
      <c r="J320" s="116"/>
      <c r="K320" s="128"/>
    </row>
    <row r="321" spans="2:11">
      <c r="B321" s="115"/>
      <c r="C321" s="128"/>
      <c r="D321" s="128"/>
      <c r="E321" s="128"/>
      <c r="F321" s="128"/>
      <c r="G321" s="128"/>
      <c r="H321" s="128"/>
      <c r="I321" s="116"/>
      <c r="J321" s="116"/>
      <c r="K321" s="128"/>
    </row>
    <row r="322" spans="2:11">
      <c r="B322" s="115"/>
      <c r="C322" s="128"/>
      <c r="D322" s="128"/>
      <c r="E322" s="128"/>
      <c r="F322" s="128"/>
      <c r="G322" s="128"/>
      <c r="H322" s="128"/>
      <c r="I322" s="116"/>
      <c r="J322" s="116"/>
      <c r="K322" s="128"/>
    </row>
    <row r="323" spans="2:11">
      <c r="B323" s="115"/>
      <c r="C323" s="128"/>
      <c r="D323" s="128"/>
      <c r="E323" s="128"/>
      <c r="F323" s="128"/>
      <c r="G323" s="128"/>
      <c r="H323" s="128"/>
      <c r="I323" s="116"/>
      <c r="J323" s="116"/>
      <c r="K323" s="128"/>
    </row>
    <row r="324" spans="2:11">
      <c r="B324" s="115"/>
      <c r="C324" s="128"/>
      <c r="D324" s="128"/>
      <c r="E324" s="128"/>
      <c r="F324" s="128"/>
      <c r="G324" s="128"/>
      <c r="H324" s="128"/>
      <c r="I324" s="116"/>
      <c r="J324" s="116"/>
      <c r="K324" s="128"/>
    </row>
    <row r="325" spans="2:11">
      <c r="B325" s="115"/>
      <c r="C325" s="128"/>
      <c r="D325" s="128"/>
      <c r="E325" s="128"/>
      <c r="F325" s="128"/>
      <c r="G325" s="128"/>
      <c r="H325" s="128"/>
      <c r="I325" s="116"/>
      <c r="J325" s="116"/>
      <c r="K325" s="128"/>
    </row>
    <row r="326" spans="2:11">
      <c r="B326" s="115"/>
      <c r="C326" s="128"/>
      <c r="D326" s="128"/>
      <c r="E326" s="128"/>
      <c r="F326" s="128"/>
      <c r="G326" s="128"/>
      <c r="H326" s="128"/>
      <c r="I326" s="116"/>
      <c r="J326" s="116"/>
      <c r="K326" s="128"/>
    </row>
    <row r="327" spans="2:11">
      <c r="B327" s="115"/>
      <c r="C327" s="128"/>
      <c r="D327" s="128"/>
      <c r="E327" s="128"/>
      <c r="F327" s="128"/>
      <c r="G327" s="128"/>
      <c r="H327" s="128"/>
      <c r="I327" s="116"/>
      <c r="J327" s="116"/>
      <c r="K327" s="128"/>
    </row>
    <row r="328" spans="2:11">
      <c r="B328" s="115"/>
      <c r="C328" s="128"/>
      <c r="D328" s="128"/>
      <c r="E328" s="128"/>
      <c r="F328" s="128"/>
      <c r="G328" s="128"/>
      <c r="H328" s="128"/>
      <c r="I328" s="116"/>
      <c r="J328" s="116"/>
      <c r="K328" s="128"/>
    </row>
    <row r="329" spans="2:11">
      <c r="B329" s="115"/>
      <c r="C329" s="128"/>
      <c r="D329" s="128"/>
      <c r="E329" s="128"/>
      <c r="F329" s="128"/>
      <c r="G329" s="128"/>
      <c r="H329" s="128"/>
      <c r="I329" s="116"/>
      <c r="J329" s="116"/>
      <c r="K329" s="128"/>
    </row>
    <row r="330" spans="2:11">
      <c r="B330" s="115"/>
      <c r="C330" s="128"/>
      <c r="D330" s="128"/>
      <c r="E330" s="128"/>
      <c r="F330" s="128"/>
      <c r="G330" s="128"/>
      <c r="H330" s="128"/>
      <c r="I330" s="116"/>
      <c r="J330" s="116"/>
      <c r="K330" s="128"/>
    </row>
    <row r="331" spans="2:11">
      <c r="B331" s="115"/>
      <c r="C331" s="128"/>
      <c r="D331" s="128"/>
      <c r="E331" s="128"/>
      <c r="F331" s="128"/>
      <c r="G331" s="128"/>
      <c r="H331" s="128"/>
      <c r="I331" s="116"/>
      <c r="J331" s="116"/>
      <c r="K331" s="128"/>
    </row>
    <row r="332" spans="2:11">
      <c r="B332" s="115"/>
      <c r="C332" s="128"/>
      <c r="D332" s="128"/>
      <c r="E332" s="128"/>
      <c r="F332" s="128"/>
      <c r="G332" s="128"/>
      <c r="H332" s="128"/>
      <c r="I332" s="116"/>
      <c r="J332" s="116"/>
      <c r="K332" s="128"/>
    </row>
    <row r="333" spans="2:11">
      <c r="B333" s="115"/>
      <c r="C333" s="128"/>
      <c r="D333" s="128"/>
      <c r="E333" s="128"/>
      <c r="F333" s="128"/>
      <c r="G333" s="128"/>
      <c r="H333" s="128"/>
      <c r="I333" s="116"/>
      <c r="J333" s="116"/>
      <c r="K333" s="128"/>
    </row>
    <row r="334" spans="2:11">
      <c r="B334" s="115"/>
      <c r="C334" s="128"/>
      <c r="D334" s="128"/>
      <c r="E334" s="128"/>
      <c r="F334" s="128"/>
      <c r="G334" s="128"/>
      <c r="H334" s="128"/>
      <c r="I334" s="116"/>
      <c r="J334" s="116"/>
      <c r="K334" s="128"/>
    </row>
    <row r="335" spans="2:11">
      <c r="B335" s="115"/>
      <c r="C335" s="128"/>
      <c r="D335" s="128"/>
      <c r="E335" s="128"/>
      <c r="F335" s="128"/>
      <c r="G335" s="128"/>
      <c r="H335" s="128"/>
      <c r="I335" s="116"/>
      <c r="J335" s="116"/>
      <c r="K335" s="128"/>
    </row>
    <row r="336" spans="2:11">
      <c r="B336" s="115"/>
      <c r="C336" s="128"/>
      <c r="D336" s="128"/>
      <c r="E336" s="128"/>
      <c r="F336" s="128"/>
      <c r="G336" s="128"/>
      <c r="H336" s="128"/>
      <c r="I336" s="116"/>
      <c r="J336" s="116"/>
      <c r="K336" s="128"/>
    </row>
    <row r="337" spans="2:11">
      <c r="B337" s="115"/>
      <c r="C337" s="128"/>
      <c r="D337" s="128"/>
      <c r="E337" s="128"/>
      <c r="F337" s="128"/>
      <c r="G337" s="128"/>
      <c r="H337" s="128"/>
      <c r="I337" s="116"/>
      <c r="J337" s="116"/>
      <c r="K337" s="128"/>
    </row>
    <row r="338" spans="2:11">
      <c r="B338" s="115"/>
      <c r="C338" s="128"/>
      <c r="D338" s="128"/>
      <c r="E338" s="128"/>
      <c r="F338" s="128"/>
      <c r="G338" s="128"/>
      <c r="H338" s="128"/>
      <c r="I338" s="116"/>
      <c r="J338" s="116"/>
      <c r="K338" s="128"/>
    </row>
    <row r="339" spans="2:11">
      <c r="B339" s="115"/>
      <c r="C339" s="128"/>
      <c r="D339" s="128"/>
      <c r="E339" s="128"/>
      <c r="F339" s="128"/>
      <c r="G339" s="128"/>
      <c r="H339" s="128"/>
      <c r="I339" s="116"/>
      <c r="J339" s="116"/>
      <c r="K339" s="128"/>
    </row>
    <row r="340" spans="2:11">
      <c r="B340" s="115"/>
      <c r="C340" s="128"/>
      <c r="D340" s="128"/>
      <c r="E340" s="128"/>
      <c r="F340" s="128"/>
      <c r="G340" s="128"/>
      <c r="H340" s="128"/>
      <c r="I340" s="116"/>
      <c r="J340" s="116"/>
      <c r="K340" s="128"/>
    </row>
    <row r="341" spans="2:11">
      <c r="B341" s="115"/>
      <c r="C341" s="128"/>
      <c r="D341" s="128"/>
      <c r="E341" s="128"/>
      <c r="F341" s="128"/>
      <c r="G341" s="128"/>
      <c r="H341" s="128"/>
      <c r="I341" s="116"/>
      <c r="J341" s="116"/>
      <c r="K341" s="128"/>
    </row>
    <row r="342" spans="2:11">
      <c r="B342" s="115"/>
      <c r="C342" s="128"/>
      <c r="D342" s="128"/>
      <c r="E342" s="128"/>
      <c r="F342" s="128"/>
      <c r="G342" s="128"/>
      <c r="H342" s="128"/>
      <c r="I342" s="116"/>
      <c r="J342" s="116"/>
      <c r="K342" s="128"/>
    </row>
    <row r="343" spans="2:11">
      <c r="B343" s="115"/>
      <c r="C343" s="128"/>
      <c r="D343" s="128"/>
      <c r="E343" s="128"/>
      <c r="F343" s="128"/>
      <c r="G343" s="128"/>
      <c r="H343" s="128"/>
      <c r="I343" s="116"/>
      <c r="J343" s="116"/>
      <c r="K343" s="128"/>
    </row>
    <row r="344" spans="2:11">
      <c r="B344" s="115"/>
      <c r="C344" s="128"/>
      <c r="D344" s="128"/>
      <c r="E344" s="128"/>
      <c r="F344" s="128"/>
      <c r="G344" s="128"/>
      <c r="H344" s="128"/>
      <c r="I344" s="116"/>
      <c r="J344" s="116"/>
      <c r="K344" s="128"/>
    </row>
    <row r="345" spans="2:11">
      <c r="B345" s="115"/>
      <c r="C345" s="128"/>
      <c r="D345" s="128"/>
      <c r="E345" s="128"/>
      <c r="F345" s="128"/>
      <c r="G345" s="128"/>
      <c r="H345" s="128"/>
      <c r="I345" s="116"/>
      <c r="J345" s="116"/>
      <c r="K345" s="128"/>
    </row>
    <row r="346" spans="2:11">
      <c r="B346" s="115"/>
      <c r="C346" s="128"/>
      <c r="D346" s="128"/>
      <c r="E346" s="128"/>
      <c r="F346" s="128"/>
      <c r="G346" s="128"/>
      <c r="H346" s="128"/>
      <c r="I346" s="116"/>
      <c r="J346" s="116"/>
      <c r="K346" s="128"/>
    </row>
    <row r="347" spans="2:11">
      <c r="B347" s="115"/>
      <c r="C347" s="128"/>
      <c r="D347" s="128"/>
      <c r="E347" s="128"/>
      <c r="F347" s="128"/>
      <c r="G347" s="128"/>
      <c r="H347" s="128"/>
      <c r="I347" s="116"/>
      <c r="J347" s="116"/>
      <c r="K347" s="128"/>
    </row>
    <row r="348" spans="2:11">
      <c r="B348" s="115"/>
      <c r="C348" s="128"/>
      <c r="D348" s="128"/>
      <c r="E348" s="128"/>
      <c r="F348" s="128"/>
      <c r="G348" s="128"/>
      <c r="H348" s="128"/>
      <c r="I348" s="116"/>
      <c r="J348" s="116"/>
      <c r="K348" s="128"/>
    </row>
    <row r="349" spans="2:11">
      <c r="B349" s="115"/>
      <c r="C349" s="128"/>
      <c r="D349" s="128"/>
      <c r="E349" s="128"/>
      <c r="F349" s="128"/>
      <c r="G349" s="128"/>
      <c r="H349" s="128"/>
      <c r="I349" s="116"/>
      <c r="J349" s="116"/>
      <c r="K349" s="128"/>
    </row>
    <row r="350" spans="2:11">
      <c r="B350" s="115"/>
      <c r="C350" s="128"/>
      <c r="D350" s="128"/>
      <c r="E350" s="128"/>
      <c r="F350" s="128"/>
      <c r="G350" s="128"/>
      <c r="H350" s="128"/>
      <c r="I350" s="116"/>
      <c r="J350" s="116"/>
      <c r="K350" s="128"/>
    </row>
    <row r="351" spans="2:11">
      <c r="B351" s="115"/>
      <c r="C351" s="128"/>
      <c r="D351" s="128"/>
      <c r="E351" s="128"/>
      <c r="F351" s="128"/>
      <c r="G351" s="128"/>
      <c r="H351" s="128"/>
      <c r="I351" s="116"/>
      <c r="J351" s="116"/>
      <c r="K351" s="128"/>
    </row>
    <row r="352" spans="2:11">
      <c r="B352" s="115"/>
      <c r="C352" s="128"/>
      <c r="D352" s="128"/>
      <c r="E352" s="128"/>
      <c r="F352" s="128"/>
      <c r="G352" s="128"/>
      <c r="H352" s="128"/>
      <c r="I352" s="116"/>
      <c r="J352" s="116"/>
      <c r="K352" s="128"/>
    </row>
    <row r="353" spans="2:11">
      <c r="B353" s="115"/>
      <c r="C353" s="128"/>
      <c r="D353" s="128"/>
      <c r="E353" s="128"/>
      <c r="F353" s="128"/>
      <c r="G353" s="128"/>
      <c r="H353" s="128"/>
      <c r="I353" s="116"/>
      <c r="J353" s="116"/>
      <c r="K353" s="128"/>
    </row>
    <row r="354" spans="2:11">
      <c r="B354" s="115"/>
      <c r="C354" s="128"/>
      <c r="D354" s="128"/>
      <c r="E354" s="128"/>
      <c r="F354" s="128"/>
      <c r="G354" s="128"/>
      <c r="H354" s="128"/>
      <c r="I354" s="116"/>
      <c r="J354" s="116"/>
      <c r="K354" s="128"/>
    </row>
    <row r="355" spans="2:11">
      <c r="B355" s="115"/>
      <c r="C355" s="128"/>
      <c r="D355" s="128"/>
      <c r="E355" s="128"/>
      <c r="F355" s="128"/>
      <c r="G355" s="128"/>
      <c r="H355" s="128"/>
      <c r="I355" s="116"/>
      <c r="J355" s="116"/>
      <c r="K355" s="128"/>
    </row>
    <row r="356" spans="2:11">
      <c r="B356" s="115"/>
      <c r="C356" s="128"/>
      <c r="D356" s="128"/>
      <c r="E356" s="128"/>
      <c r="F356" s="128"/>
      <c r="G356" s="128"/>
      <c r="H356" s="128"/>
      <c r="I356" s="116"/>
      <c r="J356" s="116"/>
      <c r="K356" s="128"/>
    </row>
    <row r="357" spans="2:11">
      <c r="B357" s="115"/>
      <c r="C357" s="128"/>
      <c r="D357" s="128"/>
      <c r="E357" s="128"/>
      <c r="F357" s="128"/>
      <c r="G357" s="128"/>
      <c r="H357" s="128"/>
      <c r="I357" s="116"/>
      <c r="J357" s="116"/>
      <c r="K357" s="128"/>
    </row>
    <row r="358" spans="2:11">
      <c r="B358" s="115"/>
      <c r="C358" s="128"/>
      <c r="D358" s="128"/>
      <c r="E358" s="128"/>
      <c r="F358" s="128"/>
      <c r="G358" s="128"/>
      <c r="H358" s="128"/>
      <c r="I358" s="116"/>
      <c r="J358" s="116"/>
      <c r="K358" s="128"/>
    </row>
    <row r="359" spans="2:11">
      <c r="B359" s="115"/>
      <c r="C359" s="128"/>
      <c r="D359" s="128"/>
      <c r="E359" s="128"/>
      <c r="F359" s="128"/>
      <c r="G359" s="128"/>
      <c r="H359" s="128"/>
      <c r="I359" s="116"/>
      <c r="J359" s="116"/>
      <c r="K359" s="128"/>
    </row>
    <row r="360" spans="2:11">
      <c r="B360" s="115"/>
      <c r="C360" s="128"/>
      <c r="D360" s="128"/>
      <c r="E360" s="128"/>
      <c r="F360" s="128"/>
      <c r="G360" s="128"/>
      <c r="H360" s="128"/>
      <c r="I360" s="116"/>
      <c r="J360" s="116"/>
      <c r="K360" s="128"/>
    </row>
    <row r="361" spans="2:11">
      <c r="B361" s="115"/>
      <c r="C361" s="128"/>
      <c r="D361" s="128"/>
      <c r="E361" s="128"/>
      <c r="F361" s="128"/>
      <c r="G361" s="128"/>
      <c r="H361" s="128"/>
      <c r="I361" s="116"/>
      <c r="J361" s="116"/>
      <c r="K361" s="128"/>
    </row>
    <row r="362" spans="2:11">
      <c r="B362" s="115"/>
      <c r="C362" s="128"/>
      <c r="D362" s="128"/>
      <c r="E362" s="128"/>
      <c r="F362" s="128"/>
      <c r="G362" s="128"/>
      <c r="H362" s="128"/>
      <c r="I362" s="116"/>
      <c r="J362" s="116"/>
      <c r="K362" s="128"/>
    </row>
    <row r="363" spans="2:11">
      <c r="B363" s="115"/>
      <c r="C363" s="128"/>
      <c r="D363" s="128"/>
      <c r="E363" s="128"/>
      <c r="F363" s="128"/>
      <c r="G363" s="128"/>
      <c r="H363" s="128"/>
      <c r="I363" s="116"/>
      <c r="J363" s="116"/>
      <c r="K363" s="128"/>
    </row>
    <row r="364" spans="2:11">
      <c r="B364" s="115"/>
      <c r="C364" s="128"/>
      <c r="D364" s="128"/>
      <c r="E364" s="128"/>
      <c r="F364" s="128"/>
      <c r="G364" s="128"/>
      <c r="H364" s="128"/>
      <c r="I364" s="116"/>
      <c r="J364" s="116"/>
      <c r="K364" s="128"/>
    </row>
    <row r="365" spans="2:11">
      <c r="B365" s="115"/>
      <c r="C365" s="128"/>
      <c r="D365" s="128"/>
      <c r="E365" s="128"/>
      <c r="F365" s="128"/>
      <c r="G365" s="128"/>
      <c r="H365" s="128"/>
      <c r="I365" s="116"/>
      <c r="J365" s="116"/>
      <c r="K365" s="128"/>
    </row>
    <row r="366" spans="2:11">
      <c r="B366" s="115"/>
      <c r="C366" s="128"/>
      <c r="D366" s="128"/>
      <c r="E366" s="128"/>
      <c r="F366" s="128"/>
      <c r="G366" s="128"/>
      <c r="H366" s="128"/>
      <c r="I366" s="116"/>
      <c r="J366" s="116"/>
      <c r="K366" s="128"/>
    </row>
    <row r="367" spans="2:11">
      <c r="B367" s="115"/>
      <c r="C367" s="128"/>
      <c r="D367" s="128"/>
      <c r="E367" s="128"/>
      <c r="F367" s="128"/>
      <c r="G367" s="128"/>
      <c r="H367" s="128"/>
      <c r="I367" s="116"/>
      <c r="J367" s="116"/>
      <c r="K367" s="128"/>
    </row>
    <row r="368" spans="2:11">
      <c r="B368" s="115"/>
      <c r="C368" s="128"/>
      <c r="D368" s="128"/>
      <c r="E368" s="128"/>
      <c r="F368" s="128"/>
      <c r="G368" s="128"/>
      <c r="H368" s="128"/>
      <c r="I368" s="116"/>
      <c r="J368" s="116"/>
      <c r="K368" s="128"/>
    </row>
    <row r="369" spans="2:11">
      <c r="B369" s="115"/>
      <c r="C369" s="128"/>
      <c r="D369" s="128"/>
      <c r="E369" s="128"/>
      <c r="F369" s="128"/>
      <c r="G369" s="128"/>
      <c r="H369" s="128"/>
      <c r="I369" s="116"/>
      <c r="J369" s="116"/>
      <c r="K369" s="128"/>
    </row>
    <row r="370" spans="2:11">
      <c r="B370" s="115"/>
      <c r="C370" s="128"/>
      <c r="D370" s="128"/>
      <c r="E370" s="128"/>
      <c r="F370" s="128"/>
      <c r="G370" s="128"/>
      <c r="H370" s="128"/>
      <c r="I370" s="116"/>
      <c r="J370" s="116"/>
      <c r="K370" s="128"/>
    </row>
    <row r="371" spans="2:11">
      <c r="B371" s="115"/>
      <c r="C371" s="128"/>
      <c r="D371" s="128"/>
      <c r="E371" s="128"/>
      <c r="F371" s="128"/>
      <c r="G371" s="128"/>
      <c r="H371" s="128"/>
      <c r="I371" s="116"/>
      <c r="J371" s="116"/>
      <c r="K371" s="128"/>
    </row>
    <row r="372" spans="2:11">
      <c r="B372" s="115"/>
      <c r="C372" s="128"/>
      <c r="D372" s="128"/>
      <c r="E372" s="128"/>
      <c r="F372" s="128"/>
      <c r="G372" s="128"/>
      <c r="H372" s="128"/>
      <c r="I372" s="116"/>
      <c r="J372" s="116"/>
      <c r="K372" s="128"/>
    </row>
    <row r="373" spans="2:11">
      <c r="B373" s="115"/>
      <c r="C373" s="128"/>
      <c r="D373" s="128"/>
      <c r="E373" s="128"/>
      <c r="F373" s="128"/>
      <c r="G373" s="128"/>
      <c r="H373" s="128"/>
      <c r="I373" s="116"/>
      <c r="J373" s="116"/>
      <c r="K373" s="128"/>
    </row>
    <row r="374" spans="2:11">
      <c r="B374" s="115"/>
      <c r="C374" s="128"/>
      <c r="D374" s="128"/>
      <c r="E374" s="128"/>
      <c r="F374" s="128"/>
      <c r="G374" s="128"/>
      <c r="H374" s="128"/>
      <c r="I374" s="116"/>
      <c r="J374" s="116"/>
      <c r="K374" s="128"/>
    </row>
    <row r="375" spans="2:11">
      <c r="B375" s="115"/>
      <c r="C375" s="128"/>
      <c r="D375" s="128"/>
      <c r="E375" s="128"/>
      <c r="F375" s="128"/>
      <c r="G375" s="128"/>
      <c r="H375" s="128"/>
      <c r="I375" s="116"/>
      <c r="J375" s="116"/>
      <c r="K375" s="128"/>
    </row>
    <row r="376" spans="2:11">
      <c r="B376" s="115"/>
      <c r="C376" s="128"/>
      <c r="D376" s="128"/>
      <c r="E376" s="128"/>
      <c r="F376" s="128"/>
      <c r="G376" s="128"/>
      <c r="H376" s="128"/>
      <c r="I376" s="116"/>
      <c r="J376" s="116"/>
      <c r="K376" s="128"/>
    </row>
    <row r="377" spans="2:11">
      <c r="B377" s="115"/>
      <c r="C377" s="128"/>
      <c r="D377" s="128"/>
      <c r="E377" s="128"/>
      <c r="F377" s="128"/>
      <c r="G377" s="128"/>
      <c r="H377" s="128"/>
      <c r="I377" s="116"/>
      <c r="J377" s="116"/>
      <c r="K377" s="128"/>
    </row>
    <row r="378" spans="2:11">
      <c r="B378" s="115"/>
      <c r="C378" s="128"/>
      <c r="D378" s="128"/>
      <c r="E378" s="128"/>
      <c r="F378" s="128"/>
      <c r="G378" s="128"/>
      <c r="H378" s="128"/>
      <c r="I378" s="116"/>
      <c r="J378" s="116"/>
      <c r="K378" s="128"/>
    </row>
    <row r="379" spans="2:11">
      <c r="B379" s="115"/>
      <c r="C379" s="128"/>
      <c r="D379" s="128"/>
      <c r="E379" s="128"/>
      <c r="F379" s="128"/>
      <c r="G379" s="128"/>
      <c r="H379" s="128"/>
      <c r="I379" s="116"/>
      <c r="J379" s="116"/>
      <c r="K379" s="128"/>
    </row>
    <row r="380" spans="2:11">
      <c r="B380" s="115"/>
      <c r="C380" s="128"/>
      <c r="D380" s="128"/>
      <c r="E380" s="128"/>
      <c r="F380" s="128"/>
      <c r="G380" s="128"/>
      <c r="H380" s="128"/>
      <c r="I380" s="116"/>
      <c r="J380" s="116"/>
      <c r="K380" s="128"/>
    </row>
    <row r="381" spans="2:11">
      <c r="B381" s="115"/>
      <c r="C381" s="128"/>
      <c r="D381" s="128"/>
      <c r="E381" s="128"/>
      <c r="F381" s="128"/>
      <c r="G381" s="128"/>
      <c r="H381" s="128"/>
      <c r="I381" s="116"/>
      <c r="J381" s="116"/>
      <c r="K381" s="128"/>
    </row>
    <row r="382" spans="2:11">
      <c r="B382" s="115"/>
      <c r="C382" s="128"/>
      <c r="D382" s="128"/>
      <c r="E382" s="128"/>
      <c r="F382" s="128"/>
      <c r="G382" s="128"/>
      <c r="H382" s="128"/>
      <c r="I382" s="116"/>
      <c r="J382" s="116"/>
      <c r="K382" s="128"/>
    </row>
    <row r="383" spans="2:11">
      <c r="B383" s="115"/>
      <c r="C383" s="128"/>
      <c r="D383" s="128"/>
      <c r="E383" s="128"/>
      <c r="F383" s="128"/>
      <c r="G383" s="128"/>
      <c r="H383" s="128"/>
      <c r="I383" s="116"/>
      <c r="J383" s="116"/>
      <c r="K383" s="128"/>
    </row>
    <row r="384" spans="2:11">
      <c r="B384" s="115"/>
      <c r="C384" s="128"/>
      <c r="D384" s="128"/>
      <c r="E384" s="128"/>
      <c r="F384" s="128"/>
      <c r="G384" s="128"/>
      <c r="H384" s="128"/>
      <c r="I384" s="116"/>
      <c r="J384" s="116"/>
      <c r="K384" s="128"/>
    </row>
    <row r="385" spans="2:11">
      <c r="B385" s="115"/>
      <c r="C385" s="128"/>
      <c r="D385" s="128"/>
      <c r="E385" s="128"/>
      <c r="F385" s="128"/>
      <c r="G385" s="128"/>
      <c r="H385" s="128"/>
      <c r="I385" s="116"/>
      <c r="J385" s="116"/>
      <c r="K385" s="128"/>
    </row>
    <row r="386" spans="2:11">
      <c r="B386" s="115"/>
      <c r="C386" s="128"/>
      <c r="D386" s="128"/>
      <c r="E386" s="128"/>
      <c r="F386" s="128"/>
      <c r="G386" s="128"/>
      <c r="H386" s="128"/>
      <c r="I386" s="116"/>
      <c r="J386" s="116"/>
      <c r="K386" s="128"/>
    </row>
    <row r="387" spans="2:11">
      <c r="B387" s="115"/>
      <c r="C387" s="128"/>
      <c r="D387" s="128"/>
      <c r="E387" s="128"/>
      <c r="F387" s="128"/>
      <c r="G387" s="128"/>
      <c r="H387" s="128"/>
      <c r="I387" s="116"/>
      <c r="J387" s="116"/>
      <c r="K387" s="128"/>
    </row>
    <row r="388" spans="2:11">
      <c r="B388" s="115"/>
      <c r="C388" s="128"/>
      <c r="D388" s="128"/>
      <c r="E388" s="128"/>
      <c r="F388" s="128"/>
      <c r="G388" s="128"/>
      <c r="H388" s="128"/>
      <c r="I388" s="116"/>
      <c r="J388" s="116"/>
      <c r="K388" s="128"/>
    </row>
    <row r="389" spans="2:11">
      <c r="B389" s="115"/>
      <c r="C389" s="128"/>
      <c r="D389" s="128"/>
      <c r="E389" s="128"/>
      <c r="F389" s="128"/>
      <c r="G389" s="128"/>
      <c r="H389" s="128"/>
      <c r="I389" s="116"/>
      <c r="J389" s="116"/>
      <c r="K389" s="128"/>
    </row>
    <row r="390" spans="2:11">
      <c r="B390" s="115"/>
      <c r="C390" s="128"/>
      <c r="D390" s="128"/>
      <c r="E390" s="128"/>
      <c r="F390" s="128"/>
      <c r="G390" s="128"/>
      <c r="H390" s="128"/>
      <c r="I390" s="116"/>
      <c r="J390" s="116"/>
      <c r="K390" s="128"/>
    </row>
    <row r="391" spans="2:11">
      <c r="B391" s="115"/>
      <c r="C391" s="128"/>
      <c r="D391" s="128"/>
      <c r="E391" s="128"/>
      <c r="F391" s="128"/>
      <c r="G391" s="128"/>
      <c r="H391" s="128"/>
      <c r="I391" s="116"/>
      <c r="J391" s="116"/>
      <c r="K391" s="128"/>
    </row>
    <row r="392" spans="2:11">
      <c r="B392" s="115"/>
      <c r="C392" s="128"/>
      <c r="D392" s="128"/>
      <c r="E392" s="128"/>
      <c r="F392" s="128"/>
      <c r="G392" s="128"/>
      <c r="H392" s="128"/>
      <c r="I392" s="116"/>
      <c r="J392" s="116"/>
      <c r="K392" s="128"/>
    </row>
    <row r="393" spans="2:11">
      <c r="B393" s="115"/>
      <c r="C393" s="128"/>
      <c r="D393" s="128"/>
      <c r="E393" s="128"/>
      <c r="F393" s="128"/>
      <c r="G393" s="128"/>
      <c r="H393" s="128"/>
      <c r="I393" s="116"/>
      <c r="J393" s="116"/>
      <c r="K393" s="128"/>
    </row>
    <row r="394" spans="2:11">
      <c r="B394" s="115"/>
      <c r="C394" s="128"/>
      <c r="D394" s="128"/>
      <c r="E394" s="128"/>
      <c r="F394" s="128"/>
      <c r="G394" s="128"/>
      <c r="H394" s="128"/>
      <c r="I394" s="116"/>
      <c r="J394" s="116"/>
      <c r="K394" s="128"/>
    </row>
    <row r="395" spans="2:11">
      <c r="B395" s="115"/>
      <c r="C395" s="128"/>
      <c r="D395" s="128"/>
      <c r="E395" s="128"/>
      <c r="F395" s="128"/>
      <c r="G395" s="128"/>
      <c r="H395" s="128"/>
      <c r="I395" s="116"/>
      <c r="J395" s="116"/>
      <c r="K395" s="128"/>
    </row>
    <row r="396" spans="2:11">
      <c r="B396" s="115"/>
      <c r="C396" s="128"/>
      <c r="D396" s="128"/>
      <c r="E396" s="128"/>
      <c r="F396" s="128"/>
      <c r="G396" s="128"/>
      <c r="H396" s="128"/>
      <c r="I396" s="116"/>
      <c r="J396" s="116"/>
      <c r="K396" s="128"/>
    </row>
    <row r="397" spans="2:11">
      <c r="B397" s="115"/>
      <c r="C397" s="128"/>
      <c r="D397" s="128"/>
      <c r="E397" s="128"/>
      <c r="F397" s="128"/>
      <c r="G397" s="128"/>
      <c r="H397" s="128"/>
      <c r="I397" s="116"/>
      <c r="J397" s="116"/>
      <c r="K397" s="128"/>
    </row>
    <row r="398" spans="2:11">
      <c r="B398" s="115"/>
      <c r="C398" s="128"/>
      <c r="D398" s="128"/>
      <c r="E398" s="128"/>
      <c r="F398" s="128"/>
      <c r="G398" s="128"/>
      <c r="H398" s="128"/>
      <c r="I398" s="116"/>
      <c r="J398" s="116"/>
      <c r="K398" s="128"/>
    </row>
    <row r="399" spans="2:11">
      <c r="B399" s="115"/>
      <c r="C399" s="128"/>
      <c r="D399" s="128"/>
      <c r="E399" s="128"/>
      <c r="F399" s="128"/>
      <c r="G399" s="128"/>
      <c r="H399" s="128"/>
      <c r="I399" s="116"/>
      <c r="J399" s="116"/>
      <c r="K399" s="128"/>
    </row>
    <row r="400" spans="2:11">
      <c r="B400" s="115"/>
      <c r="C400" s="128"/>
      <c r="D400" s="128"/>
      <c r="E400" s="128"/>
      <c r="F400" s="128"/>
      <c r="G400" s="128"/>
      <c r="H400" s="128"/>
      <c r="I400" s="116"/>
      <c r="J400" s="116"/>
      <c r="K400" s="128"/>
    </row>
    <row r="401" spans="2:11">
      <c r="B401" s="115"/>
      <c r="C401" s="128"/>
      <c r="D401" s="128"/>
      <c r="E401" s="128"/>
      <c r="F401" s="128"/>
      <c r="G401" s="128"/>
      <c r="H401" s="128"/>
      <c r="I401" s="116"/>
      <c r="J401" s="116"/>
      <c r="K401" s="128"/>
    </row>
    <row r="402" spans="2:11">
      <c r="B402" s="115"/>
      <c r="C402" s="128"/>
      <c r="D402" s="128"/>
      <c r="E402" s="128"/>
      <c r="F402" s="128"/>
      <c r="G402" s="128"/>
      <c r="H402" s="128"/>
      <c r="I402" s="116"/>
      <c r="J402" s="116"/>
      <c r="K402" s="128"/>
    </row>
    <row r="403" spans="2:11">
      <c r="B403" s="115"/>
      <c r="C403" s="128"/>
      <c r="D403" s="128"/>
      <c r="E403" s="128"/>
      <c r="F403" s="128"/>
      <c r="G403" s="128"/>
      <c r="H403" s="128"/>
      <c r="I403" s="116"/>
      <c r="J403" s="116"/>
      <c r="K403" s="128"/>
    </row>
    <row r="404" spans="2:11">
      <c r="B404" s="115"/>
      <c r="C404" s="128"/>
      <c r="D404" s="128"/>
      <c r="E404" s="128"/>
      <c r="F404" s="128"/>
      <c r="G404" s="128"/>
      <c r="H404" s="128"/>
      <c r="I404" s="116"/>
      <c r="J404" s="116"/>
      <c r="K404" s="128"/>
    </row>
    <row r="405" spans="2:11">
      <c r="B405" s="115"/>
      <c r="C405" s="128"/>
      <c r="D405" s="128"/>
      <c r="E405" s="128"/>
      <c r="F405" s="128"/>
      <c r="G405" s="128"/>
      <c r="H405" s="128"/>
      <c r="I405" s="116"/>
      <c r="J405" s="116"/>
      <c r="K405" s="128"/>
    </row>
    <row r="406" spans="2:11">
      <c r="B406" s="115"/>
      <c r="C406" s="128"/>
      <c r="D406" s="128"/>
      <c r="E406" s="128"/>
      <c r="F406" s="128"/>
      <c r="G406" s="128"/>
      <c r="H406" s="128"/>
      <c r="I406" s="116"/>
      <c r="J406" s="116"/>
      <c r="K406" s="128"/>
    </row>
    <row r="407" spans="2:11">
      <c r="B407" s="115"/>
      <c r="C407" s="128"/>
      <c r="D407" s="128"/>
      <c r="E407" s="128"/>
      <c r="F407" s="128"/>
      <c r="G407" s="128"/>
      <c r="H407" s="128"/>
      <c r="I407" s="116"/>
      <c r="J407" s="116"/>
      <c r="K407" s="128"/>
    </row>
    <row r="408" spans="2:11">
      <c r="B408" s="115"/>
      <c r="C408" s="128"/>
      <c r="D408" s="128"/>
      <c r="E408" s="128"/>
      <c r="F408" s="128"/>
      <c r="G408" s="128"/>
      <c r="H408" s="128"/>
      <c r="I408" s="116"/>
      <c r="J408" s="116"/>
      <c r="K408" s="128"/>
    </row>
    <row r="409" spans="2:11">
      <c r="B409" s="115"/>
      <c r="C409" s="128"/>
      <c r="D409" s="128"/>
      <c r="E409" s="128"/>
      <c r="F409" s="128"/>
      <c r="G409" s="128"/>
      <c r="H409" s="128"/>
      <c r="I409" s="116"/>
      <c r="J409" s="116"/>
      <c r="K409" s="128"/>
    </row>
    <row r="410" spans="2:11">
      <c r="B410" s="115"/>
      <c r="C410" s="128"/>
      <c r="D410" s="128"/>
      <c r="E410" s="128"/>
      <c r="F410" s="128"/>
      <c r="G410" s="128"/>
      <c r="H410" s="128"/>
      <c r="I410" s="116"/>
      <c r="J410" s="116"/>
      <c r="K410" s="128"/>
    </row>
    <row r="411" spans="2:11">
      <c r="B411" s="115"/>
      <c r="C411" s="128"/>
      <c r="D411" s="128"/>
      <c r="E411" s="128"/>
      <c r="F411" s="128"/>
      <c r="G411" s="128"/>
      <c r="H411" s="128"/>
      <c r="I411" s="116"/>
      <c r="J411" s="116"/>
      <c r="K411" s="128"/>
    </row>
    <row r="412" spans="2:11">
      <c r="B412" s="115"/>
      <c r="C412" s="128"/>
      <c r="D412" s="128"/>
      <c r="E412" s="128"/>
      <c r="F412" s="128"/>
      <c r="G412" s="128"/>
      <c r="H412" s="128"/>
      <c r="I412" s="116"/>
      <c r="J412" s="116"/>
      <c r="K412" s="128"/>
    </row>
    <row r="413" spans="2:11">
      <c r="B413" s="115"/>
      <c r="C413" s="128"/>
      <c r="D413" s="128"/>
      <c r="E413" s="128"/>
      <c r="F413" s="128"/>
      <c r="G413" s="128"/>
      <c r="H413" s="128"/>
      <c r="I413" s="116"/>
      <c r="J413" s="116"/>
      <c r="K413" s="128"/>
    </row>
    <row r="414" spans="2:11">
      <c r="B414" s="115"/>
      <c r="C414" s="128"/>
      <c r="D414" s="128"/>
      <c r="E414" s="128"/>
      <c r="F414" s="128"/>
      <c r="G414" s="128"/>
      <c r="H414" s="128"/>
      <c r="I414" s="116"/>
      <c r="J414" s="116"/>
      <c r="K414" s="128"/>
    </row>
    <row r="415" spans="2:11">
      <c r="B415" s="115"/>
      <c r="C415" s="128"/>
      <c r="D415" s="128"/>
      <c r="E415" s="128"/>
      <c r="F415" s="128"/>
      <c r="G415" s="128"/>
      <c r="H415" s="128"/>
      <c r="I415" s="116"/>
      <c r="J415" s="116"/>
      <c r="K415" s="128"/>
    </row>
    <row r="416" spans="2:11">
      <c r="B416" s="115"/>
      <c r="C416" s="128"/>
      <c r="D416" s="128"/>
      <c r="E416" s="128"/>
      <c r="F416" s="128"/>
      <c r="G416" s="128"/>
      <c r="H416" s="128"/>
      <c r="I416" s="116"/>
      <c r="J416" s="116"/>
      <c r="K416" s="128"/>
    </row>
    <row r="417" spans="2:11">
      <c r="B417" s="115"/>
      <c r="C417" s="128"/>
      <c r="D417" s="128"/>
      <c r="E417" s="128"/>
      <c r="F417" s="128"/>
      <c r="G417" s="128"/>
      <c r="H417" s="128"/>
      <c r="I417" s="116"/>
      <c r="J417" s="116"/>
      <c r="K417" s="128"/>
    </row>
    <row r="418" spans="2:11">
      <c r="B418" s="115"/>
      <c r="C418" s="128"/>
      <c r="D418" s="128"/>
      <c r="E418" s="128"/>
      <c r="F418" s="128"/>
      <c r="G418" s="128"/>
      <c r="H418" s="128"/>
      <c r="I418" s="116"/>
      <c r="J418" s="116"/>
      <c r="K418" s="128"/>
    </row>
    <row r="419" spans="2:11">
      <c r="B419" s="115"/>
      <c r="C419" s="128"/>
      <c r="D419" s="128"/>
      <c r="E419" s="128"/>
      <c r="F419" s="128"/>
      <c r="G419" s="128"/>
      <c r="H419" s="128"/>
      <c r="I419" s="116"/>
      <c r="J419" s="116"/>
      <c r="K419" s="128"/>
    </row>
    <row r="420" spans="2:11">
      <c r="B420" s="115"/>
      <c r="C420" s="128"/>
      <c r="D420" s="128"/>
      <c r="E420" s="128"/>
      <c r="F420" s="128"/>
      <c r="G420" s="128"/>
      <c r="H420" s="128"/>
      <c r="I420" s="116"/>
      <c r="J420" s="116"/>
      <c r="K420" s="128"/>
    </row>
    <row r="421" spans="2:11">
      <c r="B421" s="115"/>
      <c r="C421" s="128"/>
      <c r="D421" s="128"/>
      <c r="E421" s="128"/>
      <c r="F421" s="128"/>
      <c r="G421" s="128"/>
      <c r="H421" s="128"/>
      <c r="I421" s="116"/>
      <c r="J421" s="116"/>
      <c r="K421" s="128"/>
    </row>
    <row r="422" spans="2:11">
      <c r="B422" s="115"/>
      <c r="C422" s="128"/>
      <c r="D422" s="128"/>
      <c r="E422" s="128"/>
      <c r="F422" s="128"/>
      <c r="G422" s="128"/>
      <c r="H422" s="128"/>
      <c r="I422" s="116"/>
      <c r="J422" s="116"/>
      <c r="K422" s="128"/>
    </row>
    <row r="423" spans="2:11">
      <c r="B423" s="115"/>
      <c r="C423" s="128"/>
      <c r="D423" s="128"/>
      <c r="E423" s="128"/>
      <c r="F423" s="128"/>
      <c r="G423" s="128"/>
      <c r="H423" s="128"/>
      <c r="I423" s="116"/>
      <c r="J423" s="116"/>
      <c r="K423" s="128"/>
    </row>
    <row r="424" spans="2:11">
      <c r="B424" s="115"/>
      <c r="C424" s="128"/>
      <c r="D424" s="128"/>
      <c r="E424" s="128"/>
      <c r="F424" s="128"/>
      <c r="G424" s="128"/>
      <c r="H424" s="128"/>
      <c r="I424" s="116"/>
      <c r="J424" s="116"/>
      <c r="K424" s="128"/>
    </row>
    <row r="425" spans="2:11">
      <c r="B425" s="115"/>
      <c r="C425" s="128"/>
      <c r="D425" s="128"/>
      <c r="E425" s="128"/>
      <c r="F425" s="128"/>
      <c r="G425" s="128"/>
      <c r="H425" s="128"/>
      <c r="I425" s="116"/>
      <c r="J425" s="116"/>
      <c r="K425" s="128"/>
    </row>
    <row r="426" spans="2:11">
      <c r="B426" s="115"/>
      <c r="C426" s="128"/>
      <c r="D426" s="128"/>
      <c r="E426" s="128"/>
      <c r="F426" s="128"/>
      <c r="G426" s="128"/>
      <c r="H426" s="128"/>
      <c r="I426" s="116"/>
      <c r="J426" s="116"/>
      <c r="K426" s="128"/>
    </row>
    <row r="427" spans="2:11">
      <c r="B427" s="115"/>
      <c r="C427" s="128"/>
      <c r="D427" s="128"/>
      <c r="E427" s="128"/>
      <c r="F427" s="128"/>
      <c r="G427" s="128"/>
      <c r="H427" s="128"/>
      <c r="I427" s="116"/>
      <c r="J427" s="116"/>
      <c r="K427" s="128"/>
    </row>
    <row r="428" spans="2:11">
      <c r="B428" s="115"/>
      <c r="C428" s="128"/>
      <c r="D428" s="128"/>
      <c r="E428" s="128"/>
      <c r="F428" s="128"/>
      <c r="G428" s="128"/>
      <c r="H428" s="128"/>
      <c r="I428" s="116"/>
      <c r="J428" s="116"/>
      <c r="K428" s="128"/>
    </row>
    <row r="429" spans="2:11">
      <c r="B429" s="115"/>
      <c r="C429" s="128"/>
      <c r="D429" s="128"/>
      <c r="E429" s="128"/>
      <c r="F429" s="128"/>
      <c r="G429" s="128"/>
      <c r="H429" s="128"/>
      <c r="I429" s="116"/>
      <c r="J429" s="116"/>
      <c r="K429" s="128"/>
    </row>
    <row r="430" spans="2:11">
      <c r="B430" s="115"/>
      <c r="C430" s="128"/>
      <c r="D430" s="128"/>
      <c r="E430" s="128"/>
      <c r="F430" s="128"/>
      <c r="G430" s="128"/>
      <c r="H430" s="128"/>
      <c r="I430" s="116"/>
      <c r="J430" s="116"/>
      <c r="K430" s="128"/>
    </row>
    <row r="431" spans="2:11">
      <c r="B431" s="115"/>
      <c r="C431" s="128"/>
      <c r="D431" s="128"/>
      <c r="E431" s="128"/>
      <c r="F431" s="128"/>
      <c r="G431" s="128"/>
      <c r="H431" s="128"/>
      <c r="I431" s="116"/>
      <c r="J431" s="116"/>
      <c r="K431" s="128"/>
    </row>
    <row r="432" spans="2:11">
      <c r="B432" s="115"/>
      <c r="C432" s="128"/>
      <c r="D432" s="128"/>
      <c r="E432" s="128"/>
      <c r="F432" s="128"/>
      <c r="G432" s="128"/>
      <c r="H432" s="128"/>
      <c r="I432" s="116"/>
      <c r="J432" s="116"/>
      <c r="K432" s="128"/>
    </row>
    <row r="433" spans="2:11">
      <c r="B433" s="115"/>
      <c r="C433" s="128"/>
      <c r="D433" s="128"/>
      <c r="E433" s="128"/>
      <c r="F433" s="128"/>
      <c r="G433" s="128"/>
      <c r="H433" s="128"/>
      <c r="I433" s="116"/>
      <c r="J433" s="116"/>
      <c r="K433" s="128"/>
    </row>
    <row r="434" spans="2:11">
      <c r="B434" s="115"/>
      <c r="C434" s="128"/>
      <c r="D434" s="128"/>
      <c r="E434" s="128"/>
      <c r="F434" s="128"/>
      <c r="G434" s="128"/>
      <c r="H434" s="128"/>
      <c r="I434" s="116"/>
      <c r="J434" s="116"/>
      <c r="K434" s="128"/>
    </row>
    <row r="435" spans="2:11">
      <c r="B435" s="115"/>
      <c r="C435" s="128"/>
      <c r="D435" s="128"/>
      <c r="E435" s="128"/>
      <c r="F435" s="128"/>
      <c r="G435" s="128"/>
      <c r="H435" s="128"/>
      <c r="I435" s="116"/>
      <c r="J435" s="116"/>
      <c r="K435" s="128"/>
    </row>
    <row r="436" spans="2:11">
      <c r="B436" s="115"/>
      <c r="C436" s="128"/>
      <c r="D436" s="128"/>
      <c r="E436" s="128"/>
      <c r="F436" s="128"/>
      <c r="G436" s="128"/>
      <c r="H436" s="128"/>
      <c r="I436" s="116"/>
      <c r="J436" s="116"/>
      <c r="K436" s="128"/>
    </row>
    <row r="437" spans="2:11">
      <c r="B437" s="115"/>
      <c r="C437" s="128"/>
      <c r="D437" s="128"/>
      <c r="E437" s="128"/>
      <c r="F437" s="128"/>
      <c r="G437" s="128"/>
      <c r="H437" s="128"/>
      <c r="I437" s="116"/>
      <c r="J437" s="116"/>
      <c r="K437" s="128"/>
    </row>
    <row r="438" spans="2:11">
      <c r="B438" s="115"/>
      <c r="C438" s="128"/>
      <c r="D438" s="128"/>
      <c r="E438" s="128"/>
      <c r="F438" s="128"/>
      <c r="G438" s="128"/>
      <c r="H438" s="128"/>
      <c r="I438" s="116"/>
      <c r="J438" s="116"/>
      <c r="K438" s="128"/>
    </row>
    <row r="439" spans="2:11">
      <c r="B439" s="115"/>
      <c r="C439" s="128"/>
      <c r="D439" s="128"/>
      <c r="E439" s="128"/>
      <c r="F439" s="128"/>
      <c r="G439" s="128"/>
      <c r="H439" s="128"/>
      <c r="I439" s="116"/>
      <c r="J439" s="116"/>
      <c r="K439" s="128"/>
    </row>
    <row r="440" spans="2:11">
      <c r="B440" s="115"/>
      <c r="C440" s="128"/>
      <c r="D440" s="128"/>
      <c r="E440" s="128"/>
      <c r="F440" s="128"/>
      <c r="G440" s="128"/>
      <c r="H440" s="128"/>
      <c r="I440" s="116"/>
      <c r="J440" s="116"/>
      <c r="K440" s="128"/>
    </row>
    <row r="441" spans="2:11">
      <c r="B441" s="115"/>
      <c r="C441" s="128"/>
      <c r="D441" s="128"/>
      <c r="E441" s="128"/>
      <c r="F441" s="128"/>
      <c r="G441" s="128"/>
      <c r="H441" s="128"/>
      <c r="I441" s="116"/>
      <c r="J441" s="116"/>
      <c r="K441" s="128"/>
    </row>
    <row r="442" spans="2:11">
      <c r="B442" s="115"/>
      <c r="C442" s="128"/>
      <c r="D442" s="128"/>
      <c r="E442" s="128"/>
      <c r="F442" s="128"/>
      <c r="G442" s="128"/>
      <c r="H442" s="128"/>
      <c r="I442" s="116"/>
      <c r="J442" s="116"/>
      <c r="K442" s="128"/>
    </row>
    <row r="443" spans="2:11">
      <c r="B443" s="115"/>
      <c r="C443" s="128"/>
      <c r="D443" s="128"/>
      <c r="E443" s="128"/>
      <c r="F443" s="128"/>
      <c r="G443" s="128"/>
      <c r="H443" s="128"/>
      <c r="I443" s="116"/>
      <c r="J443" s="116"/>
      <c r="K443" s="128"/>
    </row>
    <row r="444" spans="2:11">
      <c r="B444" s="115"/>
      <c r="C444" s="128"/>
      <c r="D444" s="128"/>
      <c r="E444" s="128"/>
      <c r="F444" s="128"/>
      <c r="G444" s="128"/>
      <c r="H444" s="128"/>
      <c r="I444" s="116"/>
      <c r="J444" s="116"/>
      <c r="K444" s="128"/>
    </row>
    <row r="445" spans="2:11">
      <c r="B445" s="115"/>
      <c r="C445" s="128"/>
      <c r="D445" s="128"/>
      <c r="E445" s="128"/>
      <c r="F445" s="128"/>
      <c r="G445" s="128"/>
      <c r="H445" s="128"/>
      <c r="I445" s="116"/>
      <c r="J445" s="116"/>
      <c r="K445" s="128"/>
    </row>
    <row r="446" spans="2:11">
      <c r="B446" s="115"/>
      <c r="C446" s="128"/>
      <c r="D446" s="128"/>
      <c r="E446" s="128"/>
      <c r="F446" s="128"/>
      <c r="G446" s="128"/>
      <c r="H446" s="128"/>
      <c r="I446" s="116"/>
      <c r="J446" s="116"/>
      <c r="K446" s="128"/>
    </row>
    <row r="447" spans="2:11">
      <c r="B447" s="115"/>
      <c r="C447" s="128"/>
      <c r="D447" s="128"/>
      <c r="E447" s="128"/>
      <c r="F447" s="128"/>
      <c r="G447" s="128"/>
      <c r="H447" s="128"/>
      <c r="I447" s="116"/>
      <c r="J447" s="116"/>
      <c r="K447" s="128"/>
    </row>
    <row r="448" spans="2:11">
      <c r="B448" s="115"/>
      <c r="C448" s="128"/>
      <c r="D448" s="128"/>
      <c r="E448" s="128"/>
      <c r="F448" s="128"/>
      <c r="G448" s="128"/>
      <c r="H448" s="128"/>
      <c r="I448" s="116"/>
      <c r="J448" s="116"/>
      <c r="K448" s="128"/>
    </row>
    <row r="449" spans="2:11">
      <c r="B449" s="115"/>
      <c r="C449" s="128"/>
      <c r="D449" s="128"/>
      <c r="E449" s="128"/>
      <c r="F449" s="128"/>
      <c r="G449" s="128"/>
      <c r="H449" s="128"/>
      <c r="I449" s="116"/>
      <c r="J449" s="116"/>
      <c r="K449" s="128"/>
    </row>
    <row r="450" spans="2:11">
      <c r="B450" s="115"/>
      <c r="C450" s="128"/>
      <c r="D450" s="128"/>
      <c r="E450" s="128"/>
      <c r="F450" s="128"/>
      <c r="G450" s="128"/>
      <c r="H450" s="128"/>
      <c r="I450" s="116"/>
      <c r="J450" s="116"/>
      <c r="K450" s="128"/>
    </row>
    <row r="451" spans="2:11">
      <c r="B451" s="115"/>
      <c r="C451" s="128"/>
      <c r="D451" s="128"/>
      <c r="E451" s="128"/>
      <c r="F451" s="128"/>
      <c r="G451" s="128"/>
      <c r="H451" s="128"/>
      <c r="I451" s="116"/>
      <c r="J451" s="116"/>
      <c r="K451" s="128"/>
    </row>
    <row r="452" spans="2:11">
      <c r="B452" s="115"/>
      <c r="C452" s="128"/>
      <c r="D452" s="128"/>
      <c r="E452" s="128"/>
      <c r="F452" s="128"/>
      <c r="G452" s="128"/>
      <c r="H452" s="128"/>
      <c r="I452" s="116"/>
      <c r="J452" s="116"/>
      <c r="K452" s="128"/>
    </row>
    <row r="453" spans="2:11">
      <c r="B453" s="115"/>
      <c r="C453" s="128"/>
      <c r="D453" s="128"/>
      <c r="E453" s="128"/>
      <c r="F453" s="128"/>
      <c r="G453" s="128"/>
      <c r="H453" s="128"/>
      <c r="I453" s="116"/>
      <c r="J453" s="116"/>
      <c r="K453" s="128"/>
    </row>
    <row r="454" spans="2:11">
      <c r="B454" s="115"/>
      <c r="C454" s="128"/>
      <c r="D454" s="128"/>
      <c r="E454" s="128"/>
      <c r="F454" s="128"/>
      <c r="G454" s="128"/>
      <c r="H454" s="128"/>
      <c r="I454" s="116"/>
      <c r="J454" s="116"/>
      <c r="K454" s="128"/>
    </row>
    <row r="455" spans="2:11">
      <c r="B455" s="115"/>
      <c r="C455" s="128"/>
      <c r="D455" s="128"/>
      <c r="E455" s="128"/>
      <c r="F455" s="128"/>
      <c r="G455" s="128"/>
      <c r="H455" s="128"/>
      <c r="I455" s="116"/>
      <c r="J455" s="116"/>
      <c r="K455" s="128"/>
    </row>
    <row r="456" spans="2:11">
      <c r="B456" s="115"/>
      <c r="C456" s="128"/>
      <c r="D456" s="128"/>
      <c r="E456" s="128"/>
      <c r="F456" s="128"/>
      <c r="G456" s="128"/>
      <c r="H456" s="128"/>
      <c r="I456" s="116"/>
      <c r="J456" s="116"/>
      <c r="K456" s="128"/>
    </row>
    <row r="457" spans="2:11">
      <c r="B457" s="115"/>
      <c r="C457" s="128"/>
      <c r="D457" s="128"/>
      <c r="E457" s="128"/>
      <c r="F457" s="128"/>
      <c r="G457" s="128"/>
      <c r="H457" s="128"/>
      <c r="I457" s="116"/>
      <c r="J457" s="116"/>
      <c r="K457" s="128"/>
    </row>
    <row r="458" spans="2:11">
      <c r="B458" s="115"/>
      <c r="C458" s="128"/>
      <c r="D458" s="128"/>
      <c r="E458" s="128"/>
      <c r="F458" s="128"/>
      <c r="G458" s="128"/>
      <c r="H458" s="128"/>
      <c r="I458" s="116"/>
      <c r="J458" s="116"/>
      <c r="K458" s="128"/>
    </row>
    <row r="459" spans="2:11">
      <c r="B459" s="115"/>
      <c r="C459" s="128"/>
      <c r="D459" s="128"/>
      <c r="E459" s="128"/>
      <c r="F459" s="128"/>
      <c r="G459" s="128"/>
      <c r="H459" s="128"/>
      <c r="I459" s="116"/>
      <c r="J459" s="116"/>
      <c r="K459" s="128"/>
    </row>
    <row r="460" spans="2:11">
      <c r="B460" s="115"/>
      <c r="C460" s="128"/>
      <c r="D460" s="128"/>
      <c r="E460" s="128"/>
      <c r="F460" s="128"/>
      <c r="G460" s="128"/>
      <c r="H460" s="128"/>
      <c r="I460" s="116"/>
      <c r="J460" s="116"/>
      <c r="K460" s="128"/>
    </row>
    <row r="461" spans="2:11">
      <c r="B461" s="115"/>
      <c r="C461" s="128"/>
      <c r="D461" s="128"/>
      <c r="E461" s="128"/>
      <c r="F461" s="128"/>
      <c r="G461" s="128"/>
      <c r="H461" s="128"/>
      <c r="I461" s="116"/>
      <c r="J461" s="116"/>
      <c r="K461" s="128"/>
    </row>
    <row r="462" spans="2:11">
      <c r="B462" s="115"/>
      <c r="C462" s="128"/>
      <c r="D462" s="128"/>
      <c r="E462" s="128"/>
      <c r="F462" s="128"/>
      <c r="G462" s="128"/>
      <c r="H462" s="128"/>
      <c r="I462" s="116"/>
      <c r="J462" s="116"/>
      <c r="K462" s="128"/>
    </row>
    <row r="463" spans="2:11">
      <c r="B463" s="115"/>
      <c r="C463" s="128"/>
      <c r="D463" s="128"/>
      <c r="E463" s="128"/>
      <c r="F463" s="128"/>
      <c r="G463" s="128"/>
      <c r="H463" s="128"/>
      <c r="I463" s="116"/>
      <c r="J463" s="116"/>
      <c r="K463" s="128"/>
    </row>
    <row r="464" spans="2:11">
      <c r="B464" s="115"/>
      <c r="C464" s="128"/>
      <c r="D464" s="128"/>
      <c r="E464" s="128"/>
      <c r="F464" s="128"/>
      <c r="G464" s="128"/>
      <c r="H464" s="128"/>
      <c r="I464" s="116"/>
      <c r="J464" s="116"/>
      <c r="K464" s="128"/>
    </row>
    <row r="465" spans="2:11">
      <c r="B465" s="115"/>
      <c r="C465" s="128"/>
      <c r="D465" s="128"/>
      <c r="E465" s="128"/>
      <c r="F465" s="128"/>
      <c r="G465" s="128"/>
      <c r="H465" s="128"/>
      <c r="I465" s="116"/>
      <c r="J465" s="116"/>
      <c r="K465" s="128"/>
    </row>
    <row r="466" spans="2:11">
      <c r="B466" s="115"/>
      <c r="C466" s="128"/>
      <c r="D466" s="128"/>
      <c r="E466" s="128"/>
      <c r="F466" s="128"/>
      <c r="G466" s="128"/>
      <c r="H466" s="128"/>
      <c r="I466" s="116"/>
      <c r="J466" s="116"/>
      <c r="K466" s="128"/>
    </row>
    <row r="467" spans="2:11">
      <c r="B467" s="115"/>
      <c r="C467" s="128"/>
      <c r="D467" s="128"/>
      <c r="E467" s="128"/>
      <c r="F467" s="128"/>
      <c r="G467" s="128"/>
      <c r="H467" s="128"/>
      <c r="I467" s="116"/>
      <c r="J467" s="116"/>
      <c r="K467" s="128"/>
    </row>
    <row r="468" spans="2:11">
      <c r="B468" s="115"/>
      <c r="C468" s="128"/>
      <c r="D468" s="128"/>
      <c r="E468" s="128"/>
      <c r="F468" s="128"/>
      <c r="G468" s="128"/>
      <c r="H468" s="128"/>
      <c r="I468" s="116"/>
      <c r="J468" s="116"/>
      <c r="K468" s="128"/>
    </row>
    <row r="469" spans="2:11">
      <c r="B469" s="115"/>
      <c r="C469" s="128"/>
      <c r="D469" s="128"/>
      <c r="E469" s="128"/>
      <c r="F469" s="128"/>
      <c r="G469" s="128"/>
      <c r="H469" s="128"/>
      <c r="I469" s="116"/>
      <c r="J469" s="116"/>
      <c r="K469" s="128"/>
    </row>
    <row r="470" spans="2:11">
      <c r="B470" s="115"/>
      <c r="C470" s="128"/>
      <c r="D470" s="128"/>
      <c r="E470" s="128"/>
      <c r="F470" s="128"/>
      <c r="G470" s="128"/>
      <c r="H470" s="128"/>
      <c r="I470" s="116"/>
      <c r="J470" s="116"/>
      <c r="K470" s="128"/>
    </row>
    <row r="471" spans="2:11">
      <c r="B471" s="115"/>
      <c r="C471" s="128"/>
      <c r="D471" s="128"/>
      <c r="E471" s="128"/>
      <c r="F471" s="128"/>
      <c r="G471" s="128"/>
      <c r="H471" s="128"/>
      <c r="I471" s="116"/>
      <c r="J471" s="116"/>
      <c r="K471" s="128"/>
    </row>
    <row r="472" spans="2:11">
      <c r="B472" s="115"/>
      <c r="C472" s="128"/>
      <c r="D472" s="128"/>
      <c r="E472" s="128"/>
      <c r="F472" s="128"/>
      <c r="G472" s="128"/>
      <c r="H472" s="128"/>
      <c r="I472" s="116"/>
      <c r="J472" s="116"/>
      <c r="K472" s="128"/>
    </row>
    <row r="473" spans="2:11">
      <c r="B473" s="115"/>
      <c r="C473" s="128"/>
      <c r="D473" s="128"/>
      <c r="E473" s="128"/>
      <c r="F473" s="128"/>
      <c r="G473" s="128"/>
      <c r="H473" s="128"/>
      <c r="I473" s="116"/>
      <c r="J473" s="116"/>
      <c r="K473" s="128"/>
    </row>
    <row r="474" spans="2:11">
      <c r="B474" s="115"/>
      <c r="C474" s="128"/>
      <c r="D474" s="128"/>
      <c r="E474" s="128"/>
      <c r="F474" s="128"/>
      <c r="G474" s="128"/>
      <c r="H474" s="128"/>
      <c r="I474" s="116"/>
      <c r="J474" s="116"/>
      <c r="K474" s="128"/>
    </row>
    <row r="475" spans="2:11">
      <c r="B475" s="115"/>
      <c r="C475" s="128"/>
      <c r="D475" s="128"/>
      <c r="E475" s="128"/>
      <c r="F475" s="128"/>
      <c r="G475" s="128"/>
      <c r="H475" s="128"/>
      <c r="I475" s="116"/>
      <c r="J475" s="116"/>
      <c r="K475" s="128"/>
    </row>
    <row r="476" spans="2:11">
      <c r="B476" s="115"/>
      <c r="C476" s="128"/>
      <c r="D476" s="128"/>
      <c r="E476" s="128"/>
      <c r="F476" s="128"/>
      <c r="G476" s="128"/>
      <c r="H476" s="128"/>
      <c r="I476" s="116"/>
      <c r="J476" s="116"/>
      <c r="K476" s="128"/>
    </row>
    <row r="477" spans="2:11">
      <c r="B477" s="115"/>
      <c r="C477" s="128"/>
      <c r="D477" s="128"/>
      <c r="E477" s="128"/>
      <c r="F477" s="128"/>
      <c r="G477" s="128"/>
      <c r="H477" s="128"/>
      <c r="I477" s="116"/>
      <c r="J477" s="116"/>
      <c r="K477" s="128"/>
    </row>
    <row r="478" spans="2:11">
      <c r="B478" s="115"/>
      <c r="C478" s="128"/>
      <c r="D478" s="128"/>
      <c r="E478" s="128"/>
      <c r="F478" s="128"/>
      <c r="G478" s="128"/>
      <c r="H478" s="128"/>
      <c r="I478" s="116"/>
      <c r="J478" s="116"/>
      <c r="K478" s="128"/>
    </row>
    <row r="479" spans="2:11">
      <c r="B479" s="115"/>
      <c r="C479" s="128"/>
      <c r="D479" s="128"/>
      <c r="E479" s="128"/>
      <c r="F479" s="128"/>
      <c r="G479" s="128"/>
      <c r="H479" s="128"/>
      <c r="I479" s="116"/>
      <c r="J479" s="116"/>
      <c r="K479" s="128"/>
    </row>
    <row r="480" spans="2:11">
      <c r="B480" s="115"/>
      <c r="C480" s="128"/>
      <c r="D480" s="128"/>
      <c r="E480" s="128"/>
      <c r="F480" s="128"/>
      <c r="G480" s="128"/>
      <c r="H480" s="128"/>
      <c r="I480" s="116"/>
      <c r="J480" s="116"/>
      <c r="K480" s="128"/>
    </row>
    <row r="481" spans="2:11">
      <c r="B481" s="115"/>
      <c r="C481" s="128"/>
      <c r="D481" s="128"/>
      <c r="E481" s="128"/>
      <c r="F481" s="128"/>
      <c r="G481" s="128"/>
      <c r="H481" s="128"/>
      <c r="I481" s="116"/>
      <c r="J481" s="116"/>
      <c r="K481" s="128"/>
    </row>
    <row r="482" spans="2:11">
      <c r="B482" s="115"/>
      <c r="C482" s="128"/>
      <c r="D482" s="128"/>
      <c r="E482" s="128"/>
      <c r="F482" s="128"/>
      <c r="G482" s="128"/>
      <c r="H482" s="128"/>
      <c r="I482" s="116"/>
      <c r="J482" s="116"/>
      <c r="K482" s="128"/>
    </row>
    <row r="483" spans="2:11">
      <c r="B483" s="115"/>
      <c r="C483" s="128"/>
      <c r="D483" s="128"/>
      <c r="E483" s="128"/>
      <c r="F483" s="128"/>
      <c r="G483" s="128"/>
      <c r="H483" s="128"/>
      <c r="I483" s="116"/>
      <c r="J483" s="116"/>
      <c r="K483" s="128"/>
    </row>
    <row r="484" spans="2:11">
      <c r="B484" s="115"/>
      <c r="C484" s="128"/>
      <c r="D484" s="128"/>
      <c r="E484" s="128"/>
      <c r="F484" s="128"/>
      <c r="G484" s="128"/>
      <c r="H484" s="128"/>
      <c r="I484" s="116"/>
      <c r="J484" s="116"/>
      <c r="K484" s="128"/>
    </row>
    <row r="485" spans="2:11">
      <c r="B485" s="115"/>
      <c r="C485" s="128"/>
      <c r="D485" s="128"/>
      <c r="E485" s="128"/>
      <c r="F485" s="128"/>
      <c r="G485" s="128"/>
      <c r="H485" s="128"/>
      <c r="I485" s="116"/>
      <c r="J485" s="116"/>
      <c r="K485" s="128"/>
    </row>
    <row r="486" spans="2:11">
      <c r="B486" s="115"/>
      <c r="C486" s="128"/>
      <c r="D486" s="128"/>
      <c r="E486" s="128"/>
      <c r="F486" s="128"/>
      <c r="G486" s="128"/>
      <c r="H486" s="128"/>
      <c r="I486" s="116"/>
      <c r="J486" s="116"/>
      <c r="K486" s="128"/>
    </row>
    <row r="487" spans="2:11">
      <c r="B487" s="115"/>
      <c r="C487" s="128"/>
      <c r="D487" s="128"/>
      <c r="E487" s="128"/>
      <c r="F487" s="128"/>
      <c r="G487" s="128"/>
      <c r="H487" s="128"/>
      <c r="I487" s="116"/>
      <c r="J487" s="116"/>
      <c r="K487" s="128"/>
    </row>
    <row r="488" spans="2:11">
      <c r="B488" s="115"/>
      <c r="C488" s="128"/>
      <c r="D488" s="128"/>
      <c r="E488" s="128"/>
      <c r="F488" s="128"/>
      <c r="G488" s="128"/>
      <c r="H488" s="128"/>
      <c r="I488" s="116"/>
      <c r="J488" s="116"/>
      <c r="K488" s="128"/>
    </row>
    <row r="489" spans="2:11">
      <c r="B489" s="115"/>
      <c r="C489" s="128"/>
      <c r="D489" s="128"/>
      <c r="E489" s="128"/>
      <c r="F489" s="128"/>
      <c r="G489" s="128"/>
      <c r="H489" s="128"/>
      <c r="I489" s="116"/>
      <c r="J489" s="116"/>
      <c r="K489" s="128"/>
    </row>
    <row r="490" spans="2:11">
      <c r="B490" s="115"/>
      <c r="C490" s="128"/>
      <c r="D490" s="128"/>
      <c r="E490" s="128"/>
      <c r="F490" s="128"/>
      <c r="G490" s="128"/>
      <c r="H490" s="128"/>
      <c r="I490" s="116"/>
      <c r="J490" s="116"/>
      <c r="K490" s="128"/>
    </row>
    <row r="491" spans="2:11">
      <c r="B491" s="115"/>
      <c r="C491" s="128"/>
      <c r="D491" s="128"/>
      <c r="E491" s="128"/>
      <c r="F491" s="128"/>
      <c r="G491" s="128"/>
      <c r="H491" s="128"/>
      <c r="I491" s="116"/>
      <c r="J491" s="116"/>
      <c r="K491" s="128"/>
    </row>
    <row r="492" spans="2:11">
      <c r="B492" s="115"/>
      <c r="C492" s="128"/>
      <c r="D492" s="128"/>
      <c r="E492" s="128"/>
      <c r="F492" s="128"/>
      <c r="G492" s="128"/>
      <c r="H492" s="128"/>
      <c r="I492" s="116"/>
      <c r="J492" s="116"/>
      <c r="K492" s="128"/>
    </row>
    <row r="493" spans="2:11">
      <c r="B493" s="115"/>
      <c r="C493" s="128"/>
      <c r="D493" s="128"/>
      <c r="E493" s="128"/>
      <c r="F493" s="128"/>
      <c r="G493" s="128"/>
      <c r="H493" s="128"/>
      <c r="I493" s="116"/>
      <c r="J493" s="116"/>
      <c r="K493" s="128"/>
    </row>
    <row r="494" spans="2:11">
      <c r="B494" s="115"/>
      <c r="C494" s="128"/>
      <c r="D494" s="128"/>
      <c r="E494" s="128"/>
      <c r="F494" s="128"/>
      <c r="G494" s="128"/>
      <c r="H494" s="128"/>
      <c r="I494" s="116"/>
      <c r="J494" s="116"/>
      <c r="K494" s="128"/>
    </row>
    <row r="495" spans="2:11">
      <c r="B495" s="115"/>
      <c r="C495" s="128"/>
      <c r="D495" s="128"/>
      <c r="E495" s="128"/>
      <c r="F495" s="128"/>
      <c r="G495" s="128"/>
      <c r="H495" s="128"/>
      <c r="I495" s="116"/>
      <c r="J495" s="116"/>
      <c r="K495" s="128"/>
    </row>
    <row r="496" spans="2:11">
      <c r="B496" s="115"/>
      <c r="C496" s="128"/>
      <c r="D496" s="128"/>
      <c r="E496" s="128"/>
      <c r="F496" s="128"/>
      <c r="G496" s="128"/>
      <c r="H496" s="128"/>
      <c r="I496" s="116"/>
      <c r="J496" s="116"/>
      <c r="K496" s="128"/>
    </row>
    <row r="497" spans="2:11">
      <c r="B497" s="115"/>
      <c r="C497" s="128"/>
      <c r="D497" s="128"/>
      <c r="E497" s="128"/>
      <c r="F497" s="128"/>
      <c r="G497" s="128"/>
      <c r="H497" s="128"/>
      <c r="I497" s="116"/>
      <c r="J497" s="116"/>
      <c r="K497" s="128"/>
    </row>
    <row r="498" spans="2:11">
      <c r="B498" s="115"/>
      <c r="C498" s="128"/>
      <c r="D498" s="128"/>
      <c r="E498" s="128"/>
      <c r="F498" s="128"/>
      <c r="G498" s="128"/>
      <c r="H498" s="128"/>
      <c r="I498" s="116"/>
      <c r="J498" s="116"/>
      <c r="K498" s="128"/>
    </row>
    <row r="499" spans="2:11">
      <c r="B499" s="115"/>
      <c r="C499" s="128"/>
      <c r="D499" s="128"/>
      <c r="E499" s="128"/>
      <c r="F499" s="128"/>
      <c r="G499" s="128"/>
      <c r="H499" s="128"/>
      <c r="I499" s="116"/>
      <c r="J499" s="116"/>
      <c r="K499" s="128"/>
    </row>
    <row r="500" spans="2:11">
      <c r="B500" s="115"/>
      <c r="C500" s="128"/>
      <c r="D500" s="128"/>
      <c r="E500" s="128"/>
      <c r="F500" s="128"/>
      <c r="G500" s="128"/>
      <c r="H500" s="128"/>
      <c r="I500" s="116"/>
      <c r="J500" s="116"/>
      <c r="K500" s="128"/>
    </row>
    <row r="501" spans="2:11">
      <c r="B501" s="115"/>
      <c r="C501" s="128"/>
      <c r="D501" s="128"/>
      <c r="E501" s="128"/>
      <c r="F501" s="128"/>
      <c r="G501" s="128"/>
      <c r="H501" s="128"/>
      <c r="I501" s="116"/>
      <c r="J501" s="116"/>
      <c r="K501" s="128"/>
    </row>
    <row r="502" spans="2:11">
      <c r="B502" s="115"/>
      <c r="C502" s="128"/>
      <c r="D502" s="128"/>
      <c r="E502" s="128"/>
      <c r="F502" s="128"/>
      <c r="G502" s="128"/>
      <c r="H502" s="128"/>
      <c r="I502" s="116"/>
      <c r="J502" s="116"/>
      <c r="K502" s="128"/>
    </row>
    <row r="503" spans="2:11">
      <c r="B503" s="115"/>
      <c r="C503" s="128"/>
      <c r="D503" s="128"/>
      <c r="E503" s="128"/>
      <c r="F503" s="128"/>
      <c r="G503" s="128"/>
      <c r="H503" s="128"/>
      <c r="I503" s="116"/>
      <c r="J503" s="116"/>
      <c r="K503" s="128"/>
    </row>
    <row r="504" spans="2:11">
      <c r="B504" s="115"/>
      <c r="C504" s="128"/>
      <c r="D504" s="128"/>
      <c r="E504" s="128"/>
      <c r="F504" s="128"/>
      <c r="G504" s="128"/>
      <c r="H504" s="128"/>
      <c r="I504" s="116"/>
      <c r="J504" s="116"/>
      <c r="K504" s="128"/>
    </row>
    <row r="505" spans="2:11">
      <c r="B505" s="115"/>
      <c r="C505" s="128"/>
      <c r="D505" s="128"/>
      <c r="E505" s="128"/>
      <c r="F505" s="128"/>
      <c r="G505" s="128"/>
      <c r="H505" s="128"/>
      <c r="I505" s="116"/>
      <c r="J505" s="116"/>
      <c r="K505" s="128"/>
    </row>
    <row r="506" spans="2:11">
      <c r="B506" s="115"/>
      <c r="C506" s="128"/>
      <c r="D506" s="128"/>
      <c r="E506" s="128"/>
      <c r="F506" s="128"/>
      <c r="G506" s="128"/>
      <c r="H506" s="128"/>
      <c r="I506" s="116"/>
      <c r="J506" s="116"/>
      <c r="K506" s="128"/>
    </row>
    <row r="507" spans="2:11">
      <c r="B507" s="115"/>
      <c r="C507" s="128"/>
      <c r="D507" s="128"/>
      <c r="E507" s="128"/>
      <c r="F507" s="128"/>
      <c r="G507" s="128"/>
      <c r="H507" s="128"/>
      <c r="I507" s="116"/>
      <c r="J507" s="116"/>
      <c r="K507" s="128"/>
    </row>
    <row r="508" spans="2:11">
      <c r="B508" s="115"/>
      <c r="C508" s="128"/>
      <c r="D508" s="128"/>
      <c r="E508" s="128"/>
      <c r="F508" s="128"/>
      <c r="G508" s="128"/>
      <c r="H508" s="128"/>
      <c r="I508" s="116"/>
      <c r="J508" s="116"/>
      <c r="K508" s="128"/>
    </row>
    <row r="509" spans="2:11">
      <c r="B509" s="115"/>
      <c r="C509" s="128"/>
      <c r="D509" s="128"/>
      <c r="E509" s="128"/>
      <c r="F509" s="128"/>
      <c r="G509" s="128"/>
      <c r="H509" s="128"/>
      <c r="I509" s="116"/>
      <c r="J509" s="116"/>
      <c r="K509" s="128"/>
    </row>
    <row r="510" spans="2:11">
      <c r="B510" s="115"/>
      <c r="C510" s="128"/>
      <c r="D510" s="128"/>
      <c r="E510" s="128"/>
      <c r="F510" s="128"/>
      <c r="G510" s="128"/>
      <c r="H510" s="128"/>
      <c r="I510" s="116"/>
      <c r="J510" s="116"/>
      <c r="K510" s="128"/>
    </row>
    <row r="511" spans="2:11">
      <c r="B511" s="115"/>
      <c r="C511" s="128"/>
      <c r="D511" s="128"/>
      <c r="E511" s="128"/>
      <c r="F511" s="128"/>
      <c r="G511" s="128"/>
      <c r="H511" s="128"/>
      <c r="I511" s="116"/>
      <c r="J511" s="116"/>
      <c r="K511" s="128"/>
    </row>
    <row r="512" spans="2:11">
      <c r="B512" s="115"/>
      <c r="C512" s="128"/>
      <c r="D512" s="128"/>
      <c r="E512" s="128"/>
      <c r="F512" s="128"/>
      <c r="G512" s="128"/>
      <c r="H512" s="128"/>
      <c r="I512" s="116"/>
      <c r="J512" s="116"/>
      <c r="K512" s="128"/>
    </row>
    <row r="513" spans="2:11">
      <c r="B513" s="115"/>
      <c r="C513" s="128"/>
      <c r="D513" s="128"/>
      <c r="E513" s="128"/>
      <c r="F513" s="128"/>
      <c r="G513" s="128"/>
      <c r="H513" s="128"/>
      <c r="I513" s="116"/>
      <c r="J513" s="116"/>
      <c r="K513" s="128"/>
    </row>
    <row r="514" spans="2:11">
      <c r="B514" s="115"/>
      <c r="C514" s="128"/>
      <c r="D514" s="128"/>
      <c r="E514" s="128"/>
      <c r="F514" s="128"/>
      <c r="G514" s="128"/>
      <c r="H514" s="128"/>
      <c r="I514" s="116"/>
      <c r="J514" s="116"/>
      <c r="K514" s="128"/>
    </row>
    <row r="515" spans="2:11">
      <c r="B515" s="115"/>
      <c r="C515" s="128"/>
      <c r="D515" s="128"/>
      <c r="E515" s="128"/>
      <c r="F515" s="128"/>
      <c r="G515" s="128"/>
      <c r="H515" s="128"/>
      <c r="I515" s="116"/>
      <c r="J515" s="116"/>
      <c r="K515" s="128"/>
    </row>
    <row r="516" spans="2:11">
      <c r="B516" s="115"/>
      <c r="C516" s="128"/>
      <c r="D516" s="128"/>
      <c r="E516" s="128"/>
      <c r="F516" s="128"/>
      <c r="G516" s="128"/>
      <c r="H516" s="128"/>
      <c r="I516" s="116"/>
      <c r="J516" s="116"/>
      <c r="K516" s="128"/>
    </row>
    <row r="517" spans="2:11">
      <c r="B517" s="115"/>
      <c r="C517" s="128"/>
      <c r="D517" s="128"/>
      <c r="E517" s="128"/>
      <c r="F517" s="128"/>
      <c r="G517" s="128"/>
      <c r="H517" s="128"/>
      <c r="I517" s="116"/>
      <c r="J517" s="116"/>
      <c r="K517" s="128"/>
    </row>
    <row r="518" spans="2:11">
      <c r="B518" s="115"/>
      <c r="C518" s="128"/>
      <c r="D518" s="128"/>
      <c r="E518" s="128"/>
      <c r="F518" s="128"/>
      <c r="G518" s="128"/>
      <c r="H518" s="128"/>
      <c r="I518" s="116"/>
      <c r="J518" s="116"/>
      <c r="K518" s="128"/>
    </row>
    <row r="519" spans="2:11">
      <c r="B519" s="115"/>
      <c r="C519" s="128"/>
      <c r="D519" s="128"/>
      <c r="E519" s="128"/>
      <c r="F519" s="128"/>
      <c r="G519" s="128"/>
      <c r="H519" s="128"/>
      <c r="I519" s="116"/>
      <c r="J519" s="116"/>
      <c r="K519" s="128"/>
    </row>
    <row r="520" spans="2:11">
      <c r="B520" s="115"/>
      <c r="C520" s="128"/>
      <c r="D520" s="128"/>
      <c r="E520" s="128"/>
      <c r="F520" s="128"/>
      <c r="G520" s="128"/>
      <c r="H520" s="128"/>
      <c r="I520" s="116"/>
      <c r="J520" s="116"/>
      <c r="K520" s="128"/>
    </row>
    <row r="521" spans="2:11">
      <c r="B521" s="115"/>
      <c r="C521" s="128"/>
      <c r="D521" s="128"/>
      <c r="E521" s="128"/>
      <c r="F521" s="128"/>
      <c r="G521" s="128"/>
      <c r="H521" s="128"/>
      <c r="I521" s="116"/>
      <c r="J521" s="116"/>
      <c r="K521" s="128"/>
    </row>
    <row r="522" spans="2:11">
      <c r="B522" s="115"/>
      <c r="C522" s="128"/>
      <c r="D522" s="128"/>
      <c r="E522" s="128"/>
      <c r="F522" s="128"/>
      <c r="G522" s="128"/>
      <c r="H522" s="128"/>
      <c r="I522" s="116"/>
      <c r="J522" s="116"/>
      <c r="K522" s="128"/>
    </row>
    <row r="523" spans="2:11">
      <c r="B523" s="115"/>
      <c r="C523" s="128"/>
      <c r="D523" s="128"/>
      <c r="E523" s="128"/>
      <c r="F523" s="128"/>
      <c r="G523" s="128"/>
      <c r="H523" s="128"/>
      <c r="I523" s="116"/>
      <c r="J523" s="116"/>
      <c r="K523" s="128"/>
    </row>
    <row r="524" spans="2:11">
      <c r="B524" s="115"/>
      <c r="C524" s="128"/>
      <c r="D524" s="128"/>
      <c r="E524" s="128"/>
      <c r="F524" s="128"/>
      <c r="G524" s="128"/>
      <c r="H524" s="128"/>
      <c r="I524" s="116"/>
      <c r="J524" s="116"/>
      <c r="K524" s="128"/>
    </row>
    <row r="525" spans="2:11">
      <c r="B525" s="115"/>
      <c r="C525" s="128"/>
      <c r="D525" s="128"/>
      <c r="E525" s="128"/>
      <c r="F525" s="128"/>
      <c r="G525" s="128"/>
      <c r="H525" s="128"/>
      <c r="I525" s="116"/>
      <c r="J525" s="116"/>
      <c r="K525" s="128"/>
    </row>
    <row r="526" spans="2:11">
      <c r="B526" s="115"/>
      <c r="C526" s="128"/>
      <c r="D526" s="128"/>
      <c r="E526" s="128"/>
      <c r="F526" s="128"/>
      <c r="G526" s="128"/>
      <c r="H526" s="128"/>
      <c r="I526" s="116"/>
      <c r="J526" s="116"/>
      <c r="K526" s="128"/>
    </row>
    <row r="527" spans="2:11">
      <c r="B527" s="115"/>
      <c r="C527" s="128"/>
      <c r="D527" s="128"/>
      <c r="E527" s="128"/>
      <c r="F527" s="128"/>
      <c r="G527" s="128"/>
      <c r="H527" s="128"/>
      <c r="I527" s="116"/>
      <c r="J527" s="116"/>
      <c r="K527" s="128"/>
    </row>
    <row r="528" spans="2:11">
      <c r="B528" s="115"/>
      <c r="C528" s="128"/>
      <c r="D528" s="128"/>
      <c r="E528" s="128"/>
      <c r="F528" s="128"/>
      <c r="G528" s="128"/>
      <c r="H528" s="128"/>
      <c r="I528" s="116"/>
      <c r="J528" s="116"/>
      <c r="K528" s="128"/>
    </row>
    <row r="529" spans="2:11">
      <c r="B529" s="115"/>
      <c r="C529" s="128"/>
      <c r="D529" s="128"/>
      <c r="E529" s="128"/>
      <c r="F529" s="128"/>
      <c r="G529" s="128"/>
      <c r="H529" s="128"/>
      <c r="I529" s="116"/>
      <c r="J529" s="116"/>
      <c r="K529" s="128"/>
    </row>
    <row r="530" spans="2:11">
      <c r="B530" s="115"/>
      <c r="C530" s="128"/>
      <c r="D530" s="128"/>
      <c r="E530" s="128"/>
      <c r="F530" s="128"/>
      <c r="G530" s="128"/>
      <c r="H530" s="128"/>
      <c r="I530" s="116"/>
      <c r="J530" s="116"/>
      <c r="K530" s="128"/>
    </row>
    <row r="531" spans="2:11">
      <c r="B531" s="115"/>
      <c r="C531" s="128"/>
      <c r="D531" s="128"/>
      <c r="E531" s="128"/>
      <c r="F531" s="128"/>
      <c r="G531" s="128"/>
      <c r="H531" s="128"/>
      <c r="I531" s="116"/>
      <c r="J531" s="116"/>
      <c r="K531" s="128"/>
    </row>
    <row r="532" spans="2:11">
      <c r="B532" s="115"/>
      <c r="C532" s="128"/>
      <c r="D532" s="128"/>
      <c r="E532" s="128"/>
      <c r="F532" s="128"/>
      <c r="G532" s="128"/>
      <c r="H532" s="128"/>
      <c r="I532" s="116"/>
      <c r="J532" s="116"/>
      <c r="K532" s="128"/>
    </row>
    <row r="533" spans="2:11">
      <c r="B533" s="115"/>
      <c r="C533" s="128"/>
      <c r="D533" s="128"/>
      <c r="E533" s="128"/>
      <c r="F533" s="128"/>
      <c r="G533" s="128"/>
      <c r="H533" s="128"/>
      <c r="I533" s="116"/>
      <c r="J533" s="116"/>
      <c r="K533" s="128"/>
    </row>
    <row r="534" spans="2:11">
      <c r="B534" s="115"/>
      <c r="C534" s="128"/>
      <c r="D534" s="128"/>
      <c r="E534" s="128"/>
      <c r="F534" s="128"/>
      <c r="G534" s="128"/>
      <c r="H534" s="128"/>
      <c r="I534" s="116"/>
      <c r="J534" s="116"/>
      <c r="K534" s="128"/>
    </row>
    <row r="535" spans="2:11">
      <c r="B535" s="115"/>
      <c r="C535" s="128"/>
      <c r="D535" s="128"/>
      <c r="E535" s="128"/>
      <c r="F535" s="128"/>
      <c r="G535" s="128"/>
      <c r="H535" s="128"/>
      <c r="I535" s="116"/>
      <c r="J535" s="116"/>
      <c r="K535" s="128"/>
    </row>
    <row r="536" spans="2:11">
      <c r="B536" s="115"/>
      <c r="C536" s="128"/>
      <c r="D536" s="128"/>
      <c r="E536" s="128"/>
      <c r="F536" s="128"/>
      <c r="G536" s="128"/>
      <c r="H536" s="128"/>
      <c r="I536" s="116"/>
      <c r="J536" s="116"/>
      <c r="K536" s="128"/>
    </row>
    <row r="537" spans="2:11">
      <c r="B537" s="115"/>
      <c r="C537" s="128"/>
      <c r="D537" s="128"/>
      <c r="E537" s="128"/>
      <c r="F537" s="128"/>
      <c r="G537" s="128"/>
      <c r="H537" s="128"/>
      <c r="I537" s="116"/>
      <c r="J537" s="116"/>
      <c r="K537" s="128"/>
    </row>
    <row r="538" spans="2:11">
      <c r="B538" s="115"/>
      <c r="C538" s="128"/>
      <c r="D538" s="128"/>
      <c r="E538" s="128"/>
      <c r="F538" s="128"/>
      <c r="G538" s="128"/>
      <c r="H538" s="128"/>
      <c r="I538" s="116"/>
      <c r="J538" s="116"/>
      <c r="K538" s="128"/>
    </row>
    <row r="539" spans="2:11">
      <c r="B539" s="115"/>
      <c r="C539" s="128"/>
      <c r="D539" s="128"/>
      <c r="E539" s="128"/>
      <c r="F539" s="128"/>
      <c r="G539" s="128"/>
      <c r="H539" s="128"/>
      <c r="I539" s="116"/>
      <c r="J539" s="116"/>
      <c r="K539" s="128"/>
    </row>
    <row r="540" spans="2:11">
      <c r="B540" s="115"/>
      <c r="C540" s="128"/>
      <c r="D540" s="128"/>
      <c r="E540" s="128"/>
      <c r="F540" s="128"/>
      <c r="G540" s="128"/>
      <c r="H540" s="128"/>
      <c r="I540" s="116"/>
      <c r="J540" s="116"/>
      <c r="K540" s="128"/>
    </row>
    <row r="541" spans="2:11">
      <c r="B541" s="115"/>
      <c r="C541" s="128"/>
      <c r="D541" s="128"/>
      <c r="E541" s="128"/>
      <c r="F541" s="128"/>
      <c r="G541" s="128"/>
      <c r="H541" s="128"/>
      <c r="I541" s="116"/>
      <c r="J541" s="116"/>
      <c r="K541" s="128"/>
    </row>
    <row r="542" spans="2:11">
      <c r="B542" s="115"/>
      <c r="C542" s="128"/>
      <c r="D542" s="128"/>
      <c r="E542" s="128"/>
      <c r="F542" s="128"/>
      <c r="G542" s="128"/>
      <c r="H542" s="128"/>
      <c r="I542" s="116"/>
      <c r="J542" s="116"/>
      <c r="K542" s="128"/>
    </row>
    <row r="543" spans="2:11">
      <c r="B543" s="115"/>
      <c r="C543" s="128"/>
      <c r="D543" s="128"/>
      <c r="E543" s="128"/>
      <c r="F543" s="128"/>
      <c r="G543" s="128"/>
      <c r="H543" s="128"/>
      <c r="I543" s="116"/>
      <c r="J543" s="116"/>
      <c r="K543" s="128"/>
    </row>
    <row r="544" spans="2:11">
      <c r="B544" s="115"/>
      <c r="C544" s="128"/>
      <c r="D544" s="128"/>
      <c r="E544" s="128"/>
      <c r="F544" s="128"/>
      <c r="G544" s="128"/>
      <c r="H544" s="128"/>
      <c r="I544" s="116"/>
      <c r="J544" s="116"/>
      <c r="K544" s="128"/>
    </row>
    <row r="545" spans="2:11">
      <c r="B545" s="115"/>
      <c r="C545" s="128"/>
      <c r="D545" s="128"/>
      <c r="E545" s="128"/>
      <c r="F545" s="128"/>
      <c r="G545" s="128"/>
      <c r="H545" s="128"/>
      <c r="I545" s="116"/>
      <c r="J545" s="116"/>
      <c r="K545" s="128"/>
    </row>
    <row r="546" spans="2:11">
      <c r="B546" s="115"/>
      <c r="C546" s="128"/>
      <c r="D546" s="128"/>
      <c r="E546" s="128"/>
      <c r="F546" s="128"/>
      <c r="G546" s="128"/>
      <c r="H546" s="128"/>
      <c r="I546" s="116"/>
      <c r="J546" s="116"/>
      <c r="K546" s="128"/>
    </row>
    <row r="547" spans="2:11">
      <c r="B547" s="115"/>
      <c r="C547" s="128"/>
      <c r="D547" s="128"/>
      <c r="E547" s="128"/>
      <c r="F547" s="128"/>
      <c r="G547" s="128"/>
      <c r="H547" s="128"/>
      <c r="I547" s="116"/>
      <c r="J547" s="116"/>
      <c r="K547" s="128"/>
    </row>
    <row r="548" spans="2:11">
      <c r="B548" s="115"/>
      <c r="C548" s="128"/>
      <c r="D548" s="128"/>
      <c r="E548" s="128"/>
      <c r="F548" s="128"/>
      <c r="G548" s="128"/>
      <c r="H548" s="128"/>
      <c r="I548" s="116"/>
      <c r="J548" s="116"/>
      <c r="K548" s="128"/>
    </row>
    <row r="549" spans="2:11">
      <c r="B549" s="115"/>
      <c r="C549" s="128"/>
      <c r="D549" s="128"/>
      <c r="E549" s="128"/>
      <c r="F549" s="128"/>
      <c r="G549" s="128"/>
      <c r="H549" s="128"/>
      <c r="I549" s="116"/>
      <c r="J549" s="116"/>
      <c r="K549" s="128"/>
    </row>
    <row r="550" spans="2:11">
      <c r="B550" s="115"/>
      <c r="C550" s="128"/>
      <c r="D550" s="128"/>
      <c r="E550" s="128"/>
      <c r="F550" s="128"/>
      <c r="G550" s="128"/>
      <c r="H550" s="128"/>
      <c r="I550" s="116"/>
      <c r="J550" s="116"/>
      <c r="K550" s="128"/>
    </row>
    <row r="551" spans="2:11">
      <c r="B551" s="115"/>
      <c r="C551" s="128"/>
      <c r="D551" s="128"/>
      <c r="E551" s="128"/>
      <c r="F551" s="128"/>
      <c r="G551" s="128"/>
      <c r="H551" s="128"/>
      <c r="I551" s="116"/>
      <c r="J551" s="116"/>
      <c r="K551" s="128"/>
    </row>
    <row r="552" spans="2:11">
      <c r="B552" s="115"/>
      <c r="C552" s="128"/>
      <c r="D552" s="128"/>
      <c r="E552" s="128"/>
      <c r="F552" s="128"/>
      <c r="G552" s="128"/>
      <c r="H552" s="128"/>
      <c r="I552" s="116"/>
      <c r="J552" s="116"/>
      <c r="K552" s="128"/>
    </row>
    <row r="553" spans="2:11">
      <c r="B553" s="115"/>
      <c r="C553" s="128"/>
      <c r="D553" s="128"/>
      <c r="E553" s="128"/>
      <c r="F553" s="128"/>
      <c r="G553" s="128"/>
      <c r="H553" s="128"/>
      <c r="I553" s="116"/>
      <c r="J553" s="116"/>
      <c r="K553" s="128"/>
    </row>
    <row r="554" spans="2:11">
      <c r="B554" s="115"/>
      <c r="C554" s="128"/>
      <c r="D554" s="128"/>
      <c r="E554" s="128"/>
      <c r="F554" s="128"/>
      <c r="G554" s="128"/>
      <c r="H554" s="128"/>
      <c r="I554" s="116"/>
      <c r="J554" s="116"/>
      <c r="K554" s="128"/>
    </row>
    <row r="555" spans="2:11">
      <c r="B555" s="115"/>
      <c r="C555" s="128"/>
      <c r="D555" s="128"/>
      <c r="E555" s="128"/>
      <c r="F555" s="128"/>
      <c r="G555" s="128"/>
      <c r="H555" s="128"/>
      <c r="I555" s="116"/>
      <c r="J555" s="116"/>
      <c r="K555" s="128"/>
    </row>
    <row r="556" spans="2:11">
      <c r="B556" s="115"/>
      <c r="C556" s="128"/>
      <c r="D556" s="128"/>
      <c r="E556" s="128"/>
      <c r="F556" s="128"/>
      <c r="G556" s="128"/>
      <c r="H556" s="128"/>
      <c r="I556" s="116"/>
      <c r="J556" s="116"/>
      <c r="K556" s="128"/>
    </row>
    <row r="557" spans="2:11">
      <c r="B557" s="115"/>
      <c r="C557" s="128"/>
      <c r="D557" s="128"/>
      <c r="E557" s="128"/>
      <c r="F557" s="128"/>
      <c r="G557" s="128"/>
      <c r="H557" s="128"/>
      <c r="I557" s="116"/>
      <c r="J557" s="116"/>
      <c r="K557" s="128"/>
    </row>
    <row r="558" spans="2:11">
      <c r="B558" s="115"/>
      <c r="C558" s="128"/>
      <c r="D558" s="128"/>
      <c r="E558" s="128"/>
      <c r="F558" s="128"/>
      <c r="G558" s="128"/>
      <c r="H558" s="128"/>
      <c r="I558" s="116"/>
      <c r="J558" s="116"/>
      <c r="K558" s="128"/>
    </row>
    <row r="559" spans="2:11">
      <c r="B559" s="115"/>
      <c r="C559" s="128"/>
      <c r="D559" s="128"/>
      <c r="E559" s="128"/>
      <c r="F559" s="128"/>
      <c r="G559" s="128"/>
      <c r="H559" s="128"/>
      <c r="I559" s="116"/>
      <c r="J559" s="116"/>
      <c r="K559" s="128"/>
    </row>
    <row r="560" spans="2:11">
      <c r="B560" s="115"/>
      <c r="C560" s="128"/>
      <c r="D560" s="128"/>
      <c r="E560" s="128"/>
      <c r="F560" s="128"/>
      <c r="G560" s="128"/>
      <c r="H560" s="128"/>
      <c r="I560" s="116"/>
      <c r="J560" s="116"/>
      <c r="K560" s="128"/>
    </row>
    <row r="561" spans="2:11">
      <c r="B561" s="115"/>
      <c r="C561" s="128"/>
      <c r="D561" s="128"/>
      <c r="E561" s="128"/>
      <c r="F561" s="128"/>
      <c r="G561" s="128"/>
      <c r="H561" s="128"/>
      <c r="I561" s="116"/>
      <c r="J561" s="116"/>
      <c r="K561" s="128"/>
    </row>
    <row r="562" spans="2:11">
      <c r="B562" s="115"/>
      <c r="C562" s="128"/>
      <c r="D562" s="128"/>
      <c r="E562" s="128"/>
      <c r="F562" s="128"/>
      <c r="G562" s="128"/>
      <c r="H562" s="128"/>
      <c r="I562" s="116"/>
      <c r="J562" s="116"/>
      <c r="K562" s="128"/>
    </row>
    <row r="563" spans="2:11">
      <c r="B563" s="115"/>
      <c r="C563" s="128"/>
      <c r="D563" s="128"/>
      <c r="E563" s="128"/>
      <c r="F563" s="128"/>
      <c r="G563" s="128"/>
      <c r="H563" s="128"/>
      <c r="I563" s="116"/>
      <c r="J563" s="116"/>
      <c r="K563" s="128"/>
    </row>
    <row r="564" spans="2:11">
      <c r="B564" s="115"/>
      <c r="C564" s="128"/>
      <c r="D564" s="128"/>
      <c r="E564" s="128"/>
      <c r="F564" s="128"/>
      <c r="G564" s="128"/>
      <c r="H564" s="128"/>
      <c r="I564" s="116"/>
      <c r="J564" s="116"/>
      <c r="K564" s="128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135</v>
      </c>
      <c r="C1" s="67" t="s" vm="1">
        <v>207</v>
      </c>
    </row>
    <row r="2" spans="2:35">
      <c r="B2" s="46" t="s">
        <v>134</v>
      </c>
      <c r="C2" s="67" t="s">
        <v>208</v>
      </c>
    </row>
    <row r="3" spans="2:35">
      <c r="B3" s="46" t="s">
        <v>136</v>
      </c>
      <c r="C3" s="67" t="s">
        <v>209</v>
      </c>
      <c r="E3" s="2"/>
    </row>
    <row r="4" spans="2:35">
      <c r="B4" s="46" t="s">
        <v>137</v>
      </c>
      <c r="C4" s="67">
        <v>12148</v>
      </c>
    </row>
    <row r="6" spans="2:35" ht="26.25" customHeight="1">
      <c r="B6" s="156" t="s">
        <v>159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2:35" ht="26.25" customHeight="1">
      <c r="B7" s="156" t="s">
        <v>90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2:35" s="3" customFormat="1" ht="47.25">
      <c r="B8" s="21" t="s">
        <v>109</v>
      </c>
      <c r="C8" s="29" t="s">
        <v>42</v>
      </c>
      <c r="D8" s="12" t="s">
        <v>47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185</v>
      </c>
      <c r="M8" s="29" t="s">
        <v>184</v>
      </c>
      <c r="N8" s="29" t="s">
        <v>57</v>
      </c>
      <c r="O8" s="29" t="s">
        <v>54</v>
      </c>
      <c r="P8" s="29" t="s">
        <v>138</v>
      </c>
      <c r="Q8" s="30" t="s">
        <v>140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192</v>
      </c>
      <c r="M9" s="31"/>
      <c r="N9" s="31" t="s">
        <v>188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35" s="4" customFormat="1" ht="18" customHeight="1">
      <c r="B11" s="124" t="s">
        <v>2069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25">
        <v>0</v>
      </c>
      <c r="O11" s="91"/>
      <c r="P11" s="126">
        <v>0</v>
      </c>
      <c r="Q11" s="126">
        <v>0</v>
      </c>
      <c r="AI11" s="1"/>
    </row>
    <row r="12" spans="2:35" ht="21.75" customHeight="1">
      <c r="B12" s="120" t="s">
        <v>200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35">
      <c r="B13" s="120" t="s">
        <v>105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35">
      <c r="B14" s="120" t="s">
        <v>183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35">
      <c r="B15" s="120" t="s">
        <v>191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3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B111" s="115"/>
      <c r="C111" s="115"/>
      <c r="D111" s="115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>
      <c r="B112" s="115"/>
      <c r="C112" s="115"/>
      <c r="D112" s="115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>
      <c r="B113" s="115"/>
      <c r="C113" s="115"/>
      <c r="D113" s="115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>
      <c r="B114" s="115"/>
      <c r="C114" s="115"/>
      <c r="D114" s="115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>
      <c r="B115" s="115"/>
      <c r="C115" s="115"/>
      <c r="D115" s="115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>
      <c r="B116" s="115"/>
      <c r="C116" s="115"/>
      <c r="D116" s="11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>
      <c r="B117" s="115"/>
      <c r="C117" s="115"/>
      <c r="D117" s="11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>
      <c r="B118" s="115"/>
      <c r="C118" s="115"/>
      <c r="D118" s="115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>
      <c r="B119" s="115"/>
      <c r="C119" s="115"/>
      <c r="D119" s="115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>
      <c r="B120" s="115"/>
      <c r="C120" s="115"/>
      <c r="D120" s="115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>
      <c r="B121" s="115"/>
      <c r="C121" s="115"/>
      <c r="D121" s="115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>
      <c r="B122" s="115"/>
      <c r="C122" s="115"/>
      <c r="D122" s="115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>
      <c r="B123" s="115"/>
      <c r="C123" s="115"/>
      <c r="D123" s="115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>
      <c r="B124" s="115"/>
      <c r="C124" s="115"/>
      <c r="D124" s="115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>
      <c r="B125" s="115"/>
      <c r="C125" s="115"/>
      <c r="D125" s="115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>
      <c r="B126" s="115"/>
      <c r="C126" s="115"/>
      <c r="D126" s="115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>
      <c r="B127" s="115"/>
      <c r="C127" s="115"/>
      <c r="D127" s="115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>
      <c r="B128" s="115"/>
      <c r="C128" s="115"/>
      <c r="D128" s="115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>
      <c r="B129" s="115"/>
      <c r="C129" s="115"/>
      <c r="D129" s="115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>
      <c r="B130" s="115"/>
      <c r="C130" s="115"/>
      <c r="D130" s="115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>
      <c r="B131" s="115"/>
      <c r="C131" s="115"/>
      <c r="D131" s="115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>
      <c r="B132" s="115"/>
      <c r="C132" s="115"/>
      <c r="D132" s="115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>
      <c r="B133" s="115"/>
      <c r="C133" s="115"/>
      <c r="D133" s="115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>
      <c r="B134" s="115"/>
      <c r="C134" s="115"/>
      <c r="D134" s="115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>
      <c r="B135" s="115"/>
      <c r="C135" s="115"/>
      <c r="D135" s="115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>
      <c r="B136" s="115"/>
      <c r="C136" s="115"/>
      <c r="D136" s="115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>
      <c r="B137" s="115"/>
      <c r="C137" s="115"/>
      <c r="D137" s="115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>
      <c r="B138" s="115"/>
      <c r="C138" s="115"/>
      <c r="D138" s="115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>
      <c r="B139" s="115"/>
      <c r="C139" s="115"/>
      <c r="D139" s="115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>
      <c r="B140" s="115"/>
      <c r="C140" s="115"/>
      <c r="D140" s="115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>
      <c r="B141" s="115"/>
      <c r="C141" s="115"/>
      <c r="D141" s="115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>
      <c r="B142" s="115"/>
      <c r="C142" s="115"/>
      <c r="D142" s="115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>
      <c r="B143" s="115"/>
      <c r="C143" s="115"/>
      <c r="D143" s="115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>
      <c r="B144" s="115"/>
      <c r="C144" s="115"/>
      <c r="D144" s="115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>
      <c r="B145" s="115"/>
      <c r="C145" s="115"/>
      <c r="D145" s="115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>
      <c r="B146" s="115"/>
      <c r="C146" s="115"/>
      <c r="D146" s="115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>
      <c r="B147" s="115"/>
      <c r="C147" s="115"/>
      <c r="D147" s="115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>
      <c r="B148" s="115"/>
      <c r="C148" s="115"/>
      <c r="D148" s="115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>
      <c r="B149" s="115"/>
      <c r="C149" s="115"/>
      <c r="D149" s="115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115"/>
      <c r="C150" s="115"/>
      <c r="D150" s="115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>
      <c r="B151" s="115"/>
      <c r="C151" s="115"/>
      <c r="D151" s="115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>
      <c r="B152" s="115"/>
      <c r="C152" s="115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>
      <c r="B153" s="115"/>
      <c r="C153" s="115"/>
      <c r="D153" s="115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>
      <c r="B154" s="115"/>
      <c r="C154" s="115"/>
      <c r="D154" s="115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>
      <c r="B155" s="115"/>
      <c r="C155" s="115"/>
      <c r="D155" s="115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>
      <c r="B156" s="115"/>
      <c r="C156" s="115"/>
      <c r="D156" s="115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>
      <c r="B157" s="115"/>
      <c r="C157" s="115"/>
      <c r="D157" s="115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>
      <c r="B158" s="115"/>
      <c r="C158" s="115"/>
      <c r="D158" s="115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>
      <c r="B159" s="115"/>
      <c r="C159" s="115"/>
      <c r="D159" s="115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>
      <c r="B160" s="115"/>
      <c r="C160" s="115"/>
      <c r="D160" s="115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>
      <c r="B161" s="115"/>
      <c r="C161" s="115"/>
      <c r="D161" s="115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>
      <c r="B162" s="115"/>
      <c r="C162" s="115"/>
      <c r="D162" s="115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>
      <c r="B163" s="115"/>
      <c r="C163" s="115"/>
      <c r="D163" s="11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>
      <c r="B164" s="115"/>
      <c r="C164" s="115"/>
      <c r="D164" s="115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>
      <c r="B165" s="115"/>
      <c r="C165" s="115"/>
      <c r="D165" s="115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>
      <c r="B166" s="115"/>
      <c r="C166" s="115"/>
      <c r="D166" s="115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>
      <c r="B167" s="115"/>
      <c r="C167" s="115"/>
      <c r="D167" s="115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>
      <c r="B168" s="115"/>
      <c r="C168" s="115"/>
      <c r="D168" s="115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>
      <c r="B169" s="115"/>
      <c r="C169" s="115"/>
      <c r="D169" s="115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>
      <c r="B170" s="115"/>
      <c r="C170" s="115"/>
      <c r="D170" s="115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>
      <c r="B171" s="115"/>
      <c r="C171" s="115"/>
      <c r="D171" s="115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>
      <c r="B172" s="115"/>
      <c r="C172" s="115"/>
      <c r="D172" s="115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>
      <c r="B173" s="115"/>
      <c r="C173" s="115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>
      <c r="B174" s="115"/>
      <c r="C174" s="115"/>
      <c r="D174" s="11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>
      <c r="B175" s="115"/>
      <c r="C175" s="115"/>
      <c r="D175" s="115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>
      <c r="B176" s="115"/>
      <c r="C176" s="115"/>
      <c r="D176" s="115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>
      <selection activeCell="L16" sqref="L16"/>
    </sheetView>
  </sheetViews>
  <sheetFormatPr defaultColWidth="9.140625" defaultRowHeight="18"/>
  <cols>
    <col min="1" max="1" width="3" style="1" customWidth="1"/>
    <col min="2" max="2" width="35.42578125" style="2" bestFit="1" customWidth="1"/>
    <col min="3" max="3" width="62.855468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207</v>
      </c>
    </row>
    <row r="2" spans="2:16">
      <c r="B2" s="46" t="s">
        <v>134</v>
      </c>
      <c r="C2" s="67" t="s">
        <v>208</v>
      </c>
    </row>
    <row r="3" spans="2:16">
      <c r="B3" s="46" t="s">
        <v>136</v>
      </c>
      <c r="C3" s="67" t="s">
        <v>209</v>
      </c>
    </row>
    <row r="4" spans="2:16">
      <c r="B4" s="46" t="s">
        <v>137</v>
      </c>
      <c r="C4" s="67">
        <v>12148</v>
      </c>
    </row>
    <row r="6" spans="2:16" ht="26.25" customHeight="1">
      <c r="B6" s="156" t="s">
        <v>160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ht="26.25" customHeight="1">
      <c r="B7" s="156" t="s">
        <v>82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8"/>
    </row>
    <row r="8" spans="2:16" s="3" customFormat="1" ht="78.75">
      <c r="B8" s="21" t="s">
        <v>109</v>
      </c>
      <c r="C8" s="29" t="s">
        <v>42</v>
      </c>
      <c r="D8" s="29" t="s">
        <v>14</v>
      </c>
      <c r="E8" s="29" t="s">
        <v>62</v>
      </c>
      <c r="F8" s="29" t="s">
        <v>97</v>
      </c>
      <c r="G8" s="29" t="s">
        <v>17</v>
      </c>
      <c r="H8" s="29" t="s">
        <v>96</v>
      </c>
      <c r="I8" s="29" t="s">
        <v>16</v>
      </c>
      <c r="J8" s="29" t="s">
        <v>18</v>
      </c>
      <c r="K8" s="29" t="s">
        <v>185</v>
      </c>
      <c r="L8" s="29" t="s">
        <v>184</v>
      </c>
      <c r="M8" s="29" t="s">
        <v>104</v>
      </c>
      <c r="N8" s="29" t="s">
        <v>54</v>
      </c>
      <c r="O8" s="29" t="s">
        <v>138</v>
      </c>
      <c r="P8" s="30" t="s">
        <v>140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192</v>
      </c>
      <c r="L9" s="31"/>
      <c r="M9" s="31" t="s">
        <v>188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26</v>
      </c>
      <c r="C11" s="69"/>
      <c r="D11" s="69"/>
      <c r="E11" s="69"/>
      <c r="F11" s="69"/>
      <c r="G11" s="77">
        <v>6.2321157981688602</v>
      </c>
      <c r="H11" s="69"/>
      <c r="I11" s="69"/>
      <c r="J11" s="93">
        <v>4.874511219015637E-2</v>
      </c>
      <c r="K11" s="77"/>
      <c r="L11" s="79"/>
      <c r="M11" s="77">
        <v>13333.623898303003</v>
      </c>
      <c r="N11" s="69"/>
      <c r="O11" s="78">
        <f>IFERROR(M11/$M$11,0)</f>
        <v>1</v>
      </c>
      <c r="P11" s="78">
        <f>M11/'סכום נכסי הקרן'!$C$42</f>
        <v>0.60983642643452163</v>
      </c>
    </row>
    <row r="12" spans="2:16" ht="21.75" customHeight="1">
      <c r="B12" s="70" t="s">
        <v>180</v>
      </c>
      <c r="C12" s="71"/>
      <c r="D12" s="71"/>
      <c r="E12" s="71"/>
      <c r="F12" s="71"/>
      <c r="G12" s="80">
        <v>6.2321157981688593</v>
      </c>
      <c r="H12" s="71"/>
      <c r="I12" s="71"/>
      <c r="J12" s="94">
        <v>4.8745112190156335E-2</v>
      </c>
      <c r="K12" s="80"/>
      <c r="L12" s="82"/>
      <c r="M12" s="80">
        <v>13333.623898303003</v>
      </c>
      <c r="N12" s="71"/>
      <c r="O12" s="81">
        <f t="shared" ref="O12:O77" si="0">IFERROR(M12/$M$11,0)</f>
        <v>1</v>
      </c>
      <c r="P12" s="81">
        <f>M12/'סכום נכסי הקרן'!$C$42</f>
        <v>0.60983642643452163</v>
      </c>
    </row>
    <row r="13" spans="2:16">
      <c r="B13" s="101" t="s">
        <v>2080</v>
      </c>
      <c r="C13" s="71"/>
      <c r="D13" s="71"/>
      <c r="E13" s="71"/>
      <c r="F13" s="71"/>
      <c r="G13" s="80">
        <f>AVERAGE(G14:G20)</f>
        <v>4.650000000054912</v>
      </c>
      <c r="H13" s="71"/>
      <c r="I13" s="71"/>
      <c r="J13" s="129">
        <v>5.1400000000000071E-2</v>
      </c>
      <c r="K13" s="80"/>
      <c r="L13" s="82"/>
      <c r="M13" s="80">
        <f>SUM(M14:M20)</f>
        <v>1123.6417492670003</v>
      </c>
      <c r="N13" s="71"/>
      <c r="O13" s="81">
        <f t="shared" si="0"/>
        <v>8.4271294723560361E-2</v>
      </c>
      <c r="P13" s="81">
        <f>M13/'סכום נכסי הקרן'!$C$42</f>
        <v>5.139170522522641E-2</v>
      </c>
    </row>
    <row r="14" spans="2:16">
      <c r="B14" s="76" t="s">
        <v>905</v>
      </c>
      <c r="C14" s="73">
        <v>9444</v>
      </c>
      <c r="D14" s="73" t="s">
        <v>212</v>
      </c>
      <c r="E14" s="73"/>
      <c r="F14" s="95">
        <v>44958</v>
      </c>
      <c r="G14" s="83">
        <v>4.339999999964367</v>
      </c>
      <c r="H14" s="86" t="s">
        <v>122</v>
      </c>
      <c r="I14" s="87">
        <v>5.1500000000000004E-2</v>
      </c>
      <c r="J14" s="87">
        <v>5.1399999999600751E-2</v>
      </c>
      <c r="K14" s="83">
        <v>43768.248084000006</v>
      </c>
      <c r="L14" s="85">
        <f>M14/K14*100000</f>
        <v>106.44252954696354</v>
      </c>
      <c r="M14" s="83">
        <v>46.588030399000012</v>
      </c>
      <c r="N14" s="73"/>
      <c r="O14" s="84">
        <f t="shared" si="0"/>
        <v>3.4940261368051157E-3</v>
      </c>
      <c r="P14" s="84">
        <f>M14/'סכום נכסי הקרן'!$C$42</f>
        <v>2.1307844131380487E-3</v>
      </c>
    </row>
    <row r="15" spans="2:16">
      <c r="B15" s="76" t="s">
        <v>906</v>
      </c>
      <c r="C15" s="73">
        <v>9499</v>
      </c>
      <c r="D15" s="73" t="s">
        <v>212</v>
      </c>
      <c r="E15" s="73"/>
      <c r="F15" s="95">
        <v>44986</v>
      </c>
      <c r="G15" s="83">
        <v>4.4200000004091375</v>
      </c>
      <c r="H15" s="86" t="s">
        <v>122</v>
      </c>
      <c r="I15" s="87">
        <v>5.1500000000000004E-2</v>
      </c>
      <c r="J15" s="87">
        <v>5.1400000004816426E-2</v>
      </c>
      <c r="K15" s="83">
        <v>3653.4191760000003</v>
      </c>
      <c r="L15" s="85">
        <f t="shared" ref="L15:L20" si="1">M15/K15*100000</f>
        <v>105.70327725788451</v>
      </c>
      <c r="M15" s="83">
        <v>3.8617838010000005</v>
      </c>
      <c r="N15" s="73"/>
      <c r="O15" s="84">
        <f t="shared" si="0"/>
        <v>2.8962747340514813E-4</v>
      </c>
      <c r="P15" s="84">
        <f>M15/'סכום נכסי הקרן'!$C$42</f>
        <v>1.7662538337865499E-4</v>
      </c>
    </row>
    <row r="16" spans="2:16">
      <c r="B16" s="76" t="s">
        <v>907</v>
      </c>
      <c r="C16" s="73">
        <v>9528</v>
      </c>
      <c r="D16" s="73" t="s">
        <v>212</v>
      </c>
      <c r="E16" s="73"/>
      <c r="F16" s="95">
        <v>45047</v>
      </c>
      <c r="G16" s="83">
        <v>4.5899999999993302</v>
      </c>
      <c r="H16" s="86" t="s">
        <v>122</v>
      </c>
      <c r="I16" s="87">
        <v>5.1500000000000004E-2</v>
      </c>
      <c r="J16" s="87">
        <v>5.1400000000007086E-2</v>
      </c>
      <c r="K16" s="83">
        <v>244479.20692800003</v>
      </c>
      <c r="L16" s="85">
        <f t="shared" si="1"/>
        <v>103.90682105648884</v>
      </c>
      <c r="M16" s="83">
        <v>254.03057206300005</v>
      </c>
      <c r="N16" s="73"/>
      <c r="O16" s="84">
        <f t="shared" si="0"/>
        <v>1.9051877719104632E-2</v>
      </c>
      <c r="P16" s="84">
        <f>M16/'סכום נכסי הקרן'!$C$42</f>
        <v>1.1618529025086255E-2</v>
      </c>
    </row>
    <row r="17" spans="2:16">
      <c r="B17" s="76" t="s">
        <v>908</v>
      </c>
      <c r="C17" s="73">
        <v>9586</v>
      </c>
      <c r="D17" s="73" t="s">
        <v>212</v>
      </c>
      <c r="E17" s="73"/>
      <c r="F17" s="95">
        <v>45078</v>
      </c>
      <c r="G17" s="83">
        <v>4.6700000000074766</v>
      </c>
      <c r="H17" s="86" t="s">
        <v>122</v>
      </c>
      <c r="I17" s="87">
        <v>5.1500000000000004E-2</v>
      </c>
      <c r="J17" s="87">
        <v>5.1400000000078314E-2</v>
      </c>
      <c r="K17" s="83">
        <v>136781.69128800003</v>
      </c>
      <c r="L17" s="85">
        <f t="shared" si="1"/>
        <v>102.66576532477774</v>
      </c>
      <c r="M17" s="83">
        <v>140.42797018500005</v>
      </c>
      <c r="N17" s="73"/>
      <c r="O17" s="84">
        <f t="shared" si="0"/>
        <v>1.0531868249476618E-2</v>
      </c>
      <c r="P17" s="84">
        <f>M17/'סכום נכסי הקרן'!$C$42</f>
        <v>6.4227168969400216E-3</v>
      </c>
    </row>
    <row r="18" spans="2:16">
      <c r="B18" s="76" t="s">
        <v>909</v>
      </c>
      <c r="C18" s="73">
        <v>9636</v>
      </c>
      <c r="D18" s="73" t="s">
        <v>212</v>
      </c>
      <c r="E18" s="73"/>
      <c r="F18" s="95">
        <v>45108</v>
      </c>
      <c r="G18" s="83">
        <v>4.7599999999894269</v>
      </c>
      <c r="H18" s="86" t="s">
        <v>122</v>
      </c>
      <c r="I18" s="87">
        <v>5.1500000000000004E-2</v>
      </c>
      <c r="J18" s="87">
        <v>5.139999999989224E-2</v>
      </c>
      <c r="K18" s="83">
        <v>192780.37055800002</v>
      </c>
      <c r="L18" s="85">
        <f t="shared" si="1"/>
        <v>102.04083356029047</v>
      </c>
      <c r="M18" s="83">
        <v>196.71469705800001</v>
      </c>
      <c r="N18" s="73"/>
      <c r="O18" s="84">
        <f t="shared" si="0"/>
        <v>1.4753280770356533E-2</v>
      </c>
      <c r="P18" s="84">
        <f>M18/'סכום נכסי הקרן'!$C$42</f>
        <v>8.9970880231793754E-3</v>
      </c>
    </row>
    <row r="19" spans="2:16">
      <c r="B19" s="76" t="s">
        <v>910</v>
      </c>
      <c r="C19" s="73">
        <v>9689</v>
      </c>
      <c r="D19" s="73" t="s">
        <v>212</v>
      </c>
      <c r="E19" s="73"/>
      <c r="F19" s="95">
        <v>45139</v>
      </c>
      <c r="G19" s="83">
        <v>4.8399999999973886</v>
      </c>
      <c r="H19" s="86" t="s">
        <v>122</v>
      </c>
      <c r="I19" s="87">
        <v>5.1500000000000004E-2</v>
      </c>
      <c r="J19" s="87">
        <v>5.1399999999971489E-2</v>
      </c>
      <c r="K19" s="83">
        <v>407073.85976400005</v>
      </c>
      <c r="L19" s="85">
        <f t="shared" si="1"/>
        <v>101.61470435041215</v>
      </c>
      <c r="M19" s="83">
        <v>413.64689908700007</v>
      </c>
      <c r="N19" s="73"/>
      <c r="O19" s="84">
        <f t="shared" si="0"/>
        <v>3.1022841370202867E-2</v>
      </c>
      <c r="P19" s="84">
        <f>M19/'סכום נכסי הקרן'!$C$42</f>
        <v>1.8918858719049556E-2</v>
      </c>
    </row>
    <row r="20" spans="2:16">
      <c r="B20" s="76" t="s">
        <v>911</v>
      </c>
      <c r="C20" s="73">
        <v>9731</v>
      </c>
      <c r="D20" s="73" t="s">
        <v>212</v>
      </c>
      <c r="E20" s="73"/>
      <c r="F20" s="95">
        <v>45170</v>
      </c>
      <c r="G20" s="83">
        <v>4.9300000000172588</v>
      </c>
      <c r="H20" s="86" t="s">
        <v>122</v>
      </c>
      <c r="I20" s="87">
        <v>5.1500000000000004E-2</v>
      </c>
      <c r="J20" s="87">
        <v>5.1400000000239865E-2</v>
      </c>
      <c r="K20" s="83">
        <v>67762.056647999998</v>
      </c>
      <c r="L20" s="85">
        <f t="shared" si="1"/>
        <v>100.89982514723157</v>
      </c>
      <c r="M20" s="83">
        <v>68.371796674000009</v>
      </c>
      <c r="N20" s="73"/>
      <c r="O20" s="84">
        <f t="shared" si="0"/>
        <v>5.1277730042094422E-3</v>
      </c>
      <c r="P20" s="84">
        <f>M20/'סכום נכסי הקרן'!$C$42</f>
        <v>3.1271027644544976E-3</v>
      </c>
    </row>
    <row r="21" spans="2:16">
      <c r="B21" s="76"/>
      <c r="C21" s="73"/>
      <c r="D21" s="73"/>
      <c r="E21" s="73"/>
      <c r="F21" s="95"/>
      <c r="G21" s="83"/>
      <c r="H21" s="86"/>
      <c r="I21" s="87"/>
      <c r="J21" s="87"/>
      <c r="K21" s="83"/>
      <c r="L21" s="85"/>
      <c r="M21" s="83"/>
      <c r="N21" s="73"/>
      <c r="O21" s="84"/>
      <c r="P21" s="84"/>
    </row>
    <row r="22" spans="2:16">
      <c r="B22" s="92" t="s">
        <v>63</v>
      </c>
      <c r="C22" s="73"/>
      <c r="D22" s="73"/>
      <c r="E22" s="73"/>
      <c r="F22" s="95"/>
      <c r="G22" s="130">
        <f>AVERAGE(G23:G165)</f>
        <v>5.5550000005292972</v>
      </c>
      <c r="H22" s="86"/>
      <c r="I22" s="87"/>
      <c r="J22" s="131">
        <f>AVERAGE(J23:J165)</f>
        <v>4.848088235853918E-2</v>
      </c>
      <c r="K22" s="83"/>
      <c r="L22" s="83"/>
      <c r="M22" s="104">
        <f>SUM(M23:M163)</f>
        <v>12209.982149036008</v>
      </c>
      <c r="N22" s="73"/>
      <c r="O22" s="81">
        <f>IFERROR(M22/$M$11,0)</f>
        <v>0.91572870527644001</v>
      </c>
      <c r="P22" s="81">
        <f>M22/'סכום נכסי הקרן'!$C$42</f>
        <v>0.55844472120929545</v>
      </c>
    </row>
    <row r="23" spans="2:16">
      <c r="B23" s="76" t="s">
        <v>912</v>
      </c>
      <c r="C23" s="73" t="s">
        <v>913</v>
      </c>
      <c r="D23" s="73" t="s">
        <v>212</v>
      </c>
      <c r="E23" s="73"/>
      <c r="F23" s="95">
        <v>39845</v>
      </c>
      <c r="G23" s="83">
        <v>0.33999999997313829</v>
      </c>
      <c r="H23" s="86" t="s">
        <v>122</v>
      </c>
      <c r="I23" s="87">
        <v>4.8000000000000001E-2</v>
      </c>
      <c r="J23" s="87">
        <v>4.7599999989523925E-2</v>
      </c>
      <c r="K23" s="83">
        <v>1179.22794</v>
      </c>
      <c r="L23" s="85">
        <v>126.27812299999999</v>
      </c>
      <c r="M23" s="83">
        <v>1.4891069060000002</v>
      </c>
      <c r="N23" s="73"/>
      <c r="O23" s="84">
        <f t="shared" si="0"/>
        <v>1.1168058416508371E-4</v>
      </c>
      <c r="P23" s="84">
        <f>M23/'סכום נכסי הקרן'!$C$42</f>
        <v>6.8106888349354474E-5</v>
      </c>
    </row>
    <row r="24" spans="2:16">
      <c r="B24" s="76" t="s">
        <v>914</v>
      </c>
      <c r="C24" s="73" t="s">
        <v>915</v>
      </c>
      <c r="D24" s="73" t="s">
        <v>212</v>
      </c>
      <c r="E24" s="73"/>
      <c r="F24" s="95">
        <v>39873</v>
      </c>
      <c r="G24" s="83">
        <v>0.41999999999160736</v>
      </c>
      <c r="H24" s="86" t="s">
        <v>122</v>
      </c>
      <c r="I24" s="87">
        <v>4.8000000000000001E-2</v>
      </c>
      <c r="J24" s="87">
        <v>4.8099999999629633E-2</v>
      </c>
      <c r="K24" s="83">
        <v>43345.078260000009</v>
      </c>
      <c r="L24" s="85">
        <v>126.45051599999999</v>
      </c>
      <c r="M24" s="83">
        <v>54.810075263000009</v>
      </c>
      <c r="N24" s="73"/>
      <c r="O24" s="84">
        <f t="shared" si="0"/>
        <v>4.1106660635579946E-3</v>
      </c>
      <c r="P24" s="84">
        <f>M24/'סכום נכסי הקרן'!$C$42</f>
        <v>2.5068339024658698E-3</v>
      </c>
    </row>
    <row r="25" spans="2:16">
      <c r="B25" s="76" t="s">
        <v>916</v>
      </c>
      <c r="C25" s="73" t="s">
        <v>917</v>
      </c>
      <c r="D25" s="73" t="s">
        <v>212</v>
      </c>
      <c r="E25" s="73"/>
      <c r="F25" s="95">
        <v>39934</v>
      </c>
      <c r="G25" s="83">
        <v>0.5700000000076002</v>
      </c>
      <c r="H25" s="86" t="s">
        <v>122</v>
      </c>
      <c r="I25" s="87">
        <v>4.8000000000000001E-2</v>
      </c>
      <c r="J25" s="87">
        <v>4.8300000000122273E-2</v>
      </c>
      <c r="K25" s="83">
        <v>47300.363880000004</v>
      </c>
      <c r="L25" s="85">
        <v>127.956633</v>
      </c>
      <c r="M25" s="83">
        <v>60.523953122000009</v>
      </c>
      <c r="N25" s="73"/>
      <c r="O25" s="84">
        <f t="shared" si="0"/>
        <v>4.5391975642648068E-3</v>
      </c>
      <c r="P25" s="84">
        <f>M25/'סכום נכסי הקרן'!$C$42</f>
        <v>2.7681680214715347E-3</v>
      </c>
    </row>
    <row r="26" spans="2:16">
      <c r="B26" s="76" t="s">
        <v>918</v>
      </c>
      <c r="C26" s="73" t="s">
        <v>919</v>
      </c>
      <c r="D26" s="73" t="s">
        <v>212</v>
      </c>
      <c r="E26" s="73"/>
      <c r="F26" s="95">
        <v>40148</v>
      </c>
      <c r="G26" s="83">
        <v>1.1399999999950916</v>
      </c>
      <c r="H26" s="86" t="s">
        <v>122</v>
      </c>
      <c r="I26" s="87">
        <v>4.8000000000000001E-2</v>
      </c>
      <c r="J26" s="87">
        <v>4.8299999999985792E-2</v>
      </c>
      <c r="K26" s="83">
        <v>63028.838532000009</v>
      </c>
      <c r="L26" s="85">
        <v>122.834204</v>
      </c>
      <c r="M26" s="83">
        <v>77.420971917000017</v>
      </c>
      <c r="N26" s="73"/>
      <c r="O26" s="84">
        <f t="shared" si="0"/>
        <v>5.8064463575317688E-3</v>
      </c>
      <c r="P26" s="84">
        <f>M26/'סכום נכסי הקרן'!$C$42</f>
        <v>3.5409824969609188E-3</v>
      </c>
    </row>
    <row r="27" spans="2:16">
      <c r="B27" s="76" t="s">
        <v>920</v>
      </c>
      <c r="C27" s="73" t="s">
        <v>921</v>
      </c>
      <c r="D27" s="73" t="s">
        <v>212</v>
      </c>
      <c r="E27" s="73"/>
      <c r="F27" s="95">
        <v>40269</v>
      </c>
      <c r="G27" s="83">
        <v>1.4400000000013471</v>
      </c>
      <c r="H27" s="86" t="s">
        <v>122</v>
      </c>
      <c r="I27" s="87">
        <v>4.8000000000000001E-2</v>
      </c>
      <c r="J27" s="87">
        <v>4.8500000000117886E-2</v>
      </c>
      <c r="K27" s="83">
        <v>71462.406312000021</v>
      </c>
      <c r="L27" s="85">
        <v>124.639751</v>
      </c>
      <c r="M27" s="83">
        <v>89.070565627000022</v>
      </c>
      <c r="N27" s="73"/>
      <c r="O27" s="84">
        <f t="shared" si="0"/>
        <v>6.680146845775079E-3</v>
      </c>
      <c r="P27" s="84">
        <f>M27/'סכום נכסי הקרן'!$C$42</f>
        <v>4.0737968804853159E-3</v>
      </c>
    </row>
    <row r="28" spans="2:16">
      <c r="B28" s="76" t="s">
        <v>922</v>
      </c>
      <c r="C28" s="73" t="s">
        <v>923</v>
      </c>
      <c r="D28" s="73" t="s">
        <v>212</v>
      </c>
      <c r="E28" s="73"/>
      <c r="F28" s="95">
        <v>40391</v>
      </c>
      <c r="G28" s="83">
        <v>1.7700000000056781</v>
      </c>
      <c r="H28" s="86" t="s">
        <v>122</v>
      </c>
      <c r="I28" s="87">
        <v>4.8000000000000001E-2</v>
      </c>
      <c r="J28" s="87">
        <v>4.8400000000233999E-2</v>
      </c>
      <c r="K28" s="83">
        <v>48145.112664000007</v>
      </c>
      <c r="L28" s="85">
        <v>120.715659</v>
      </c>
      <c r="M28" s="83">
        <v>58.118689871000015</v>
      </c>
      <c r="N28" s="73"/>
      <c r="O28" s="84">
        <f t="shared" si="0"/>
        <v>4.3588067515836337E-3</v>
      </c>
      <c r="P28" s="84">
        <f>M28/'סכום נכסי הקרן'!$C$42</f>
        <v>2.6581591329044286E-3</v>
      </c>
    </row>
    <row r="29" spans="2:16">
      <c r="B29" s="76" t="s">
        <v>924</v>
      </c>
      <c r="C29" s="73" t="s">
        <v>925</v>
      </c>
      <c r="D29" s="73" t="s">
        <v>212</v>
      </c>
      <c r="E29" s="73"/>
      <c r="F29" s="95">
        <v>40452</v>
      </c>
      <c r="G29" s="83">
        <v>1.8899999999935506</v>
      </c>
      <c r="H29" s="86" t="s">
        <v>122</v>
      </c>
      <c r="I29" s="87">
        <v>4.8000000000000001E-2</v>
      </c>
      <c r="J29" s="87">
        <v>4.8499999999677537E-2</v>
      </c>
      <c r="K29" s="83">
        <v>63819.895656000015</v>
      </c>
      <c r="L29" s="85">
        <v>121.478971</v>
      </c>
      <c r="M29" s="83">
        <v>77.527752650000011</v>
      </c>
      <c r="N29" s="73"/>
      <c r="O29" s="84">
        <f t="shared" si="0"/>
        <v>5.8144547379851566E-3</v>
      </c>
      <c r="P29" s="84">
        <f>M29/'סכום נכסי הקרן'!$C$42</f>
        <v>3.5458662990781407E-3</v>
      </c>
    </row>
    <row r="30" spans="2:16">
      <c r="B30" s="76" t="s">
        <v>926</v>
      </c>
      <c r="C30" s="73" t="s">
        <v>927</v>
      </c>
      <c r="D30" s="73" t="s">
        <v>212</v>
      </c>
      <c r="E30" s="73"/>
      <c r="F30" s="95">
        <v>40909</v>
      </c>
      <c r="G30" s="83">
        <v>3.0199999999946963</v>
      </c>
      <c r="H30" s="86" t="s">
        <v>122</v>
      </c>
      <c r="I30" s="87">
        <v>4.8000000000000001E-2</v>
      </c>
      <c r="J30" s="87">
        <v>4.8499999999829513E-2</v>
      </c>
      <c r="K30" s="83">
        <v>45384.565908000004</v>
      </c>
      <c r="L30" s="85">
        <v>116.314379</v>
      </c>
      <c r="M30" s="83">
        <v>52.788776114000008</v>
      </c>
      <c r="N30" s="73"/>
      <c r="O30" s="84">
        <f t="shared" si="0"/>
        <v>3.9590719309788346E-3</v>
      </c>
      <c r="P30" s="84">
        <f>M30/'סכום נכסי הקרן'!$C$42</f>
        <v>2.4143862783853535E-3</v>
      </c>
    </row>
    <row r="31" spans="2:16">
      <c r="B31" s="76" t="s">
        <v>928</v>
      </c>
      <c r="C31" s="73">
        <v>8790</v>
      </c>
      <c r="D31" s="73" t="s">
        <v>212</v>
      </c>
      <c r="E31" s="73"/>
      <c r="F31" s="95">
        <v>41030</v>
      </c>
      <c r="G31" s="83">
        <v>3.270000000004365</v>
      </c>
      <c r="H31" s="86" t="s">
        <v>122</v>
      </c>
      <c r="I31" s="87">
        <v>4.8000000000000001E-2</v>
      </c>
      <c r="J31" s="87">
        <v>4.8600000000103692E-2</v>
      </c>
      <c r="K31" s="83">
        <v>62774.698008000014</v>
      </c>
      <c r="L31" s="85">
        <v>116.762669</v>
      </c>
      <c r="M31" s="83">
        <v>73.297412884000025</v>
      </c>
      <c r="N31" s="73"/>
      <c r="O31" s="84">
        <f t="shared" si="0"/>
        <v>5.4971861695700544E-3</v>
      </c>
      <c r="P31" s="84">
        <f>M31/'סכום נכסי הקרן'!$C$42</f>
        <v>3.3523843690958783E-3</v>
      </c>
    </row>
    <row r="32" spans="2:16">
      <c r="B32" s="76" t="s">
        <v>929</v>
      </c>
      <c r="C32" s="73" t="s">
        <v>930</v>
      </c>
      <c r="D32" s="73" t="s">
        <v>212</v>
      </c>
      <c r="E32" s="73"/>
      <c r="F32" s="95">
        <v>41091</v>
      </c>
      <c r="G32" s="83">
        <v>3.4399999998618473</v>
      </c>
      <c r="H32" s="86" t="s">
        <v>122</v>
      </c>
      <c r="I32" s="87">
        <v>4.8000000000000001E-2</v>
      </c>
      <c r="J32" s="87">
        <v>4.859999999802106E-2</v>
      </c>
      <c r="K32" s="83">
        <v>9327.6333480000012</v>
      </c>
      <c r="L32" s="85">
        <v>114.85022499999999</v>
      </c>
      <c r="M32" s="83">
        <v>10.712807892000002</v>
      </c>
      <c r="N32" s="73"/>
      <c r="O32" s="84">
        <f t="shared" si="0"/>
        <v>8.0344308296887259E-4</v>
      </c>
      <c r="P32" s="84">
        <f>M32/'סכום נכסי הקרן'!$C$42</f>
        <v>4.8996885856127212E-4</v>
      </c>
    </row>
    <row r="33" spans="2:16">
      <c r="B33" s="76" t="s">
        <v>931</v>
      </c>
      <c r="C33" s="73" t="s">
        <v>932</v>
      </c>
      <c r="D33" s="73" t="s">
        <v>212</v>
      </c>
      <c r="E33" s="73"/>
      <c r="F33" s="95">
        <v>41122</v>
      </c>
      <c r="G33" s="83">
        <v>3.5199999999522991</v>
      </c>
      <c r="H33" s="86" t="s">
        <v>122</v>
      </c>
      <c r="I33" s="87">
        <v>4.8000000000000001E-2</v>
      </c>
      <c r="J33" s="87">
        <v>4.8499999999505536E-2</v>
      </c>
      <c r="K33" s="83">
        <v>29962.332576000004</v>
      </c>
      <c r="L33" s="85">
        <v>114.747176</v>
      </c>
      <c r="M33" s="83">
        <v>34.380930582000005</v>
      </c>
      <c r="N33" s="73"/>
      <c r="O33" s="84">
        <f t="shared" si="0"/>
        <v>2.5785136017205147E-3</v>
      </c>
      <c r="P33" s="84">
        <f>M33/'סכום נכסי הקרן'!$C$42</f>
        <v>1.5724715203860461E-3</v>
      </c>
    </row>
    <row r="34" spans="2:16">
      <c r="B34" s="76" t="s">
        <v>933</v>
      </c>
      <c r="C34" s="73" t="s">
        <v>934</v>
      </c>
      <c r="D34" s="73" t="s">
        <v>212</v>
      </c>
      <c r="E34" s="73"/>
      <c r="F34" s="95">
        <v>41154</v>
      </c>
      <c r="G34" s="83">
        <v>3.6099999999963139</v>
      </c>
      <c r="H34" s="86" t="s">
        <v>122</v>
      </c>
      <c r="I34" s="87">
        <v>4.8000000000000001E-2</v>
      </c>
      <c r="J34" s="87">
        <v>4.849999999988272E-2</v>
      </c>
      <c r="K34" s="83">
        <v>52273.404744000007</v>
      </c>
      <c r="L34" s="85">
        <v>114.180622</v>
      </c>
      <c r="M34" s="83">
        <v>59.686098602000015</v>
      </c>
      <c r="N34" s="73"/>
      <c r="O34" s="84">
        <f t="shared" si="0"/>
        <v>4.4763598446478144E-3</v>
      </c>
      <c r="P34" s="84">
        <f>M34/'סכום נכסי הקרן'!$C$42</f>
        <v>2.7298472910950136E-3</v>
      </c>
    </row>
    <row r="35" spans="2:16">
      <c r="B35" s="76" t="s">
        <v>935</v>
      </c>
      <c r="C35" s="73" t="s">
        <v>936</v>
      </c>
      <c r="D35" s="73" t="s">
        <v>212</v>
      </c>
      <c r="E35" s="73"/>
      <c r="F35" s="95">
        <v>41184</v>
      </c>
      <c r="G35" s="83">
        <v>3.6100000000031063</v>
      </c>
      <c r="H35" s="86" t="s">
        <v>122</v>
      </c>
      <c r="I35" s="87">
        <v>4.8000000000000001E-2</v>
      </c>
      <c r="J35" s="87">
        <v>4.8499999999977825E-2</v>
      </c>
      <c r="K35" s="83">
        <v>58682.200368000005</v>
      </c>
      <c r="L35" s="85">
        <v>115.248625</v>
      </c>
      <c r="M35" s="83">
        <v>67.630428839000004</v>
      </c>
      <c r="N35" s="73"/>
      <c r="O35" s="84">
        <f t="shared" si="0"/>
        <v>5.0721716282703501E-3</v>
      </c>
      <c r="P35" s="84">
        <f>M35/'סכום נכסי הקרן'!$C$42</f>
        <v>3.0931950200469593E-3</v>
      </c>
    </row>
    <row r="36" spans="2:16">
      <c r="B36" s="76" t="s">
        <v>937</v>
      </c>
      <c r="C36" s="73" t="s">
        <v>938</v>
      </c>
      <c r="D36" s="73" t="s">
        <v>212</v>
      </c>
      <c r="E36" s="73"/>
      <c r="F36" s="95">
        <v>41214</v>
      </c>
      <c r="G36" s="83">
        <v>3.6899999999818078</v>
      </c>
      <c r="H36" s="86" t="s">
        <v>122</v>
      </c>
      <c r="I36" s="87">
        <v>4.8000000000000001E-2</v>
      </c>
      <c r="J36" s="87">
        <v>4.8499999999739106E-2</v>
      </c>
      <c r="K36" s="83">
        <v>61765.69251600001</v>
      </c>
      <c r="L36" s="85">
        <v>114.804287</v>
      </c>
      <c r="M36" s="83">
        <v>70.90966314100001</v>
      </c>
      <c r="N36" s="73"/>
      <c r="O36" s="84">
        <f t="shared" si="0"/>
        <v>5.3181088413649363E-3</v>
      </c>
      <c r="P36" s="84">
        <f>M36/'סכום נכסי הקרן'!$C$42</f>
        <v>3.243176491207827E-3</v>
      </c>
    </row>
    <row r="37" spans="2:16">
      <c r="B37" s="76" t="s">
        <v>939</v>
      </c>
      <c r="C37" s="73" t="s">
        <v>940</v>
      </c>
      <c r="D37" s="73" t="s">
        <v>212</v>
      </c>
      <c r="E37" s="73"/>
      <c r="F37" s="95">
        <v>41245</v>
      </c>
      <c r="G37" s="83">
        <v>3.7699999999740186</v>
      </c>
      <c r="H37" s="86" t="s">
        <v>122</v>
      </c>
      <c r="I37" s="87">
        <v>4.8000000000000001E-2</v>
      </c>
      <c r="J37" s="87">
        <v>4.8499999999648172E-2</v>
      </c>
      <c r="K37" s="83">
        <v>64511.92149600001</v>
      </c>
      <c r="L37" s="85">
        <v>114.55219099999999</v>
      </c>
      <c r="M37" s="83">
        <v>73.899819696000023</v>
      </c>
      <c r="N37" s="73"/>
      <c r="O37" s="84">
        <f t="shared" si="0"/>
        <v>5.5423656959009771E-3</v>
      </c>
      <c r="P37" s="84">
        <f>M37/'סכום נכסי הקרן'!$C$42</f>
        <v>3.3799364899815324E-3</v>
      </c>
    </row>
    <row r="38" spans="2:16">
      <c r="B38" s="76" t="s">
        <v>941</v>
      </c>
      <c r="C38" s="73" t="s">
        <v>942</v>
      </c>
      <c r="D38" s="73" t="s">
        <v>212</v>
      </c>
      <c r="E38" s="73"/>
      <c r="F38" s="95">
        <v>41275</v>
      </c>
      <c r="G38" s="83">
        <v>3.8600000000096615</v>
      </c>
      <c r="H38" s="86" t="s">
        <v>122</v>
      </c>
      <c r="I38" s="87">
        <v>4.8000000000000001E-2</v>
      </c>
      <c r="J38" s="87">
        <v>4.8500000000103523E-2</v>
      </c>
      <c r="K38" s="83">
        <v>63196.276968000013</v>
      </c>
      <c r="L38" s="85">
        <v>114.645945</v>
      </c>
      <c r="M38" s="83">
        <v>72.451968805000007</v>
      </c>
      <c r="N38" s="73"/>
      <c r="O38" s="84">
        <f t="shared" si="0"/>
        <v>5.4337792454323772E-3</v>
      </c>
      <c r="P38" s="84">
        <f>M38/'סכום נכסי הקרן'!$C$42</f>
        <v>3.3137165170685524E-3</v>
      </c>
    </row>
    <row r="39" spans="2:16">
      <c r="B39" s="76" t="s">
        <v>943</v>
      </c>
      <c r="C39" s="73" t="s">
        <v>944</v>
      </c>
      <c r="D39" s="73" t="s">
        <v>212</v>
      </c>
      <c r="E39" s="73"/>
      <c r="F39" s="95">
        <v>41306</v>
      </c>
      <c r="G39" s="83">
        <v>3.9399999999869868</v>
      </c>
      <c r="H39" s="86" t="s">
        <v>122</v>
      </c>
      <c r="I39" s="87">
        <v>4.8000000000000001E-2</v>
      </c>
      <c r="J39" s="87">
        <v>4.8499999999792973E-2</v>
      </c>
      <c r="K39" s="83">
        <v>74164.09110000002</v>
      </c>
      <c r="L39" s="85">
        <v>113.978167</v>
      </c>
      <c r="M39" s="83">
        <v>84.530871615000009</v>
      </c>
      <c r="N39" s="73"/>
      <c r="O39" s="84">
        <f t="shared" si="0"/>
        <v>6.3396772145161845E-3</v>
      </c>
      <c r="P39" s="84">
        <f>M39/'סכום נכסי הקרן'!$C$42</f>
        <v>3.8661660972489119E-3</v>
      </c>
    </row>
    <row r="40" spans="2:16">
      <c r="B40" s="76" t="s">
        <v>945</v>
      </c>
      <c r="C40" s="73" t="s">
        <v>946</v>
      </c>
      <c r="D40" s="73" t="s">
        <v>212</v>
      </c>
      <c r="E40" s="73"/>
      <c r="F40" s="95">
        <v>41334</v>
      </c>
      <c r="G40" s="83">
        <v>4.0200000000170428</v>
      </c>
      <c r="H40" s="86" t="s">
        <v>122</v>
      </c>
      <c r="I40" s="87">
        <v>4.8000000000000001E-2</v>
      </c>
      <c r="J40" s="87">
        <v>4.8500000000299817E-2</v>
      </c>
      <c r="K40" s="83">
        <v>55723.193328000008</v>
      </c>
      <c r="L40" s="85">
        <v>113.72683600000001</v>
      </c>
      <c r="M40" s="83">
        <v>63.372224446000004</v>
      </c>
      <c r="N40" s="73"/>
      <c r="O40" s="84">
        <f t="shared" si="0"/>
        <v>4.7528132583719799E-3</v>
      </c>
      <c r="P40" s="84">
        <f>M40/'סכום נכסי הקרן'!$C$42</f>
        <v>2.8984386529961833E-3</v>
      </c>
    </row>
    <row r="41" spans="2:16">
      <c r="B41" s="76" t="s">
        <v>947</v>
      </c>
      <c r="C41" s="73" t="s">
        <v>948</v>
      </c>
      <c r="D41" s="73" t="s">
        <v>212</v>
      </c>
      <c r="E41" s="73"/>
      <c r="F41" s="95">
        <v>41366</v>
      </c>
      <c r="G41" s="83">
        <v>4.0099999999983256</v>
      </c>
      <c r="H41" s="86" t="s">
        <v>122</v>
      </c>
      <c r="I41" s="87">
        <v>4.8000000000000001E-2</v>
      </c>
      <c r="J41" s="87">
        <v>4.849999999991627E-2</v>
      </c>
      <c r="K41" s="83">
        <v>77227.299732000014</v>
      </c>
      <c r="L41" s="85">
        <v>115.99018</v>
      </c>
      <c r="M41" s="83">
        <v>89.576083615000016</v>
      </c>
      <c r="N41" s="73"/>
      <c r="O41" s="84">
        <f t="shared" si="0"/>
        <v>6.718059868660353E-3</v>
      </c>
      <c r="P41" s="84">
        <f>M41/'סכום נכסי הקרן'!$C$42</f>
        <v>4.0969176228770011E-3</v>
      </c>
    </row>
    <row r="42" spans="2:16">
      <c r="B42" s="76" t="s">
        <v>949</v>
      </c>
      <c r="C42" s="73">
        <v>2704</v>
      </c>
      <c r="D42" s="73" t="s">
        <v>212</v>
      </c>
      <c r="E42" s="73"/>
      <c r="F42" s="95">
        <v>41395</v>
      </c>
      <c r="G42" s="83">
        <v>4.090000000014923</v>
      </c>
      <c r="H42" s="86" t="s">
        <v>122</v>
      </c>
      <c r="I42" s="87">
        <v>4.8000000000000001E-2</v>
      </c>
      <c r="J42" s="87">
        <v>4.8500000000188594E-2</v>
      </c>
      <c r="K42" s="83">
        <v>52881.910224000014</v>
      </c>
      <c r="L42" s="85">
        <v>115.308914</v>
      </c>
      <c r="M42" s="83">
        <v>60.977556401000015</v>
      </c>
      <c r="N42" s="73"/>
      <c r="O42" s="84">
        <f t="shared" si="0"/>
        <v>4.5732170688240837E-3</v>
      </c>
      <c r="P42" s="84">
        <f>M42/'סכום נכסי הקרן'!$C$42</f>
        <v>2.7889143545610372E-3</v>
      </c>
    </row>
    <row r="43" spans="2:16">
      <c r="B43" s="76" t="s">
        <v>950</v>
      </c>
      <c r="C43" s="73" t="s">
        <v>951</v>
      </c>
      <c r="D43" s="73" t="s">
        <v>212</v>
      </c>
      <c r="E43" s="73"/>
      <c r="F43" s="95">
        <v>41427</v>
      </c>
      <c r="G43" s="83">
        <v>4.1800000000008355</v>
      </c>
      <c r="H43" s="86" t="s">
        <v>122</v>
      </c>
      <c r="I43" s="87">
        <v>4.8000000000000001E-2</v>
      </c>
      <c r="J43" s="87">
        <v>4.8499999999979095E-2</v>
      </c>
      <c r="K43" s="83">
        <v>104543.62776000002</v>
      </c>
      <c r="L43" s="85">
        <v>114.392796</v>
      </c>
      <c r="M43" s="83">
        <v>119.59037870500002</v>
      </c>
      <c r="N43" s="73"/>
      <c r="O43" s="84">
        <f t="shared" si="0"/>
        <v>8.9690829452764541E-3</v>
      </c>
      <c r="P43" s="84">
        <f>M43/'סכום נכסי הקרן'!$C$42</f>
        <v>5.4696734917422073E-3</v>
      </c>
    </row>
    <row r="44" spans="2:16">
      <c r="B44" s="76" t="s">
        <v>952</v>
      </c>
      <c r="C44" s="73">
        <v>8805</v>
      </c>
      <c r="D44" s="73" t="s">
        <v>212</v>
      </c>
      <c r="E44" s="73"/>
      <c r="F44" s="95">
        <v>41487</v>
      </c>
      <c r="G44" s="83">
        <v>4.3399999999970964</v>
      </c>
      <c r="H44" s="86" t="s">
        <v>122</v>
      </c>
      <c r="I44" s="87">
        <v>4.8000000000000001E-2</v>
      </c>
      <c r="J44" s="87">
        <v>4.8499999999846735E-2</v>
      </c>
      <c r="K44" s="83">
        <v>55103.949516000015</v>
      </c>
      <c r="L44" s="85">
        <v>112.49448599999999</v>
      </c>
      <c r="M44" s="83">
        <v>61.988904727000005</v>
      </c>
      <c r="N44" s="73"/>
      <c r="O44" s="84">
        <f t="shared" si="0"/>
        <v>4.6490665403341284E-3</v>
      </c>
      <c r="P44" s="84">
        <f>M44/'סכום נכסי הקרן'!$C$42</f>
        <v>2.8351701252136699E-3</v>
      </c>
    </row>
    <row r="45" spans="2:16">
      <c r="B45" s="76" t="s">
        <v>953</v>
      </c>
      <c r="C45" s="73" t="s">
        <v>954</v>
      </c>
      <c r="D45" s="73" t="s">
        <v>212</v>
      </c>
      <c r="E45" s="73"/>
      <c r="F45" s="95">
        <v>41518</v>
      </c>
      <c r="G45" s="83">
        <v>4.4300000000942621</v>
      </c>
      <c r="H45" s="86" t="s">
        <v>122</v>
      </c>
      <c r="I45" s="87">
        <v>4.8000000000000001E-2</v>
      </c>
      <c r="J45" s="87">
        <v>4.8500000001271797E-2</v>
      </c>
      <c r="K45" s="83">
        <v>5982.0463560000007</v>
      </c>
      <c r="L45" s="85">
        <v>111.72451100000001</v>
      </c>
      <c r="M45" s="83">
        <v>6.6834120590000019</v>
      </c>
      <c r="N45" s="73"/>
      <c r="O45" s="84">
        <f t="shared" si="0"/>
        <v>5.0124498110754522E-4</v>
      </c>
      <c r="P45" s="84">
        <f>M45/'סכום נכסי הקרן'!$C$42</f>
        <v>3.0567744804686466E-4</v>
      </c>
    </row>
    <row r="46" spans="2:16">
      <c r="B46" s="76" t="s">
        <v>955</v>
      </c>
      <c r="C46" s="73" t="s">
        <v>956</v>
      </c>
      <c r="D46" s="73" t="s">
        <v>212</v>
      </c>
      <c r="E46" s="73"/>
      <c r="F46" s="95">
        <v>41548</v>
      </c>
      <c r="G46" s="83">
        <v>4.409999999988047</v>
      </c>
      <c r="H46" s="86" t="s">
        <v>122</v>
      </c>
      <c r="I46" s="87">
        <v>4.8000000000000001E-2</v>
      </c>
      <c r="J46" s="87">
        <v>4.8499999999875365E-2</v>
      </c>
      <c r="K46" s="83">
        <v>137577.91872000002</v>
      </c>
      <c r="L46" s="85">
        <v>113.724965</v>
      </c>
      <c r="M46" s="83">
        <v>156.46043960700004</v>
      </c>
      <c r="N46" s="73"/>
      <c r="O46" s="84">
        <f t="shared" si="0"/>
        <v>1.1734277252781448E-2</v>
      </c>
      <c r="P46" s="84">
        <f>M46/'סכום נכסי הקרן'!$C$42</f>
        <v>7.1559897066281351E-3</v>
      </c>
    </row>
    <row r="47" spans="2:16">
      <c r="B47" s="76" t="s">
        <v>957</v>
      </c>
      <c r="C47" s="73" t="s">
        <v>958</v>
      </c>
      <c r="D47" s="73" t="s">
        <v>212</v>
      </c>
      <c r="E47" s="73"/>
      <c r="F47" s="95">
        <v>41579</v>
      </c>
      <c r="G47" s="83">
        <v>4.4899999999887186</v>
      </c>
      <c r="H47" s="86" t="s">
        <v>122</v>
      </c>
      <c r="I47" s="87">
        <v>4.8000000000000001E-2</v>
      </c>
      <c r="J47" s="87">
        <v>4.8499999999879792E-2</v>
      </c>
      <c r="K47" s="83">
        <v>95465.362344000008</v>
      </c>
      <c r="L47" s="85">
        <v>113.27663200000001</v>
      </c>
      <c r="M47" s="83">
        <v>108.13994687800002</v>
      </c>
      <c r="N47" s="73"/>
      <c r="O47" s="84">
        <f t="shared" si="0"/>
        <v>8.1103192727494892E-3</v>
      </c>
      <c r="P47" s="84">
        <f>M47/'סכום נכסי הקרן'!$C$42</f>
        <v>4.9459681225365766E-3</v>
      </c>
    </row>
    <row r="48" spans="2:16">
      <c r="B48" s="76" t="s">
        <v>959</v>
      </c>
      <c r="C48" s="73" t="s">
        <v>960</v>
      </c>
      <c r="D48" s="73" t="s">
        <v>212</v>
      </c>
      <c r="E48" s="73"/>
      <c r="F48" s="95">
        <v>41609</v>
      </c>
      <c r="G48" s="83">
        <v>4.5700000000119028</v>
      </c>
      <c r="H48" s="86" t="s">
        <v>122</v>
      </c>
      <c r="I48" s="87">
        <v>4.8000000000000001E-2</v>
      </c>
      <c r="J48" s="87">
        <v>4.8500000000115187E-2</v>
      </c>
      <c r="K48" s="83">
        <v>92594.648256000015</v>
      </c>
      <c r="L48" s="85">
        <v>112.507336</v>
      </c>
      <c r="M48" s="83">
        <v>104.17577176800002</v>
      </c>
      <c r="N48" s="73"/>
      <c r="O48" s="84">
        <f t="shared" si="0"/>
        <v>7.8130126185169107E-3</v>
      </c>
      <c r="P48" s="84">
        <f>M48/'סכום נכסי הקרן'!$C$42</f>
        <v>4.7646596949641774E-3</v>
      </c>
    </row>
    <row r="49" spans="2:16">
      <c r="B49" s="76" t="s">
        <v>961</v>
      </c>
      <c r="C49" s="73" t="s">
        <v>962</v>
      </c>
      <c r="D49" s="73" t="s">
        <v>212</v>
      </c>
      <c r="E49" s="73"/>
      <c r="F49" s="95">
        <v>41672</v>
      </c>
      <c r="G49" s="83">
        <v>4.7400000000553453</v>
      </c>
      <c r="H49" s="86" t="s">
        <v>122</v>
      </c>
      <c r="I49" s="87">
        <v>4.8000000000000001E-2</v>
      </c>
      <c r="J49" s="87">
        <v>4.8500000000606301E-2</v>
      </c>
      <c r="K49" s="83">
        <v>28730.208408000002</v>
      </c>
      <c r="L49" s="85">
        <v>111.9455</v>
      </c>
      <c r="M49" s="83">
        <v>32.162175453000003</v>
      </c>
      <c r="N49" s="73"/>
      <c r="O49" s="84">
        <f t="shared" si="0"/>
        <v>2.4121105933618951E-3</v>
      </c>
      <c r="P49" s="84">
        <f>M49/'סכום נכסי הקרן'!$C$42</f>
        <v>1.4709929044206718E-3</v>
      </c>
    </row>
    <row r="50" spans="2:16">
      <c r="B50" s="76" t="s">
        <v>963</v>
      </c>
      <c r="C50" s="73" t="s">
        <v>964</v>
      </c>
      <c r="D50" s="73" t="s">
        <v>212</v>
      </c>
      <c r="E50" s="73"/>
      <c r="F50" s="95">
        <v>41700</v>
      </c>
      <c r="G50" s="83">
        <v>4.8199999999955585</v>
      </c>
      <c r="H50" s="86" t="s">
        <v>122</v>
      </c>
      <c r="I50" s="87">
        <v>4.8000000000000001E-2</v>
      </c>
      <c r="J50" s="87">
        <v>4.8499999999974917E-2</v>
      </c>
      <c r="K50" s="83">
        <v>124459.25646000002</v>
      </c>
      <c r="L50" s="85">
        <v>112.16221</v>
      </c>
      <c r="M50" s="83">
        <v>139.59625309100002</v>
      </c>
      <c r="N50" s="73"/>
      <c r="O50" s="84">
        <f t="shared" si="0"/>
        <v>1.0469490826778661E-2</v>
      </c>
      <c r="P50" s="84">
        <f>M50/'סכום נכסי הקרן'!$C$42</f>
        <v>6.3846768723917037E-3</v>
      </c>
    </row>
    <row r="51" spans="2:16">
      <c r="B51" s="76" t="s">
        <v>965</v>
      </c>
      <c r="C51" s="73" t="s">
        <v>966</v>
      </c>
      <c r="D51" s="73" t="s">
        <v>212</v>
      </c>
      <c r="E51" s="73"/>
      <c r="F51" s="95">
        <v>41730</v>
      </c>
      <c r="G51" s="83">
        <v>4.7900000000263887</v>
      </c>
      <c r="H51" s="86" t="s">
        <v>122</v>
      </c>
      <c r="I51" s="87">
        <v>4.8000000000000001E-2</v>
      </c>
      <c r="J51" s="87">
        <v>4.850000000032683E-2</v>
      </c>
      <c r="K51" s="83">
        <v>72065.741484000013</v>
      </c>
      <c r="L51" s="85">
        <v>114.63317600000001</v>
      </c>
      <c r="M51" s="83">
        <v>82.611248358000012</v>
      </c>
      <c r="N51" s="73"/>
      <c r="O51" s="84">
        <f t="shared" si="0"/>
        <v>6.1957086076587257E-3</v>
      </c>
      <c r="P51" s="84">
        <f>M51/'סכום נכסי הקרן'!$C$42</f>
        <v>3.7783687965242032E-3</v>
      </c>
    </row>
    <row r="52" spans="2:16">
      <c r="B52" s="76" t="s">
        <v>967</v>
      </c>
      <c r="C52" s="73" t="s">
        <v>968</v>
      </c>
      <c r="D52" s="73" t="s">
        <v>212</v>
      </c>
      <c r="E52" s="73"/>
      <c r="F52" s="95">
        <v>41760</v>
      </c>
      <c r="G52" s="83">
        <v>4.8700000000444685</v>
      </c>
      <c r="H52" s="86" t="s">
        <v>122</v>
      </c>
      <c r="I52" s="87">
        <v>4.8000000000000001E-2</v>
      </c>
      <c r="J52" s="87">
        <v>4.8600000000172568E-2</v>
      </c>
      <c r="K52" s="83">
        <v>26481.522144000002</v>
      </c>
      <c r="L52" s="85">
        <v>113.79331999999999</v>
      </c>
      <c r="M52" s="83">
        <v>30.134203318000004</v>
      </c>
      <c r="N52" s="73"/>
      <c r="O52" s="84">
        <f t="shared" si="0"/>
        <v>2.2600159977390127E-3</v>
      </c>
      <c r="P52" s="84">
        <f>M52/'סכום נכסי הקרן'!$C$42</f>
        <v>1.3782400797460095E-3</v>
      </c>
    </row>
    <row r="53" spans="2:16">
      <c r="B53" s="76" t="s">
        <v>969</v>
      </c>
      <c r="C53" s="73" t="s">
        <v>970</v>
      </c>
      <c r="D53" s="73" t="s">
        <v>212</v>
      </c>
      <c r="E53" s="73"/>
      <c r="F53" s="95">
        <v>41791</v>
      </c>
      <c r="G53" s="83">
        <v>4.9600000000026654</v>
      </c>
      <c r="H53" s="86" t="s">
        <v>122</v>
      </c>
      <c r="I53" s="87">
        <v>4.8000000000000001E-2</v>
      </c>
      <c r="J53" s="87">
        <v>4.8500000000016662E-2</v>
      </c>
      <c r="K53" s="83">
        <v>106031.08560000002</v>
      </c>
      <c r="L53" s="85">
        <v>113.273286</v>
      </c>
      <c r="M53" s="83">
        <v>120.10489450800002</v>
      </c>
      <c r="N53" s="73"/>
      <c r="O53" s="84">
        <f t="shared" si="0"/>
        <v>9.0076707895807677E-3</v>
      </c>
      <c r="P53" s="84">
        <f>M53/'סכום נכסי הקרן'!$C$42</f>
        <v>5.4932057648165618E-3</v>
      </c>
    </row>
    <row r="54" spans="2:16">
      <c r="B54" s="76" t="s">
        <v>971</v>
      </c>
      <c r="C54" s="73" t="s">
        <v>972</v>
      </c>
      <c r="D54" s="73" t="s">
        <v>212</v>
      </c>
      <c r="E54" s="73"/>
      <c r="F54" s="95">
        <v>41821</v>
      </c>
      <c r="G54" s="83">
        <v>5.0399999999964002</v>
      </c>
      <c r="H54" s="86" t="s">
        <v>122</v>
      </c>
      <c r="I54" s="87">
        <v>4.8000000000000001E-2</v>
      </c>
      <c r="J54" s="87">
        <v>4.8599999999997416E-2</v>
      </c>
      <c r="K54" s="83">
        <v>69012.87346800002</v>
      </c>
      <c r="L54" s="85">
        <v>112.711184</v>
      </c>
      <c r="M54" s="83">
        <v>77.785226857000012</v>
      </c>
      <c r="N54" s="73"/>
      <c r="O54" s="84">
        <f t="shared" si="0"/>
        <v>5.8337648826962858E-3</v>
      </c>
      <c r="P54" s="84">
        <f>M54/'סכום נכסי הקרן'!$C$42</f>
        <v>3.5576423287227094E-3</v>
      </c>
    </row>
    <row r="55" spans="2:16">
      <c r="B55" s="76" t="s">
        <v>973</v>
      </c>
      <c r="C55" s="73" t="s">
        <v>974</v>
      </c>
      <c r="D55" s="73" t="s">
        <v>212</v>
      </c>
      <c r="E55" s="73"/>
      <c r="F55" s="95">
        <v>41852</v>
      </c>
      <c r="G55" s="83">
        <v>5.1299999999832906</v>
      </c>
      <c r="H55" s="86" t="s">
        <v>122</v>
      </c>
      <c r="I55" s="87">
        <v>4.8000000000000001E-2</v>
      </c>
      <c r="J55" s="87">
        <v>4.8499999999868072E-2</v>
      </c>
      <c r="K55" s="83">
        <v>50785.151472000005</v>
      </c>
      <c r="L55" s="85">
        <v>111.94590100000001</v>
      </c>
      <c r="M55" s="83">
        <v>56.851895515000002</v>
      </c>
      <c r="N55" s="73"/>
      <c r="O55" s="84">
        <f t="shared" si="0"/>
        <v>4.2637992453226203E-3</v>
      </c>
      <c r="P55" s="84">
        <f>M55/'סכום נכסי הקרן'!$C$42</f>
        <v>2.600220094801757E-3</v>
      </c>
    </row>
    <row r="56" spans="2:16">
      <c r="B56" s="76" t="s">
        <v>975</v>
      </c>
      <c r="C56" s="73" t="s">
        <v>976</v>
      </c>
      <c r="D56" s="73" t="s">
        <v>212</v>
      </c>
      <c r="E56" s="73"/>
      <c r="F56" s="95">
        <v>41883</v>
      </c>
      <c r="G56" s="83">
        <v>5.2100000000109672</v>
      </c>
      <c r="H56" s="86" t="s">
        <v>122</v>
      </c>
      <c r="I56" s="87">
        <v>4.8000000000000001E-2</v>
      </c>
      <c r="J56" s="87">
        <v>4.8500000000092303E-2</v>
      </c>
      <c r="K56" s="83">
        <v>82672.827204000016</v>
      </c>
      <c r="L56" s="85">
        <v>111.396208</v>
      </c>
      <c r="M56" s="83">
        <v>92.094394819000001</v>
      </c>
      <c r="N56" s="73"/>
      <c r="O56" s="84">
        <f t="shared" si="0"/>
        <v>6.9069290930518171E-3</v>
      </c>
      <c r="P56" s="84">
        <f>M56/'סכום נכסי הקרן'!$C$42</f>
        <v>4.2120969557433519E-3</v>
      </c>
    </row>
    <row r="57" spans="2:16">
      <c r="B57" s="76" t="s">
        <v>977</v>
      </c>
      <c r="C57" s="73" t="s">
        <v>978</v>
      </c>
      <c r="D57" s="73" t="s">
        <v>212</v>
      </c>
      <c r="E57" s="73"/>
      <c r="F57" s="95">
        <v>41913</v>
      </c>
      <c r="G57" s="83">
        <v>5.1699999999812896</v>
      </c>
      <c r="H57" s="86" t="s">
        <v>122</v>
      </c>
      <c r="I57" s="87">
        <v>4.8000000000000001E-2</v>
      </c>
      <c r="J57" s="87">
        <v>4.8499999999920503E-2</v>
      </c>
      <c r="K57" s="83">
        <v>71899.098480000015</v>
      </c>
      <c r="L57" s="85">
        <v>113.735879</v>
      </c>
      <c r="M57" s="83">
        <v>81.775071309000026</v>
      </c>
      <c r="N57" s="73"/>
      <c r="O57" s="84">
        <f t="shared" si="0"/>
        <v>6.1329966956250878E-3</v>
      </c>
      <c r="P57" s="84">
        <f>M57/'סכום נכסי הקרן'!$C$42</f>
        <v>3.7401247881947335E-3</v>
      </c>
    </row>
    <row r="58" spans="2:16">
      <c r="B58" s="76" t="s">
        <v>979</v>
      </c>
      <c r="C58" s="73" t="s">
        <v>980</v>
      </c>
      <c r="D58" s="73" t="s">
        <v>212</v>
      </c>
      <c r="E58" s="73"/>
      <c r="F58" s="95">
        <v>41945</v>
      </c>
      <c r="G58" s="83">
        <v>5.2500000000398641</v>
      </c>
      <c r="H58" s="86" t="s">
        <v>122</v>
      </c>
      <c r="I58" s="87">
        <v>4.8000000000000001E-2</v>
      </c>
      <c r="J58" s="87">
        <v>4.8500000000261966E-2</v>
      </c>
      <c r="K58" s="83">
        <v>38642.48427600001</v>
      </c>
      <c r="L58" s="85">
        <v>113.602268</v>
      </c>
      <c r="M58" s="83">
        <v>43.89873840100001</v>
      </c>
      <c r="N58" s="73"/>
      <c r="O58" s="84">
        <f t="shared" si="0"/>
        <v>3.2923336323133494E-3</v>
      </c>
      <c r="P58" s="84">
        <f>M58/'סכום נכסי הקרן'!$C$42</f>
        <v>2.0077849769601615E-3</v>
      </c>
    </row>
    <row r="59" spans="2:16">
      <c r="B59" s="76" t="s">
        <v>981</v>
      </c>
      <c r="C59" s="73" t="s">
        <v>982</v>
      </c>
      <c r="D59" s="73" t="s">
        <v>212</v>
      </c>
      <c r="E59" s="73"/>
      <c r="F59" s="95">
        <v>41974</v>
      </c>
      <c r="G59" s="83">
        <v>5.3300000000077183</v>
      </c>
      <c r="H59" s="86" t="s">
        <v>122</v>
      </c>
      <c r="I59" s="87">
        <v>4.8000000000000001E-2</v>
      </c>
      <c r="J59" s="87">
        <v>4.8500000000088021E-2</v>
      </c>
      <c r="K59" s="83">
        <v>130889.92646400003</v>
      </c>
      <c r="L59" s="85">
        <v>112.837969</v>
      </c>
      <c r="M59" s="83">
        <v>147.69353434200002</v>
      </c>
      <c r="N59" s="73"/>
      <c r="O59" s="84">
        <f t="shared" si="0"/>
        <v>1.1076773686469232E-2</v>
      </c>
      <c r="P59" s="84">
        <f>M59/'סכום נכסי הקרן'!$C$42</f>
        <v>6.7550200813803396E-3</v>
      </c>
    </row>
    <row r="60" spans="2:16">
      <c r="B60" s="76" t="s">
        <v>983</v>
      </c>
      <c r="C60" s="73" t="s">
        <v>984</v>
      </c>
      <c r="D60" s="73" t="s">
        <v>212</v>
      </c>
      <c r="E60" s="73"/>
      <c r="F60" s="95">
        <v>42005</v>
      </c>
      <c r="G60" s="83">
        <v>5.4199999998906714</v>
      </c>
      <c r="H60" s="86" t="s">
        <v>122</v>
      </c>
      <c r="I60" s="87">
        <v>4.8000000000000001E-2</v>
      </c>
      <c r="J60" s="87">
        <v>4.8499999999088932E-2</v>
      </c>
      <c r="K60" s="83">
        <v>11208.830028000002</v>
      </c>
      <c r="L60" s="85">
        <v>112.611615</v>
      </c>
      <c r="M60" s="83">
        <v>12.622444539</v>
      </c>
      <c r="N60" s="73"/>
      <c r="O60" s="84">
        <f t="shared" si="0"/>
        <v>9.4666271039836993E-4</v>
      </c>
      <c r="P60" s="84">
        <f>M60/'סכום נכסי הקרן'!$C$42</f>
        <v>5.7730940434816034E-4</v>
      </c>
    </row>
    <row r="61" spans="2:16">
      <c r="B61" s="76" t="s">
        <v>985</v>
      </c>
      <c r="C61" s="73" t="s">
        <v>986</v>
      </c>
      <c r="D61" s="73" t="s">
        <v>212</v>
      </c>
      <c r="E61" s="73"/>
      <c r="F61" s="95">
        <v>42036</v>
      </c>
      <c r="G61" s="83">
        <v>5.5000000000000009</v>
      </c>
      <c r="H61" s="86" t="s">
        <v>122</v>
      </c>
      <c r="I61" s="87">
        <v>4.8000000000000001E-2</v>
      </c>
      <c r="J61" s="87">
        <v>4.859999999992147E-2</v>
      </c>
      <c r="K61" s="83">
        <v>77231.276892000009</v>
      </c>
      <c r="L61" s="85">
        <v>112.10796999999999</v>
      </c>
      <c r="M61" s="83">
        <v>86.582416588000001</v>
      </c>
      <c r="N61" s="73"/>
      <c r="O61" s="84">
        <f t="shared" si="0"/>
        <v>6.4935397344618008E-3</v>
      </c>
      <c r="P61" s="84">
        <f>M61/'סכום נכסי הקרן'!$C$42</f>
        <v>3.9599970665747568E-3</v>
      </c>
    </row>
    <row r="62" spans="2:16">
      <c r="B62" s="76" t="s">
        <v>987</v>
      </c>
      <c r="C62" s="73" t="s">
        <v>988</v>
      </c>
      <c r="D62" s="73" t="s">
        <v>212</v>
      </c>
      <c r="E62" s="73"/>
      <c r="F62" s="95">
        <v>42064</v>
      </c>
      <c r="G62" s="83">
        <v>5.5800000000054686</v>
      </c>
      <c r="H62" s="86" t="s">
        <v>122</v>
      </c>
      <c r="I62" s="87">
        <v>4.8000000000000001E-2</v>
      </c>
      <c r="J62" s="87">
        <v>4.8600000000049118E-2</v>
      </c>
      <c r="K62" s="83">
        <v>191472.01616400003</v>
      </c>
      <c r="L62" s="85">
        <v>112.708994</v>
      </c>
      <c r="M62" s="83">
        <v>215.80618372900005</v>
      </c>
      <c r="N62" s="73"/>
      <c r="O62" s="84">
        <f t="shared" si="0"/>
        <v>1.6185111067702016E-2</v>
      </c>
      <c r="P62" s="84">
        <f>M62/'סכום נכסי הקרן'!$C$42</f>
        <v>9.8702702949732234E-3</v>
      </c>
    </row>
    <row r="63" spans="2:16">
      <c r="B63" s="76" t="s">
        <v>989</v>
      </c>
      <c r="C63" s="73" t="s">
        <v>990</v>
      </c>
      <c r="D63" s="73" t="s">
        <v>212</v>
      </c>
      <c r="E63" s="73"/>
      <c r="F63" s="95">
        <v>42095</v>
      </c>
      <c r="G63" s="83">
        <v>5.5400000000126788</v>
      </c>
      <c r="H63" s="86" t="s">
        <v>122</v>
      </c>
      <c r="I63" s="87">
        <v>4.8000000000000001E-2</v>
      </c>
      <c r="J63" s="87">
        <v>4.8500000000090561E-2</v>
      </c>
      <c r="K63" s="83">
        <v>114428.85894000001</v>
      </c>
      <c r="L63" s="85">
        <v>115.80719999999999</v>
      </c>
      <c r="M63" s="83">
        <v>132.516857208</v>
      </c>
      <c r="N63" s="73"/>
      <c r="O63" s="84">
        <f t="shared" si="0"/>
        <v>9.9385477060640413E-3</v>
      </c>
      <c r="P63" s="84">
        <f>M63/'סכום נכסי הקרן'!$C$42</f>
        <v>6.0608884170151077E-3</v>
      </c>
    </row>
    <row r="64" spans="2:16">
      <c r="B64" s="76" t="s">
        <v>991</v>
      </c>
      <c r="C64" s="73" t="s">
        <v>992</v>
      </c>
      <c r="D64" s="73" t="s">
        <v>212</v>
      </c>
      <c r="E64" s="73"/>
      <c r="F64" s="95">
        <v>42125</v>
      </c>
      <c r="G64" s="83">
        <v>5.6199999999928076</v>
      </c>
      <c r="H64" s="86" t="s">
        <v>122</v>
      </c>
      <c r="I64" s="87">
        <v>4.8000000000000001E-2</v>
      </c>
      <c r="J64" s="87">
        <v>4.8499999999900102E-2</v>
      </c>
      <c r="K64" s="83">
        <v>108797.20038000001</v>
      </c>
      <c r="L64" s="85">
        <v>115.000742</v>
      </c>
      <c r="M64" s="83">
        <v>125.11758774500001</v>
      </c>
      <c r="N64" s="73"/>
      <c r="O64" s="84">
        <f t="shared" si="0"/>
        <v>9.3836145896483529E-3</v>
      </c>
      <c r="P64" s="84">
        <f>M64/'סכום נכסי הקרן'!$C$42</f>
        <v>5.7224699883899914E-3</v>
      </c>
    </row>
    <row r="65" spans="2:16">
      <c r="B65" s="76" t="s">
        <v>993</v>
      </c>
      <c r="C65" s="73" t="s">
        <v>994</v>
      </c>
      <c r="D65" s="73" t="s">
        <v>212</v>
      </c>
      <c r="E65" s="73"/>
      <c r="F65" s="95">
        <v>42156</v>
      </c>
      <c r="G65" s="83">
        <v>5.7000000000257476</v>
      </c>
      <c r="H65" s="86" t="s">
        <v>122</v>
      </c>
      <c r="I65" s="87">
        <v>4.8000000000000001E-2</v>
      </c>
      <c r="J65" s="87">
        <v>4.8500000000343296E-2</v>
      </c>
      <c r="K65" s="83">
        <v>40936.907880000006</v>
      </c>
      <c r="L65" s="85">
        <v>113.852953</v>
      </c>
      <c r="M65" s="83">
        <v>46.607878284000009</v>
      </c>
      <c r="N65" s="73"/>
      <c r="O65" s="84">
        <f t="shared" si="0"/>
        <v>3.4955146957408845E-3</v>
      </c>
      <c r="P65" s="84">
        <f>M65/'סכום נכסי הקרן'!$C$42</f>
        <v>2.1316921905999752E-3</v>
      </c>
    </row>
    <row r="66" spans="2:16">
      <c r="B66" s="76" t="s">
        <v>995</v>
      </c>
      <c r="C66" s="73" t="s">
        <v>996</v>
      </c>
      <c r="D66" s="73" t="s">
        <v>212</v>
      </c>
      <c r="E66" s="73"/>
      <c r="F66" s="95">
        <v>42218</v>
      </c>
      <c r="G66" s="83">
        <v>5.8700000000250414</v>
      </c>
      <c r="H66" s="86" t="s">
        <v>122</v>
      </c>
      <c r="I66" s="87">
        <v>4.8000000000000001E-2</v>
      </c>
      <c r="J66" s="87">
        <v>4.8500000000167597E-2</v>
      </c>
      <c r="K66" s="83">
        <v>45130.02766800001</v>
      </c>
      <c r="L66" s="85">
        <v>112.378744</v>
      </c>
      <c r="M66" s="83">
        <v>50.716558479000007</v>
      </c>
      <c r="N66" s="73"/>
      <c r="O66" s="84">
        <f t="shared" si="0"/>
        <v>3.8036589951704579E-3</v>
      </c>
      <c r="P66" s="84">
        <f>M66/'סכום נכסי הקרן'!$C$42</f>
        <v>2.3196098089902756E-3</v>
      </c>
    </row>
    <row r="67" spans="2:16">
      <c r="B67" s="76" t="s">
        <v>997</v>
      </c>
      <c r="C67" s="73" t="s">
        <v>998</v>
      </c>
      <c r="D67" s="73" t="s">
        <v>212</v>
      </c>
      <c r="E67" s="73"/>
      <c r="F67" s="95">
        <v>42309</v>
      </c>
      <c r="G67" s="83">
        <v>5.9799999999983795</v>
      </c>
      <c r="H67" s="86" t="s">
        <v>122</v>
      </c>
      <c r="I67" s="87">
        <v>4.8000000000000001E-2</v>
      </c>
      <c r="J67" s="87">
        <v>4.8499999999968492E-2</v>
      </c>
      <c r="K67" s="83">
        <v>97274.174712000022</v>
      </c>
      <c r="L67" s="85">
        <v>114.19153</v>
      </c>
      <c r="M67" s="83">
        <v>111.07886799100002</v>
      </c>
      <c r="N67" s="73"/>
      <c r="O67" s="84">
        <f t="shared" si="0"/>
        <v>8.3307335528743434E-3</v>
      </c>
      <c r="P67" s="84">
        <f>M67/'סכום נכסי הקרן'!$C$42</f>
        <v>5.0803847794630552E-3</v>
      </c>
    </row>
    <row r="68" spans="2:16">
      <c r="B68" s="76" t="s">
        <v>999</v>
      </c>
      <c r="C68" s="73" t="s">
        <v>1000</v>
      </c>
      <c r="D68" s="73" t="s">
        <v>212</v>
      </c>
      <c r="E68" s="73"/>
      <c r="F68" s="95">
        <v>42339</v>
      </c>
      <c r="G68" s="83">
        <v>6.0600000000212981</v>
      </c>
      <c r="H68" s="86" t="s">
        <v>122</v>
      </c>
      <c r="I68" s="87">
        <v>4.8000000000000001E-2</v>
      </c>
      <c r="J68" s="87">
        <v>4.8500000000260578E-2</v>
      </c>
      <c r="K68" s="83">
        <v>77679.900540000017</v>
      </c>
      <c r="L68" s="85">
        <v>113.626412</v>
      </c>
      <c r="M68" s="83">
        <v>88.26488370200002</v>
      </c>
      <c r="N68" s="73"/>
      <c r="O68" s="84">
        <f t="shared" si="0"/>
        <v>6.6197220182004435E-3</v>
      </c>
      <c r="P68" s="84">
        <f>M68/'סכום נכסי הקרן'!$C$42</f>
        <v>4.0369476195692778E-3</v>
      </c>
    </row>
    <row r="69" spans="2:16">
      <c r="B69" s="76" t="s">
        <v>1001</v>
      </c>
      <c r="C69" s="73" t="s">
        <v>1002</v>
      </c>
      <c r="D69" s="73" t="s">
        <v>212</v>
      </c>
      <c r="E69" s="73"/>
      <c r="F69" s="95">
        <v>42370</v>
      </c>
      <c r="G69" s="83">
        <v>6.1400000000599322</v>
      </c>
      <c r="H69" s="86" t="s">
        <v>122</v>
      </c>
      <c r="I69" s="87">
        <v>4.8000000000000001E-2</v>
      </c>
      <c r="J69" s="87">
        <v>4.8500000000435674E-2</v>
      </c>
      <c r="K69" s="83">
        <v>41407.405908000008</v>
      </c>
      <c r="L69" s="85">
        <v>113.634435</v>
      </c>
      <c r="M69" s="83">
        <v>47.053071687000013</v>
      </c>
      <c r="N69" s="73"/>
      <c r="O69" s="84">
        <f t="shared" si="0"/>
        <v>3.5289034733451984E-3</v>
      </c>
      <c r="P69" s="84">
        <f>M69/'סכום נכסי הקרן'!$C$42</f>
        <v>2.1520538834172071E-3</v>
      </c>
    </row>
    <row r="70" spans="2:16">
      <c r="B70" s="76" t="s">
        <v>1003</v>
      </c>
      <c r="C70" s="73" t="s">
        <v>1004</v>
      </c>
      <c r="D70" s="73" t="s">
        <v>212</v>
      </c>
      <c r="E70" s="73"/>
      <c r="F70" s="95">
        <v>42461</v>
      </c>
      <c r="G70" s="83">
        <v>6.240000000003973</v>
      </c>
      <c r="H70" s="86" t="s">
        <v>122</v>
      </c>
      <c r="I70" s="87">
        <v>4.8000000000000001E-2</v>
      </c>
      <c r="J70" s="87">
        <v>4.8500000000022921E-2</v>
      </c>
      <c r="K70" s="83">
        <v>112807.37080800002</v>
      </c>
      <c r="L70" s="85">
        <v>116.038843</v>
      </c>
      <c r="M70" s="83">
        <v>130.900368402</v>
      </c>
      <c r="N70" s="73"/>
      <c r="O70" s="84">
        <f t="shared" si="0"/>
        <v>9.8173136875909593E-3</v>
      </c>
      <c r="P70" s="84">
        <f>M70/'סכום נכסי הקרן'!$C$42</f>
        <v>5.9869554964271862E-3</v>
      </c>
    </row>
    <row r="71" spans="2:16">
      <c r="B71" s="76" t="s">
        <v>1005</v>
      </c>
      <c r="C71" s="73" t="s">
        <v>1006</v>
      </c>
      <c r="D71" s="73" t="s">
        <v>212</v>
      </c>
      <c r="E71" s="73"/>
      <c r="F71" s="95">
        <v>42491</v>
      </c>
      <c r="G71" s="83">
        <v>6.3299999999760104</v>
      </c>
      <c r="H71" s="86" t="s">
        <v>122</v>
      </c>
      <c r="I71" s="87">
        <v>4.8000000000000001E-2</v>
      </c>
      <c r="J71" s="87">
        <v>4.8499999999811368E-2</v>
      </c>
      <c r="K71" s="83">
        <v>121287.47136000003</v>
      </c>
      <c r="L71" s="85">
        <v>115.82038900000001</v>
      </c>
      <c r="M71" s="83">
        <v>140.47562098900002</v>
      </c>
      <c r="N71" s="73"/>
      <c r="O71" s="84">
        <f t="shared" si="0"/>
        <v>1.0535441981896506E-2</v>
      </c>
      <c r="P71" s="84">
        <f>M71/'סכום נכסי הקרן'!$C$42</f>
        <v>6.4248962891480001E-3</v>
      </c>
    </row>
    <row r="72" spans="2:16">
      <c r="B72" s="76" t="s">
        <v>1007</v>
      </c>
      <c r="C72" s="73" t="s">
        <v>1008</v>
      </c>
      <c r="D72" s="73" t="s">
        <v>212</v>
      </c>
      <c r="E72" s="73"/>
      <c r="F72" s="95">
        <v>42522</v>
      </c>
      <c r="G72" s="83">
        <v>6.4099999999875239</v>
      </c>
      <c r="H72" s="86" t="s">
        <v>122</v>
      </c>
      <c r="I72" s="87">
        <v>4.8000000000000001E-2</v>
      </c>
      <c r="J72" s="87">
        <v>4.8499999999855083E-2</v>
      </c>
      <c r="K72" s="83">
        <v>69067.360560000001</v>
      </c>
      <c r="L72" s="85">
        <v>114.894851</v>
      </c>
      <c r="M72" s="83">
        <v>79.354840939000013</v>
      </c>
      <c r="N72" s="73"/>
      <c r="O72" s="84">
        <f t="shared" si="0"/>
        <v>5.9514833734810582E-3</v>
      </c>
      <c r="P72" s="84">
        <f>M72/'סכום נכסי הקרן'!$C$42</f>
        <v>3.6294313524681599E-3</v>
      </c>
    </row>
    <row r="73" spans="2:16">
      <c r="B73" s="76" t="s">
        <v>1009</v>
      </c>
      <c r="C73" s="73" t="s">
        <v>1010</v>
      </c>
      <c r="D73" s="73" t="s">
        <v>212</v>
      </c>
      <c r="E73" s="73"/>
      <c r="F73" s="95">
        <v>42552</v>
      </c>
      <c r="G73" s="83">
        <v>6.4900000000791547</v>
      </c>
      <c r="H73" s="86" t="s">
        <v>122</v>
      </c>
      <c r="I73" s="87">
        <v>4.8000000000000001E-2</v>
      </c>
      <c r="J73" s="87">
        <v>4.8500000000329814E-2</v>
      </c>
      <c r="K73" s="83">
        <v>21259.511063999998</v>
      </c>
      <c r="L73" s="85">
        <v>114.09575</v>
      </c>
      <c r="M73" s="83">
        <v>24.256198692000005</v>
      </c>
      <c r="N73" s="73"/>
      <c r="O73" s="84">
        <f t="shared" si="0"/>
        <v>1.8191752577547309E-3</v>
      </c>
      <c r="P73" s="84">
        <f>M73/'סכום נכסי הקרן'!$C$42</f>
        <v>1.1093993382472449E-3</v>
      </c>
    </row>
    <row r="74" spans="2:16">
      <c r="B74" s="76" t="s">
        <v>1011</v>
      </c>
      <c r="C74" s="73" t="s">
        <v>1012</v>
      </c>
      <c r="D74" s="73" t="s">
        <v>212</v>
      </c>
      <c r="E74" s="73"/>
      <c r="F74" s="95">
        <v>42583</v>
      </c>
      <c r="G74" s="83">
        <v>6.5800000000008732</v>
      </c>
      <c r="H74" s="86" t="s">
        <v>122</v>
      </c>
      <c r="I74" s="87">
        <v>4.8000000000000001E-2</v>
      </c>
      <c r="J74" s="87">
        <v>4.8500000000016967E-2</v>
      </c>
      <c r="K74" s="83">
        <v>182004.38678400003</v>
      </c>
      <c r="L74" s="85">
        <v>113.30896799999999</v>
      </c>
      <c r="M74" s="83">
        <v>206.22729282900005</v>
      </c>
      <c r="N74" s="73"/>
      <c r="O74" s="84">
        <f t="shared" si="0"/>
        <v>1.5466709905867902E-2</v>
      </c>
      <c r="P74" s="84">
        <f>M74/'סכום נכסי הקרן'!$C$42</f>
        <v>9.4321630976938985E-3</v>
      </c>
    </row>
    <row r="75" spans="2:16">
      <c r="B75" s="76" t="s">
        <v>1013</v>
      </c>
      <c r="C75" s="73" t="s">
        <v>1014</v>
      </c>
      <c r="D75" s="73" t="s">
        <v>212</v>
      </c>
      <c r="E75" s="73"/>
      <c r="F75" s="95">
        <v>42614</v>
      </c>
      <c r="G75" s="83">
        <v>6.6599999999655326</v>
      </c>
      <c r="H75" s="86" t="s">
        <v>122</v>
      </c>
      <c r="I75" s="87">
        <v>4.8000000000000001E-2</v>
      </c>
      <c r="J75" s="87">
        <v>4.8499999999664915E-2</v>
      </c>
      <c r="K75" s="83">
        <v>55755.010608000004</v>
      </c>
      <c r="L75" s="85">
        <v>112.39967900000001</v>
      </c>
      <c r="M75" s="83">
        <v>62.668453226000004</v>
      </c>
      <c r="N75" s="73"/>
      <c r="O75" s="84">
        <f t="shared" si="0"/>
        <v>4.7000315671102697E-3</v>
      </c>
      <c r="P75" s="84">
        <f>M75/'סכום נכסי הקרן'!$C$42</f>
        <v>2.8662504550159714E-3</v>
      </c>
    </row>
    <row r="76" spans="2:16">
      <c r="B76" s="76" t="s">
        <v>1015</v>
      </c>
      <c r="C76" s="73" t="s">
        <v>1016</v>
      </c>
      <c r="D76" s="73" t="s">
        <v>212</v>
      </c>
      <c r="E76" s="73"/>
      <c r="F76" s="95">
        <v>42644</v>
      </c>
      <c r="G76" s="83">
        <v>6.5900000000249417</v>
      </c>
      <c r="H76" s="86" t="s">
        <v>122</v>
      </c>
      <c r="I76" s="87">
        <v>4.8000000000000001E-2</v>
      </c>
      <c r="J76" s="87">
        <v>4.850000000029403E-2</v>
      </c>
      <c r="K76" s="83">
        <v>42886.113996000007</v>
      </c>
      <c r="L76" s="85">
        <v>114.988511</v>
      </c>
      <c r="M76" s="83">
        <v>49.31410390300001</v>
      </c>
      <c r="N76" s="73"/>
      <c r="O76" s="84">
        <f t="shared" si="0"/>
        <v>3.6984771941314704E-3</v>
      </c>
      <c r="P76" s="84">
        <f>M76/'סכום נכסי הקרן'!$C$42</f>
        <v>2.2554661153187123E-3</v>
      </c>
    </row>
    <row r="77" spans="2:16">
      <c r="B77" s="76" t="s">
        <v>1017</v>
      </c>
      <c r="C77" s="73" t="s">
        <v>1018</v>
      </c>
      <c r="D77" s="73" t="s">
        <v>212</v>
      </c>
      <c r="E77" s="73"/>
      <c r="F77" s="95">
        <v>42675</v>
      </c>
      <c r="G77" s="83">
        <v>6.669999999967926</v>
      </c>
      <c r="H77" s="86" t="s">
        <v>122</v>
      </c>
      <c r="I77" s="87">
        <v>4.8000000000000001E-2</v>
      </c>
      <c r="J77" s="87">
        <v>4.8499999999790822E-2</v>
      </c>
      <c r="K77" s="83">
        <v>62551.977048000015</v>
      </c>
      <c r="L77" s="85">
        <v>114.640314</v>
      </c>
      <c r="M77" s="83">
        <v>71.709782590000017</v>
      </c>
      <c r="N77" s="73"/>
      <c r="O77" s="84">
        <f t="shared" si="0"/>
        <v>5.3781164923308407E-3</v>
      </c>
      <c r="P77" s="84">
        <f>M77/'סכום נכסי הקרן'!$C$42</f>
        <v>3.2797713426316044E-3</v>
      </c>
    </row>
    <row r="78" spans="2:16">
      <c r="B78" s="76" t="s">
        <v>1019</v>
      </c>
      <c r="C78" s="73" t="s">
        <v>1020</v>
      </c>
      <c r="D78" s="73" t="s">
        <v>212</v>
      </c>
      <c r="E78" s="73"/>
      <c r="F78" s="95">
        <v>42705</v>
      </c>
      <c r="G78" s="83">
        <v>6.7499999999780229</v>
      </c>
      <c r="H78" s="86" t="s">
        <v>122</v>
      </c>
      <c r="I78" s="87">
        <v>4.8000000000000001E-2</v>
      </c>
      <c r="J78" s="87">
        <v>4.8599999999811627E-2</v>
      </c>
      <c r="K78" s="83">
        <v>69886.257804000008</v>
      </c>
      <c r="L78" s="85">
        <v>113.94152699999999</v>
      </c>
      <c r="M78" s="83">
        <v>79.629469425000011</v>
      </c>
      <c r="N78" s="73"/>
      <c r="O78" s="84">
        <f t="shared" ref="O78:O141" si="2">IFERROR(M78/$M$11,0)</f>
        <v>5.972080061080365E-3</v>
      </c>
      <c r="P78" s="84">
        <f>M78/'סכום נכסי הקרן'!$C$42</f>
        <v>3.6419919628301093E-3</v>
      </c>
    </row>
    <row r="79" spans="2:16">
      <c r="B79" s="76" t="s">
        <v>1021</v>
      </c>
      <c r="C79" s="73" t="s">
        <v>1022</v>
      </c>
      <c r="D79" s="73" t="s">
        <v>212</v>
      </c>
      <c r="E79" s="73"/>
      <c r="F79" s="95">
        <v>42736</v>
      </c>
      <c r="G79" s="83">
        <v>6.8400000000009911</v>
      </c>
      <c r="H79" s="86" t="s">
        <v>122</v>
      </c>
      <c r="I79" s="87">
        <v>4.8000000000000001E-2</v>
      </c>
      <c r="J79" s="87">
        <v>4.8500000000024787E-2</v>
      </c>
      <c r="K79" s="83">
        <v>141556.27186800004</v>
      </c>
      <c r="L79" s="85">
        <v>113.977953</v>
      </c>
      <c r="M79" s="83">
        <v>161.34294097600005</v>
      </c>
      <c r="N79" s="73"/>
      <c r="O79" s="84">
        <f t="shared" si="2"/>
        <v>1.2100456875533626E-2</v>
      </c>
      <c r="P79" s="84">
        <f>M79/'סכום נכסי הקרן'!$C$42</f>
        <v>7.3792993792004642E-3</v>
      </c>
    </row>
    <row r="80" spans="2:16">
      <c r="B80" s="76" t="s">
        <v>1023</v>
      </c>
      <c r="C80" s="73" t="s">
        <v>1024</v>
      </c>
      <c r="D80" s="73" t="s">
        <v>212</v>
      </c>
      <c r="E80" s="73"/>
      <c r="F80" s="95">
        <v>42767</v>
      </c>
      <c r="G80" s="83">
        <v>6.9199999999594723</v>
      </c>
      <c r="H80" s="86" t="s">
        <v>122</v>
      </c>
      <c r="I80" s="87">
        <v>4.8000000000000001E-2</v>
      </c>
      <c r="J80" s="87">
        <v>4.8499999999709692E-2</v>
      </c>
      <c r="K80" s="83">
        <v>77379.227244000009</v>
      </c>
      <c r="L80" s="85">
        <v>113.519475</v>
      </c>
      <c r="M80" s="83">
        <v>87.840492143000006</v>
      </c>
      <c r="N80" s="73"/>
      <c r="O80" s="84">
        <f t="shared" si="2"/>
        <v>6.5878933448977545E-3</v>
      </c>
      <c r="P80" s="84">
        <f>M80/'סכום נכסי הקרן'!$C$42</f>
        <v>4.0175373351842144E-3</v>
      </c>
    </row>
    <row r="81" spans="2:16">
      <c r="B81" s="76" t="s">
        <v>1025</v>
      </c>
      <c r="C81" s="73" t="s">
        <v>1026</v>
      </c>
      <c r="D81" s="73" t="s">
        <v>212</v>
      </c>
      <c r="E81" s="73"/>
      <c r="F81" s="95">
        <v>42795</v>
      </c>
      <c r="G81" s="83">
        <v>6.9999999999815881</v>
      </c>
      <c r="H81" s="86" t="s">
        <v>122</v>
      </c>
      <c r="I81" s="87">
        <v>4.8000000000000001E-2</v>
      </c>
      <c r="J81" s="87">
        <v>4.8499999999829686E-2</v>
      </c>
      <c r="K81" s="83">
        <v>95869.839516000007</v>
      </c>
      <c r="L81" s="85">
        <v>113.307041</v>
      </c>
      <c r="M81" s="83">
        <v>108.62727802100004</v>
      </c>
      <c r="N81" s="73"/>
      <c r="O81" s="84">
        <f t="shared" si="2"/>
        <v>8.1468683119842039E-3</v>
      </c>
      <c r="P81" s="84">
        <f>M81/'סכום נכסי הקרן'!$C$42</f>
        <v>4.9682570580130911E-3</v>
      </c>
    </row>
    <row r="82" spans="2:16">
      <c r="B82" s="76" t="s">
        <v>1027</v>
      </c>
      <c r="C82" s="73" t="s">
        <v>1028</v>
      </c>
      <c r="D82" s="73" t="s">
        <v>212</v>
      </c>
      <c r="E82" s="73"/>
      <c r="F82" s="95">
        <v>42826</v>
      </c>
      <c r="G82" s="83">
        <v>6.9199999999708393</v>
      </c>
      <c r="H82" s="86" t="s">
        <v>122</v>
      </c>
      <c r="I82" s="87">
        <v>4.8000000000000001E-2</v>
      </c>
      <c r="J82" s="87">
        <v>4.8499999999788962E-2</v>
      </c>
      <c r="K82" s="83">
        <v>67658.252772000007</v>
      </c>
      <c r="L82" s="85">
        <v>115.56882</v>
      </c>
      <c r="M82" s="83">
        <v>78.19184450900002</v>
      </c>
      <c r="N82" s="73"/>
      <c r="O82" s="84">
        <f t="shared" si="2"/>
        <v>5.8642605420235116E-3</v>
      </c>
      <c r="P82" s="84">
        <f>M82/'סכום נכסי הקרן'!$C$42</f>
        <v>3.5762396926285892E-3</v>
      </c>
    </row>
    <row r="83" spans="2:16">
      <c r="B83" s="76" t="s">
        <v>1029</v>
      </c>
      <c r="C83" s="73" t="s">
        <v>1030</v>
      </c>
      <c r="D83" s="73" t="s">
        <v>212</v>
      </c>
      <c r="E83" s="73"/>
      <c r="F83" s="95">
        <v>42856</v>
      </c>
      <c r="G83" s="83">
        <v>7.000000000007125</v>
      </c>
      <c r="H83" s="86" t="s">
        <v>122</v>
      </c>
      <c r="I83" s="87">
        <v>4.8000000000000001E-2</v>
      </c>
      <c r="J83" s="87">
        <v>4.8500000000106888E-2</v>
      </c>
      <c r="K83" s="83">
        <v>122274.60247200001</v>
      </c>
      <c r="L83" s="85">
        <v>114.76474</v>
      </c>
      <c r="M83" s="83">
        <v>140.32812935000004</v>
      </c>
      <c r="N83" s="73"/>
      <c r="O83" s="84">
        <f t="shared" si="2"/>
        <v>1.0524380350030713E-2</v>
      </c>
      <c r="P83" s="84">
        <f>M83/'סכום נכסי הקרן'!$C$42</f>
        <v>6.4181505031004303E-3</v>
      </c>
    </row>
    <row r="84" spans="2:16">
      <c r="B84" s="76" t="s">
        <v>1031</v>
      </c>
      <c r="C84" s="73" t="s">
        <v>1032</v>
      </c>
      <c r="D84" s="73" t="s">
        <v>212</v>
      </c>
      <c r="E84" s="73"/>
      <c r="F84" s="95">
        <v>42887</v>
      </c>
      <c r="G84" s="83">
        <v>7.0900000000054693</v>
      </c>
      <c r="H84" s="86" t="s">
        <v>122</v>
      </c>
      <c r="I84" s="87">
        <v>4.8000000000000001E-2</v>
      </c>
      <c r="J84" s="87">
        <v>4.8500000000044903E-2</v>
      </c>
      <c r="K84" s="83">
        <v>107376.55882800002</v>
      </c>
      <c r="L84" s="85">
        <v>114.095292</v>
      </c>
      <c r="M84" s="83">
        <v>122.51159853700001</v>
      </c>
      <c r="N84" s="73"/>
      <c r="O84" s="84">
        <f t="shared" si="2"/>
        <v>9.1881696582571445E-3</v>
      </c>
      <c r="P84" s="84">
        <f>M84/'סכום נכסי הקרן'!$C$42</f>
        <v>5.6032805498656378E-3</v>
      </c>
    </row>
    <row r="85" spans="2:16">
      <c r="B85" s="76" t="s">
        <v>1033</v>
      </c>
      <c r="C85" s="73" t="s">
        <v>1034</v>
      </c>
      <c r="D85" s="73" t="s">
        <v>212</v>
      </c>
      <c r="E85" s="73"/>
      <c r="F85" s="95">
        <v>42918</v>
      </c>
      <c r="G85" s="83">
        <v>7.1699999999442658</v>
      </c>
      <c r="H85" s="86" t="s">
        <v>122</v>
      </c>
      <c r="I85" s="87">
        <v>4.8000000000000001E-2</v>
      </c>
      <c r="J85" s="87">
        <v>4.8499999999488147E-2</v>
      </c>
      <c r="K85" s="83">
        <v>46617.087792000006</v>
      </c>
      <c r="L85" s="85">
        <v>113.15503200000001</v>
      </c>
      <c r="M85" s="83">
        <v>52.749580582000007</v>
      </c>
      <c r="N85" s="73"/>
      <c r="O85" s="84">
        <f t="shared" si="2"/>
        <v>3.9561323301397118E-3</v>
      </c>
      <c r="P85" s="84">
        <f>M85/'סכום נכסי הקרן'!$C$42</f>
        <v>2.4125936027144788E-3</v>
      </c>
    </row>
    <row r="86" spans="2:16">
      <c r="B86" s="76" t="s">
        <v>1035</v>
      </c>
      <c r="C86" s="73" t="s">
        <v>1036</v>
      </c>
      <c r="D86" s="73" t="s">
        <v>212</v>
      </c>
      <c r="E86" s="73"/>
      <c r="F86" s="95">
        <v>42949</v>
      </c>
      <c r="G86" s="83">
        <v>7.2599999999771594</v>
      </c>
      <c r="H86" s="86" t="s">
        <v>122</v>
      </c>
      <c r="I86" s="87">
        <v>4.8000000000000001E-2</v>
      </c>
      <c r="J86" s="87">
        <v>4.8499999999837951E-2</v>
      </c>
      <c r="K86" s="83">
        <v>114150.85545600002</v>
      </c>
      <c r="L86" s="85">
        <v>113.521998</v>
      </c>
      <c r="M86" s="83">
        <v>129.58633154600003</v>
      </c>
      <c r="N86" s="73"/>
      <c r="O86" s="84">
        <f t="shared" si="2"/>
        <v>9.718763071042729E-3</v>
      </c>
      <c r="P86" s="84">
        <f>M86/'סכום נכסי הקרן'!$C$42</f>
        <v>5.9268557406084946E-3</v>
      </c>
    </row>
    <row r="87" spans="2:16">
      <c r="B87" s="76" t="s">
        <v>1037</v>
      </c>
      <c r="C87" s="73" t="s">
        <v>1038</v>
      </c>
      <c r="D87" s="73" t="s">
        <v>212</v>
      </c>
      <c r="E87" s="73"/>
      <c r="F87" s="95">
        <v>42979</v>
      </c>
      <c r="G87" s="83">
        <v>7.3399999999534851</v>
      </c>
      <c r="H87" s="86" t="s">
        <v>122</v>
      </c>
      <c r="I87" s="87">
        <v>4.8000000000000001E-2</v>
      </c>
      <c r="J87" s="87">
        <v>4.8499999999698507E-2</v>
      </c>
      <c r="K87" s="83">
        <v>51275.137584000004</v>
      </c>
      <c r="L87" s="85">
        <v>113.203413</v>
      </c>
      <c r="M87" s="83">
        <v>58.045205855000006</v>
      </c>
      <c r="N87" s="73"/>
      <c r="O87" s="84">
        <f t="shared" si="2"/>
        <v>4.3532955704853448E-3</v>
      </c>
      <c r="P87" s="84">
        <f>M87/'סכום נכסי הקרן'!$C$42</f>
        <v>2.6547982139180151E-3</v>
      </c>
    </row>
    <row r="88" spans="2:16">
      <c r="B88" s="76" t="s">
        <v>1039</v>
      </c>
      <c r="C88" s="73" t="s">
        <v>1040</v>
      </c>
      <c r="D88" s="73" t="s">
        <v>212</v>
      </c>
      <c r="E88" s="73"/>
      <c r="F88" s="95">
        <v>43009</v>
      </c>
      <c r="G88" s="83">
        <v>7.2500000000132969</v>
      </c>
      <c r="H88" s="86" t="s">
        <v>122</v>
      </c>
      <c r="I88" s="87">
        <v>4.8000000000000001E-2</v>
      </c>
      <c r="J88" s="87">
        <v>4.8500000000097507E-2</v>
      </c>
      <c r="K88" s="83">
        <v>97999.60869600001</v>
      </c>
      <c r="L88" s="85">
        <v>115.116557</v>
      </c>
      <c r="M88" s="83">
        <v>112.813774974</v>
      </c>
      <c r="N88" s="73"/>
      <c r="O88" s="84">
        <f t="shared" si="2"/>
        <v>8.4608487410806621E-3</v>
      </c>
      <c r="P88" s="84">
        <f>M88/'סכום נכסי הקרן'!$C$42</f>
        <v>5.1597337608636521E-3</v>
      </c>
    </row>
    <row r="89" spans="2:16">
      <c r="B89" s="76" t="s">
        <v>1041</v>
      </c>
      <c r="C89" s="73" t="s">
        <v>1042</v>
      </c>
      <c r="D89" s="73" t="s">
        <v>212</v>
      </c>
      <c r="E89" s="73"/>
      <c r="F89" s="95">
        <v>43040</v>
      </c>
      <c r="G89" s="83">
        <v>7.3300000000064758</v>
      </c>
      <c r="H89" s="86" t="s">
        <v>122</v>
      </c>
      <c r="I89" s="87">
        <v>4.8000000000000001E-2</v>
      </c>
      <c r="J89" s="87">
        <v>4.8500000000091352E-2</v>
      </c>
      <c r="K89" s="83">
        <v>105138.21318000002</v>
      </c>
      <c r="L89" s="85">
        <v>114.533733</v>
      </c>
      <c r="M89" s="83">
        <v>120.41871993400002</v>
      </c>
      <c r="N89" s="73"/>
      <c r="O89" s="84">
        <f t="shared" si="2"/>
        <v>9.0312071836168972E-3</v>
      </c>
      <c r="P89" s="84">
        <f>M89/'סכום נכסי הקרן'!$C$42</f>
        <v>5.5075591152467093E-3</v>
      </c>
    </row>
    <row r="90" spans="2:16">
      <c r="B90" s="76" t="s">
        <v>1043</v>
      </c>
      <c r="C90" s="73" t="s">
        <v>1044</v>
      </c>
      <c r="D90" s="73" t="s">
        <v>212</v>
      </c>
      <c r="E90" s="73"/>
      <c r="F90" s="95">
        <v>43070</v>
      </c>
      <c r="G90" s="83">
        <v>7.4100000000084902</v>
      </c>
      <c r="H90" s="86" t="s">
        <v>122</v>
      </c>
      <c r="I90" s="87">
        <v>4.8000000000000001E-2</v>
      </c>
      <c r="J90" s="87">
        <v>4.8500000000032663E-2</v>
      </c>
      <c r="K90" s="83">
        <v>107668.88008800002</v>
      </c>
      <c r="L90" s="85">
        <v>113.754755</v>
      </c>
      <c r="M90" s="83">
        <v>122.47847055600003</v>
      </c>
      <c r="N90" s="73"/>
      <c r="O90" s="84">
        <f t="shared" si="2"/>
        <v>9.1856851138262651E-3</v>
      </c>
      <c r="P90" s="84">
        <f>M90/'סכום נכסי הקרן'!$C$42</f>
        <v>5.6017653841685918E-3</v>
      </c>
    </row>
    <row r="91" spans="2:16">
      <c r="B91" s="76" t="s">
        <v>1045</v>
      </c>
      <c r="C91" s="73" t="s">
        <v>1046</v>
      </c>
      <c r="D91" s="73" t="s">
        <v>212</v>
      </c>
      <c r="E91" s="73"/>
      <c r="F91" s="95">
        <v>43101</v>
      </c>
      <c r="G91" s="83">
        <v>7.5000000000089795</v>
      </c>
      <c r="H91" s="86" t="s">
        <v>122</v>
      </c>
      <c r="I91" s="87">
        <v>4.8000000000000001E-2</v>
      </c>
      <c r="J91" s="87">
        <v>4.8500000000050877E-2</v>
      </c>
      <c r="K91" s="83">
        <v>146994.64045200002</v>
      </c>
      <c r="L91" s="85">
        <v>113.634485</v>
      </c>
      <c r="M91" s="83">
        <v>167.03660227900005</v>
      </c>
      <c r="N91" s="73"/>
      <c r="O91" s="84">
        <f t="shared" si="2"/>
        <v>1.2527472167582222E-2</v>
      </c>
      <c r="P91" s="84">
        <f>M91/'סכום נכסי הקרן'!$C$42</f>
        <v>7.6397088589362731E-3</v>
      </c>
    </row>
    <row r="92" spans="2:16">
      <c r="B92" s="76" t="s">
        <v>1047</v>
      </c>
      <c r="C92" s="73" t="s">
        <v>1048</v>
      </c>
      <c r="D92" s="73" t="s">
        <v>212</v>
      </c>
      <c r="E92" s="73"/>
      <c r="F92" s="95">
        <v>43132</v>
      </c>
      <c r="G92" s="83">
        <v>7.5900000000185521</v>
      </c>
      <c r="H92" s="86" t="s">
        <v>122</v>
      </c>
      <c r="I92" s="87">
        <v>4.8000000000000001E-2</v>
      </c>
      <c r="J92" s="87">
        <v>4.850000000008773E-2</v>
      </c>
      <c r="K92" s="83">
        <v>141119.18198400002</v>
      </c>
      <c r="L92" s="85">
        <v>113.069627</v>
      </c>
      <c r="M92" s="83">
        <v>159.56293265600002</v>
      </c>
      <c r="N92" s="73"/>
      <c r="O92" s="84">
        <f t="shared" si="2"/>
        <v>1.1966959160765582E-2</v>
      </c>
      <c r="P92" s="84">
        <f>M92/'סכום נכסי הקרן'!$C$42</f>
        <v>7.2978876098891447E-3</v>
      </c>
    </row>
    <row r="93" spans="2:16">
      <c r="B93" s="76" t="s">
        <v>1049</v>
      </c>
      <c r="C93" s="73" t="s">
        <v>1050</v>
      </c>
      <c r="D93" s="73" t="s">
        <v>212</v>
      </c>
      <c r="E93" s="73"/>
      <c r="F93" s="95">
        <v>43161</v>
      </c>
      <c r="G93" s="83">
        <v>7.6699999999308011</v>
      </c>
      <c r="H93" s="86" t="s">
        <v>122</v>
      </c>
      <c r="I93" s="87">
        <v>4.8000000000000001E-2</v>
      </c>
      <c r="J93" s="87">
        <v>4.8499999999467705E-2</v>
      </c>
      <c r="K93" s="83">
        <v>33195.365940000011</v>
      </c>
      <c r="L93" s="85">
        <v>113.18722</v>
      </c>
      <c r="M93" s="83">
        <v>37.572911780000013</v>
      </c>
      <c r="N93" s="73"/>
      <c r="O93" s="84">
        <f t="shared" si="2"/>
        <v>2.817906974620905E-3</v>
      </c>
      <c r="P93" s="84">
        <f>M93/'סכום נכסי הקרן'!$C$42</f>
        <v>1.7184623194277269E-3</v>
      </c>
    </row>
    <row r="94" spans="2:16">
      <c r="B94" s="76" t="s">
        <v>1051</v>
      </c>
      <c r="C94" s="73" t="s">
        <v>1052</v>
      </c>
      <c r="D94" s="73" t="s">
        <v>212</v>
      </c>
      <c r="E94" s="73"/>
      <c r="F94" s="95">
        <v>43221</v>
      </c>
      <c r="G94" s="83">
        <v>7.6500000000211186</v>
      </c>
      <c r="H94" s="86" t="s">
        <v>122</v>
      </c>
      <c r="I94" s="87">
        <v>4.8000000000000001E-2</v>
      </c>
      <c r="J94" s="87">
        <v>4.8500000000146211E-2</v>
      </c>
      <c r="K94" s="83">
        <v>134357.21455200002</v>
      </c>
      <c r="L94" s="85">
        <v>114.535849</v>
      </c>
      <c r="M94" s="83">
        <v>153.88717655500005</v>
      </c>
      <c r="N94" s="73"/>
      <c r="O94" s="84">
        <f t="shared" si="2"/>
        <v>1.1541286729602864E-2</v>
      </c>
      <c r="P94" s="84">
        <f>M94/'סכום נכסי הקרן'!$C$42</f>
        <v>7.0382970556371778E-3</v>
      </c>
    </row>
    <row r="95" spans="2:16">
      <c r="B95" s="76" t="s">
        <v>1053</v>
      </c>
      <c r="C95" s="73" t="s">
        <v>1054</v>
      </c>
      <c r="D95" s="73" t="s">
        <v>212</v>
      </c>
      <c r="E95" s="73"/>
      <c r="F95" s="95">
        <v>43252</v>
      </c>
      <c r="G95" s="83">
        <v>7.7300000000217448</v>
      </c>
      <c r="H95" s="86" t="s">
        <v>122</v>
      </c>
      <c r="I95" s="87">
        <v>4.8000000000000001E-2</v>
      </c>
      <c r="J95" s="87">
        <v>4.8500000000146919E-2</v>
      </c>
      <c r="K95" s="83">
        <v>74872.821012000015</v>
      </c>
      <c r="L95" s="85">
        <v>113.632942</v>
      </c>
      <c r="M95" s="83">
        <v>85.080189055000005</v>
      </c>
      <c r="N95" s="73"/>
      <c r="O95" s="84">
        <f t="shared" si="2"/>
        <v>6.3808751247159696E-3</v>
      </c>
      <c r="P95" s="84">
        <f>M95/'סכום נכסי הקרן'!$C$42</f>
        <v>3.8912900835817192E-3</v>
      </c>
    </row>
    <row r="96" spans="2:16">
      <c r="B96" s="76" t="s">
        <v>1055</v>
      </c>
      <c r="C96" s="73" t="s">
        <v>1056</v>
      </c>
      <c r="D96" s="73" t="s">
        <v>212</v>
      </c>
      <c r="E96" s="73"/>
      <c r="F96" s="95">
        <v>43282</v>
      </c>
      <c r="G96" s="83">
        <v>7.8099999999989187</v>
      </c>
      <c r="H96" s="86" t="s">
        <v>122</v>
      </c>
      <c r="I96" s="87">
        <v>4.8000000000000001E-2</v>
      </c>
      <c r="J96" s="87">
        <v>4.8500000000007731E-2</v>
      </c>
      <c r="K96" s="83">
        <v>57423.826944000015</v>
      </c>
      <c r="L96" s="85">
        <v>112.631793</v>
      </c>
      <c r="M96" s="83">
        <v>64.677485747000006</v>
      </c>
      <c r="N96" s="73"/>
      <c r="O96" s="84">
        <f t="shared" si="2"/>
        <v>4.8507057226379125E-3</v>
      </c>
      <c r="P96" s="84">
        <f>M96/'סכום נכסי הקרן'!$C$42</f>
        <v>2.9581370435789881E-3</v>
      </c>
    </row>
    <row r="97" spans="2:16">
      <c r="B97" s="76" t="s">
        <v>1057</v>
      </c>
      <c r="C97" s="73" t="s">
        <v>1058</v>
      </c>
      <c r="D97" s="73" t="s">
        <v>212</v>
      </c>
      <c r="E97" s="73"/>
      <c r="F97" s="95">
        <v>43313</v>
      </c>
      <c r="G97" s="83">
        <v>7.9000000000192543</v>
      </c>
      <c r="H97" s="86" t="s">
        <v>122</v>
      </c>
      <c r="I97" s="87">
        <v>4.8000000000000001E-2</v>
      </c>
      <c r="J97" s="87">
        <v>4.8600000000137526E-2</v>
      </c>
      <c r="K97" s="83">
        <v>162233.52670799999</v>
      </c>
      <c r="L97" s="85">
        <v>112.043087</v>
      </c>
      <c r="M97" s="83">
        <v>181.77145137500003</v>
      </c>
      <c r="N97" s="73"/>
      <c r="O97" s="84">
        <f t="shared" si="2"/>
        <v>1.3632561767257769E-2</v>
      </c>
      <c r="P97" s="84">
        <f>M97/'סכום נכסי הקרן'!$C$42</f>
        <v>8.3136327512923647E-3</v>
      </c>
    </row>
    <row r="98" spans="2:16">
      <c r="B98" s="76" t="s">
        <v>1059</v>
      </c>
      <c r="C98" s="73" t="s">
        <v>1060</v>
      </c>
      <c r="D98" s="73" t="s">
        <v>212</v>
      </c>
      <c r="E98" s="73"/>
      <c r="F98" s="95">
        <v>43345</v>
      </c>
      <c r="G98" s="83">
        <v>7.9900000000242821</v>
      </c>
      <c r="H98" s="86" t="s">
        <v>122</v>
      </c>
      <c r="I98" s="87">
        <v>4.8000000000000001E-2</v>
      </c>
      <c r="J98" s="87">
        <v>4.8500000000130931E-2</v>
      </c>
      <c r="K98" s="83">
        <v>150577.26618000004</v>
      </c>
      <c r="L98" s="85">
        <v>111.59798000000001</v>
      </c>
      <c r="M98" s="83">
        <v>168.041186708</v>
      </c>
      <c r="N98" s="73"/>
      <c r="O98" s="84">
        <f t="shared" si="2"/>
        <v>1.2602814357872126E-2</v>
      </c>
      <c r="P98" s="84">
        <f>M98/'סכום נכסי הקרן'!$C$42</f>
        <v>7.6856552710224176E-3</v>
      </c>
    </row>
    <row r="99" spans="2:16">
      <c r="B99" s="76" t="s">
        <v>1061</v>
      </c>
      <c r="C99" s="73" t="s">
        <v>1062</v>
      </c>
      <c r="D99" s="73" t="s">
        <v>212</v>
      </c>
      <c r="E99" s="73"/>
      <c r="F99" s="95">
        <v>43375</v>
      </c>
      <c r="G99" s="83">
        <v>7.8800000000565946</v>
      </c>
      <c r="H99" s="86" t="s">
        <v>122</v>
      </c>
      <c r="I99" s="87">
        <v>4.8000000000000001E-2</v>
      </c>
      <c r="J99" s="87">
        <v>4.8500000000382168E-2</v>
      </c>
      <c r="K99" s="83">
        <v>54072.671928000011</v>
      </c>
      <c r="L99" s="85">
        <v>113.71819000000001</v>
      </c>
      <c r="M99" s="83">
        <v>61.490463729000012</v>
      </c>
      <c r="N99" s="73"/>
      <c r="O99" s="84">
        <f t="shared" si="2"/>
        <v>4.6116842801322772E-3</v>
      </c>
      <c r="P99" s="84">
        <f>M99/'סכום נכסי הקרן'!$C$42</f>
        <v>2.8123730612401275E-3</v>
      </c>
    </row>
    <row r="100" spans="2:16">
      <c r="B100" s="76" t="s">
        <v>1063</v>
      </c>
      <c r="C100" s="73" t="s">
        <v>1064</v>
      </c>
      <c r="D100" s="73" t="s">
        <v>212</v>
      </c>
      <c r="E100" s="73"/>
      <c r="F100" s="95">
        <v>43405</v>
      </c>
      <c r="G100" s="83">
        <v>7.960000046357079</v>
      </c>
      <c r="H100" s="86" t="s">
        <v>122</v>
      </c>
      <c r="I100" s="87">
        <v>4.8000000000000001E-2</v>
      </c>
      <c r="J100" s="87">
        <v>4.8500000350092519E-2</v>
      </c>
      <c r="K100" s="83">
        <v>36.589872000000007</v>
      </c>
      <c r="L100" s="85">
        <v>113.194228</v>
      </c>
      <c r="M100" s="83">
        <v>4.1417623000000008E-2</v>
      </c>
      <c r="N100" s="73"/>
      <c r="O100" s="84">
        <f t="shared" si="2"/>
        <v>3.1062540323543481E-6</v>
      </c>
      <c r="P100" s="84">
        <f>M100/'סכום נכסי הקרן'!$C$42</f>
        <v>1.8943068586887986E-6</v>
      </c>
    </row>
    <row r="101" spans="2:16">
      <c r="B101" s="76" t="s">
        <v>1065</v>
      </c>
      <c r="C101" s="73" t="s">
        <v>1066</v>
      </c>
      <c r="D101" s="73" t="s">
        <v>212</v>
      </c>
      <c r="E101" s="73"/>
      <c r="F101" s="95">
        <v>43435</v>
      </c>
      <c r="G101" s="83">
        <v>8.0399999999470744</v>
      </c>
      <c r="H101" s="86" t="s">
        <v>122</v>
      </c>
      <c r="I101" s="87">
        <v>4.8000000000000001E-2</v>
      </c>
      <c r="J101" s="87">
        <v>4.8599999999718299E-2</v>
      </c>
      <c r="K101" s="83">
        <v>62559.931368000005</v>
      </c>
      <c r="L101" s="85">
        <v>112.351983</v>
      </c>
      <c r="M101" s="83">
        <v>70.287323643000008</v>
      </c>
      <c r="N101" s="73"/>
      <c r="O101" s="84">
        <f t="shared" si="2"/>
        <v>5.2714343961618431E-3</v>
      </c>
      <c r="P101" s="84">
        <f>M101/'סכום נכסי הקרן'!$C$42</f>
        <v>3.2147127143393587E-3</v>
      </c>
    </row>
    <row r="102" spans="2:16">
      <c r="B102" s="76" t="s">
        <v>1067</v>
      </c>
      <c r="C102" s="73" t="s">
        <v>1068</v>
      </c>
      <c r="D102" s="73" t="s">
        <v>212</v>
      </c>
      <c r="E102" s="73"/>
      <c r="F102" s="95">
        <v>43497</v>
      </c>
      <c r="G102" s="83">
        <v>8.2100000000099165</v>
      </c>
      <c r="H102" s="86" t="s">
        <v>122</v>
      </c>
      <c r="I102" s="87">
        <v>4.8000000000000001E-2</v>
      </c>
      <c r="J102" s="87">
        <v>4.8600000000028329E-2</v>
      </c>
      <c r="K102" s="83">
        <v>94420.562412000014</v>
      </c>
      <c r="L102" s="85">
        <v>112.144031</v>
      </c>
      <c r="M102" s="83">
        <v>105.88702479500002</v>
      </c>
      <c r="N102" s="73"/>
      <c r="O102" s="84">
        <f t="shared" si="2"/>
        <v>7.941353798683078E-3</v>
      </c>
      <c r="P102" s="84">
        <f>M102/'סכום נכסי הקרן'!$C$42</f>
        <v>4.8429268216411015E-3</v>
      </c>
    </row>
    <row r="103" spans="2:16">
      <c r="B103" s="76" t="s">
        <v>1069</v>
      </c>
      <c r="C103" s="73" t="s">
        <v>1070</v>
      </c>
      <c r="D103" s="73" t="s">
        <v>212</v>
      </c>
      <c r="E103" s="73"/>
      <c r="F103" s="95">
        <v>43525</v>
      </c>
      <c r="G103" s="83">
        <v>8.2900000000111724</v>
      </c>
      <c r="H103" s="86" t="s">
        <v>122</v>
      </c>
      <c r="I103" s="87">
        <v>4.8000000000000001E-2</v>
      </c>
      <c r="J103" s="87">
        <v>4.8700000000093613E-2</v>
      </c>
      <c r="K103" s="83">
        <v>148163.92549200004</v>
      </c>
      <c r="L103" s="85">
        <v>111.744664</v>
      </c>
      <c r="M103" s="83">
        <v>165.56528013500002</v>
      </c>
      <c r="N103" s="73"/>
      <c r="O103" s="84">
        <f t="shared" si="2"/>
        <v>1.2417125411499858E-2</v>
      </c>
      <c r="P103" s="84">
        <f>M103/'סכום נכסי הקרן'!$C$42</f>
        <v>7.5724153875383624E-3</v>
      </c>
    </row>
    <row r="104" spans="2:16">
      <c r="B104" s="76" t="s">
        <v>1071</v>
      </c>
      <c r="C104" s="73" t="s">
        <v>1072</v>
      </c>
      <c r="D104" s="73" t="s">
        <v>212</v>
      </c>
      <c r="E104" s="73"/>
      <c r="F104" s="95">
        <v>43556</v>
      </c>
      <c r="G104" s="83">
        <v>8.1799999999975892</v>
      </c>
      <c r="H104" s="86" t="s">
        <v>122</v>
      </c>
      <c r="I104" s="87">
        <v>4.8000000000000001E-2</v>
      </c>
      <c r="J104" s="87">
        <v>4.8700000000017403E-2</v>
      </c>
      <c r="K104" s="83">
        <v>65607.629076000012</v>
      </c>
      <c r="L104" s="85">
        <v>113.839721</v>
      </c>
      <c r="M104" s="83">
        <v>74.687541601000021</v>
      </c>
      <c r="N104" s="73"/>
      <c r="O104" s="84">
        <f t="shared" si="2"/>
        <v>5.6014435513293314E-3</v>
      </c>
      <c r="P104" s="84">
        <f>M104/'סכום נכסי הקרן'!$C$42</f>
        <v>3.4159643182173757E-3</v>
      </c>
    </row>
    <row r="105" spans="2:16">
      <c r="B105" s="76" t="s">
        <v>1073</v>
      </c>
      <c r="C105" s="73" t="s">
        <v>1074</v>
      </c>
      <c r="D105" s="73" t="s">
        <v>212</v>
      </c>
      <c r="E105" s="73"/>
      <c r="F105" s="95">
        <v>43586</v>
      </c>
      <c r="G105" s="83">
        <v>8.2599999999830551</v>
      </c>
      <c r="H105" s="86" t="s">
        <v>122</v>
      </c>
      <c r="I105" s="87">
        <v>4.8000000000000001E-2</v>
      </c>
      <c r="J105" s="87">
        <v>4.8499999999897556E-2</v>
      </c>
      <c r="K105" s="83">
        <v>159837.28780800002</v>
      </c>
      <c r="L105" s="85">
        <v>112.97477499999999</v>
      </c>
      <c r="M105" s="83">
        <v>180.57581588100001</v>
      </c>
      <c r="N105" s="73"/>
      <c r="O105" s="84">
        <f t="shared" si="2"/>
        <v>1.3542891059345257E-2</v>
      </c>
      <c r="P105" s="84">
        <f>M105/'סכום נכסי הקרן'!$C$42</f>
        <v>8.2589482872231449E-3</v>
      </c>
    </row>
    <row r="106" spans="2:16">
      <c r="B106" s="76" t="s">
        <v>1075</v>
      </c>
      <c r="C106" s="73" t="s">
        <v>1076</v>
      </c>
      <c r="D106" s="73" t="s">
        <v>212</v>
      </c>
      <c r="E106" s="73"/>
      <c r="F106" s="95">
        <v>43617</v>
      </c>
      <c r="G106" s="83">
        <v>8.3499999822473949</v>
      </c>
      <c r="H106" s="86" t="s">
        <v>122</v>
      </c>
      <c r="I106" s="87">
        <v>4.8000000000000001E-2</v>
      </c>
      <c r="J106" s="87">
        <v>4.8500000044381507E-2</v>
      </c>
      <c r="K106" s="83">
        <v>40.169316000000009</v>
      </c>
      <c r="L106" s="85">
        <v>112.184653</v>
      </c>
      <c r="M106" s="83">
        <v>4.5063808000000011E-2</v>
      </c>
      <c r="N106" s="73"/>
      <c r="O106" s="84">
        <f t="shared" si="2"/>
        <v>3.3797119480575247E-6</v>
      </c>
      <c r="P106" s="84">
        <f>M106/'סכום נכסי הקרן'!$C$42</f>
        <v>2.0610714567814564E-6</v>
      </c>
    </row>
    <row r="107" spans="2:16">
      <c r="B107" s="76" t="s">
        <v>1077</v>
      </c>
      <c r="C107" s="73" t="s">
        <v>1078</v>
      </c>
      <c r="D107" s="73" t="s">
        <v>212</v>
      </c>
      <c r="E107" s="73"/>
      <c r="F107" s="95">
        <v>43647</v>
      </c>
      <c r="G107" s="83">
        <v>8.430000000067567</v>
      </c>
      <c r="H107" s="86" t="s">
        <v>122</v>
      </c>
      <c r="I107" s="87">
        <v>4.8000000000000001E-2</v>
      </c>
      <c r="J107" s="87">
        <v>4.8500000000435931E-2</v>
      </c>
      <c r="K107" s="83">
        <v>49611.889272000008</v>
      </c>
      <c r="L107" s="85">
        <v>110.971515</v>
      </c>
      <c r="M107" s="83">
        <v>55.055065196000008</v>
      </c>
      <c r="N107" s="73"/>
      <c r="O107" s="84">
        <f t="shared" si="2"/>
        <v>4.1290399081233249E-3</v>
      </c>
      <c r="P107" s="84">
        <f>M107/'סכום נכסי הקרן'!$C$42</f>
        <v>2.5180389421754542E-3</v>
      </c>
    </row>
    <row r="108" spans="2:16">
      <c r="B108" s="76" t="s">
        <v>1079</v>
      </c>
      <c r="C108" s="73" t="s">
        <v>1080</v>
      </c>
      <c r="D108" s="73" t="s">
        <v>212</v>
      </c>
      <c r="E108" s="73"/>
      <c r="F108" s="95">
        <v>43678</v>
      </c>
      <c r="G108" s="83">
        <v>8.5200000000003211</v>
      </c>
      <c r="H108" s="86" t="s">
        <v>122</v>
      </c>
      <c r="I108" s="87">
        <v>4.8000000000000001E-2</v>
      </c>
      <c r="J108" s="87">
        <v>4.8500000000036306E-2</v>
      </c>
      <c r="K108" s="83">
        <v>111433.26202800003</v>
      </c>
      <c r="L108" s="85">
        <v>111.19022699999999</v>
      </c>
      <c r="M108" s="83">
        <v>123.90289722300002</v>
      </c>
      <c r="N108" s="73"/>
      <c r="O108" s="84">
        <f t="shared" si="2"/>
        <v>9.2925147857792351E-3</v>
      </c>
      <c r="P108" s="84">
        <f>M108/'סכום נכסי הקרן'!$C$42</f>
        <v>5.6669140095495629E-3</v>
      </c>
    </row>
    <row r="109" spans="2:16">
      <c r="B109" s="76" t="s">
        <v>1081</v>
      </c>
      <c r="C109" s="73" t="s">
        <v>1082</v>
      </c>
      <c r="D109" s="73" t="s">
        <v>212</v>
      </c>
      <c r="E109" s="73"/>
      <c r="F109" s="95">
        <v>43709</v>
      </c>
      <c r="G109" s="83">
        <v>8.600000041154928</v>
      </c>
      <c r="H109" s="86" t="s">
        <v>122</v>
      </c>
      <c r="I109" s="87">
        <v>4.8000000000000001E-2</v>
      </c>
      <c r="J109" s="87">
        <v>4.8500000318015352E-2</v>
      </c>
      <c r="K109" s="83">
        <v>48.123636000000005</v>
      </c>
      <c r="L109" s="85">
        <v>111.08166900000001</v>
      </c>
      <c r="M109" s="83">
        <v>5.3456538000000012E-2</v>
      </c>
      <c r="N109" s="73"/>
      <c r="O109" s="84">
        <f t="shared" si="2"/>
        <v>4.0091529810439255E-6</v>
      </c>
      <c r="P109" s="84">
        <f>M109/'סכום נכסי הקרן'!$C$42</f>
        <v>2.4449275269891369E-6</v>
      </c>
    </row>
    <row r="110" spans="2:16">
      <c r="B110" s="76" t="s">
        <v>1083</v>
      </c>
      <c r="C110" s="73" t="s">
        <v>1084</v>
      </c>
      <c r="D110" s="73" t="s">
        <v>212</v>
      </c>
      <c r="E110" s="73"/>
      <c r="F110" s="95">
        <v>43740</v>
      </c>
      <c r="G110" s="83">
        <v>8.4800000000139146</v>
      </c>
      <c r="H110" s="86" t="s">
        <v>122</v>
      </c>
      <c r="I110" s="87">
        <v>4.8000000000000001E-2</v>
      </c>
      <c r="J110" s="87">
        <v>4.8500000000086967E-2</v>
      </c>
      <c r="K110" s="83">
        <v>127143.44174400001</v>
      </c>
      <c r="L110" s="85">
        <v>113.039812</v>
      </c>
      <c r="M110" s="83">
        <v>143.72270697500005</v>
      </c>
      <c r="N110" s="73"/>
      <c r="O110" s="84">
        <f t="shared" si="2"/>
        <v>1.0778968123834056E-2</v>
      </c>
      <c r="P110" s="84">
        <f>M110/'סכום נכסי הקרן'!$C$42</f>
        <v>6.5734074012905805E-3</v>
      </c>
    </row>
    <row r="111" spans="2:16">
      <c r="B111" s="76" t="s">
        <v>1085</v>
      </c>
      <c r="C111" s="73" t="s">
        <v>1086</v>
      </c>
      <c r="D111" s="73" t="s">
        <v>212</v>
      </c>
      <c r="E111" s="73"/>
      <c r="F111" s="95">
        <v>43770</v>
      </c>
      <c r="G111" s="83">
        <v>8.5600000000003877</v>
      </c>
      <c r="H111" s="86" t="s">
        <v>122</v>
      </c>
      <c r="I111" s="87">
        <v>4.8000000000000001E-2</v>
      </c>
      <c r="J111" s="87">
        <v>4.8499999999978394E-2</v>
      </c>
      <c r="K111" s="83">
        <v>184526.70165600002</v>
      </c>
      <c r="L111" s="85">
        <v>112.832279</v>
      </c>
      <c r="M111" s="83">
        <v>208.205683357</v>
      </c>
      <c r="N111" s="73"/>
      <c r="O111" s="84">
        <f t="shared" si="2"/>
        <v>1.5615085962001578E-2</v>
      </c>
      <c r="P111" s="84">
        <f>M111/'סכום נכסי הקרן'!$C$42</f>
        <v>9.5226482215349083E-3</v>
      </c>
    </row>
    <row r="112" spans="2:16">
      <c r="B112" s="76" t="s">
        <v>1087</v>
      </c>
      <c r="C112" s="73" t="s">
        <v>1088</v>
      </c>
      <c r="D112" s="73" t="s">
        <v>212</v>
      </c>
      <c r="E112" s="73"/>
      <c r="F112" s="95">
        <v>43800</v>
      </c>
      <c r="G112" s="83">
        <v>8.6399999999706267</v>
      </c>
      <c r="H112" s="86" t="s">
        <v>122</v>
      </c>
      <c r="I112" s="87">
        <v>4.8000000000000001E-2</v>
      </c>
      <c r="J112" s="87">
        <v>4.8499999999832621E-2</v>
      </c>
      <c r="K112" s="83">
        <v>82710.212508000011</v>
      </c>
      <c r="L112" s="85">
        <v>111.957993</v>
      </c>
      <c r="M112" s="83">
        <v>92.600693623000012</v>
      </c>
      <c r="N112" s="73"/>
      <c r="O112" s="84">
        <f t="shared" si="2"/>
        <v>6.9449006758609327E-3</v>
      </c>
      <c r="P112" s="84">
        <f>M112/'סכום נכסי הקרן'!$C$42</f>
        <v>4.2352534101097253E-3</v>
      </c>
    </row>
    <row r="113" spans="2:16">
      <c r="B113" s="76" t="s">
        <v>1089</v>
      </c>
      <c r="C113" s="73" t="s">
        <v>1090</v>
      </c>
      <c r="D113" s="73" t="s">
        <v>212</v>
      </c>
      <c r="E113" s="73"/>
      <c r="F113" s="95">
        <v>43831</v>
      </c>
      <c r="G113" s="83">
        <v>8.730000000030202</v>
      </c>
      <c r="H113" s="86" t="s">
        <v>122</v>
      </c>
      <c r="I113" s="87">
        <v>4.8000000000000001E-2</v>
      </c>
      <c r="J113" s="87">
        <v>4.860000000017145E-2</v>
      </c>
      <c r="K113" s="83">
        <v>111518.77096800001</v>
      </c>
      <c r="L113" s="85">
        <v>111.92920599999999</v>
      </c>
      <c r="M113" s="83">
        <v>124.82207455100001</v>
      </c>
      <c r="N113" s="73"/>
      <c r="O113" s="84">
        <f t="shared" si="2"/>
        <v>9.3614515830828526E-3</v>
      </c>
      <c r="P113" s="84">
        <f>M113/'סכום נכסי הקרן'!$C$42</f>
        <v>5.7089541796670421E-3</v>
      </c>
    </row>
    <row r="114" spans="2:16">
      <c r="B114" s="76" t="s">
        <v>1091</v>
      </c>
      <c r="C114" s="73" t="s">
        <v>1092</v>
      </c>
      <c r="D114" s="73" t="s">
        <v>212</v>
      </c>
      <c r="E114" s="73"/>
      <c r="F114" s="95">
        <v>43863</v>
      </c>
      <c r="G114" s="83">
        <v>8.8100000000020326</v>
      </c>
      <c r="H114" s="86" t="s">
        <v>122</v>
      </c>
      <c r="I114" s="87">
        <v>4.8000000000000001E-2</v>
      </c>
      <c r="J114" s="87">
        <v>4.8799999999996985E-2</v>
      </c>
      <c r="K114" s="83">
        <v>119366.10536400002</v>
      </c>
      <c r="L114" s="85">
        <v>111.27704900000001</v>
      </c>
      <c r="M114" s="83">
        <v>132.82707903300002</v>
      </c>
      <c r="N114" s="73"/>
      <c r="O114" s="84">
        <f t="shared" si="2"/>
        <v>9.9618138359148702E-3</v>
      </c>
      <c r="P114" s="84">
        <f>M114/'סכום נכסי הקרן'!$C$42</f>
        <v>6.0750769505002978E-3</v>
      </c>
    </row>
    <row r="115" spans="2:16">
      <c r="B115" s="76" t="s">
        <v>1093</v>
      </c>
      <c r="C115" s="73" t="s">
        <v>1094</v>
      </c>
      <c r="D115" s="73" t="s">
        <v>212</v>
      </c>
      <c r="E115" s="73"/>
      <c r="F115" s="95">
        <v>43891</v>
      </c>
      <c r="G115" s="83">
        <v>8.8899999807168513</v>
      </c>
      <c r="H115" s="86" t="s">
        <v>122</v>
      </c>
      <c r="I115" s="87">
        <v>4.8000000000000001E-2</v>
      </c>
      <c r="J115" s="87">
        <v>4.849999992583405E-2</v>
      </c>
      <c r="K115" s="83">
        <v>60.452832000000008</v>
      </c>
      <c r="L115" s="85">
        <v>111.518961</v>
      </c>
      <c r="M115" s="83">
        <v>6.7416370000000003E-2</v>
      </c>
      <c r="N115" s="73"/>
      <c r="O115" s="84">
        <f t="shared" si="2"/>
        <v>5.0561175652014768E-6</v>
      </c>
      <c r="P115" s="84">
        <f>M115/'סכום נכסי הקרן'!$C$42</f>
        <v>3.083404667595283E-6</v>
      </c>
    </row>
    <row r="116" spans="2:16">
      <c r="B116" s="76" t="s">
        <v>1095</v>
      </c>
      <c r="C116" s="73" t="s">
        <v>1096</v>
      </c>
      <c r="D116" s="73" t="s">
        <v>212</v>
      </c>
      <c r="E116" s="73"/>
      <c r="F116" s="95">
        <v>44045</v>
      </c>
      <c r="G116" s="83">
        <v>9.1100000001319206</v>
      </c>
      <c r="H116" s="86" t="s">
        <v>122</v>
      </c>
      <c r="I116" s="87">
        <v>4.8000000000000001E-2</v>
      </c>
      <c r="J116" s="87">
        <v>4.8500000000403845E-2</v>
      </c>
      <c r="K116" s="83">
        <v>16523.111220000003</v>
      </c>
      <c r="L116" s="85">
        <v>112.398383</v>
      </c>
      <c r="M116" s="83">
        <v>18.571709905000002</v>
      </c>
      <c r="N116" s="73"/>
      <c r="O116" s="84">
        <f t="shared" si="2"/>
        <v>1.3928478894146444E-3</v>
      </c>
      <c r="P116" s="84">
        <f>M116/'סכום נכסי הקרן'!$C$42</f>
        <v>8.494093794474926E-4</v>
      </c>
    </row>
    <row r="117" spans="2:16">
      <c r="B117" s="76" t="s">
        <v>1097</v>
      </c>
      <c r="C117" s="73" t="s">
        <v>1098</v>
      </c>
      <c r="D117" s="73" t="s">
        <v>212</v>
      </c>
      <c r="E117" s="73"/>
      <c r="F117" s="95">
        <v>44075</v>
      </c>
      <c r="G117" s="83">
        <v>9.1900000000027067</v>
      </c>
      <c r="H117" s="86" t="s">
        <v>122</v>
      </c>
      <c r="I117" s="87">
        <v>4.8000000000000001E-2</v>
      </c>
      <c r="J117" s="87">
        <v>4.8600000000001649E-2</v>
      </c>
      <c r="K117" s="83">
        <v>218295.17635200004</v>
      </c>
      <c r="L117" s="85">
        <v>111.70957199999999</v>
      </c>
      <c r="M117" s="83">
        <v>243.85660758600002</v>
      </c>
      <c r="N117" s="73"/>
      <c r="O117" s="84">
        <f t="shared" si="2"/>
        <v>1.828884701157921E-2</v>
      </c>
      <c r="P117" s="84">
        <f>M117/'סכום נכסי הקרן'!$C$42</f>
        <v>1.1153205105149146E-2</v>
      </c>
    </row>
    <row r="118" spans="2:16">
      <c r="B118" s="76" t="s">
        <v>1099</v>
      </c>
      <c r="C118" s="73" t="s">
        <v>1100</v>
      </c>
      <c r="D118" s="73" t="s">
        <v>212</v>
      </c>
      <c r="E118" s="73"/>
      <c r="F118" s="95">
        <v>44166</v>
      </c>
      <c r="G118" s="83">
        <v>9.2199999999898594</v>
      </c>
      <c r="H118" s="86" t="s">
        <v>122</v>
      </c>
      <c r="I118" s="87">
        <v>4.8000000000000001E-2</v>
      </c>
      <c r="J118" s="87">
        <v>4.8499999999948855E-2</v>
      </c>
      <c r="K118" s="83">
        <v>398500.69366800005</v>
      </c>
      <c r="L118" s="85">
        <v>112.834079</v>
      </c>
      <c r="M118" s="83">
        <v>449.64458679800003</v>
      </c>
      <c r="N118" s="73"/>
      <c r="O118" s="84">
        <f t="shared" si="2"/>
        <v>3.3722609114182921E-2</v>
      </c>
      <c r="P118" s="84">
        <f>M118/'סכום נכסי הקרן'!$C$42</f>
        <v>2.0565275432241539E-2</v>
      </c>
    </row>
    <row r="119" spans="2:16">
      <c r="B119" s="76" t="s">
        <v>1101</v>
      </c>
      <c r="C119" s="73" t="s">
        <v>1102</v>
      </c>
      <c r="D119" s="73" t="s">
        <v>212</v>
      </c>
      <c r="E119" s="73"/>
      <c r="F119" s="95">
        <v>44197</v>
      </c>
      <c r="G119" s="83">
        <v>9.3000000000302929</v>
      </c>
      <c r="H119" s="86" t="s">
        <v>122</v>
      </c>
      <c r="I119" s="87">
        <v>4.8000000000000001E-2</v>
      </c>
      <c r="J119" s="87">
        <v>4.8500000000144074E-2</v>
      </c>
      <c r="K119" s="83">
        <v>120186.19575600002</v>
      </c>
      <c r="L119" s="85">
        <v>112.612784</v>
      </c>
      <c r="M119" s="83">
        <v>135.34502103300002</v>
      </c>
      <c r="N119" s="73"/>
      <c r="O119" s="84">
        <f t="shared" si="2"/>
        <v>1.015065537060976E-2</v>
      </c>
      <c r="P119" s="84">
        <f>M119/'סכום נכסי הקרן'!$C$42</f>
        <v>6.1902393971810408E-3</v>
      </c>
    </row>
    <row r="120" spans="2:16">
      <c r="B120" s="76" t="s">
        <v>1103</v>
      </c>
      <c r="C120" s="73" t="s">
        <v>1104</v>
      </c>
      <c r="D120" s="73" t="s">
        <v>212</v>
      </c>
      <c r="E120" s="73"/>
      <c r="F120" s="95">
        <v>44228</v>
      </c>
      <c r="G120" s="83">
        <v>9.3899999999963111</v>
      </c>
      <c r="H120" s="86" t="s">
        <v>122</v>
      </c>
      <c r="I120" s="87">
        <v>4.8000000000000001E-2</v>
      </c>
      <c r="J120" s="87">
        <v>4.8499999999973661E-2</v>
      </c>
      <c r="K120" s="83">
        <v>219694.34124000007</v>
      </c>
      <c r="L120" s="85">
        <v>112.301147</v>
      </c>
      <c r="M120" s="83">
        <v>246.71926516900001</v>
      </c>
      <c r="N120" s="73"/>
      <c r="O120" s="84">
        <f t="shared" si="2"/>
        <v>1.8503541651598593E-2</v>
      </c>
      <c r="P120" s="84">
        <f>M120/'סכום נכסי הקרן'!$C$42</f>
        <v>1.1284133717193211E-2</v>
      </c>
    </row>
    <row r="121" spans="2:16">
      <c r="B121" s="76" t="s">
        <v>1105</v>
      </c>
      <c r="C121" s="73" t="s">
        <v>1106</v>
      </c>
      <c r="D121" s="73" t="s">
        <v>212</v>
      </c>
      <c r="E121" s="73"/>
      <c r="F121" s="95">
        <v>44256</v>
      </c>
      <c r="G121" s="83">
        <v>9.4699999999614217</v>
      </c>
      <c r="H121" s="86" t="s">
        <v>122</v>
      </c>
      <c r="I121" s="87">
        <v>4.8000000000000001E-2</v>
      </c>
      <c r="J121" s="87">
        <v>4.8499999999785687E-2</v>
      </c>
      <c r="K121" s="83">
        <v>83342.580948000017</v>
      </c>
      <c r="L121" s="85">
        <v>111.970598</v>
      </c>
      <c r="M121" s="83">
        <v>93.31918588000002</v>
      </c>
      <c r="N121" s="73"/>
      <c r="O121" s="84">
        <f t="shared" si="2"/>
        <v>6.9987864208376944E-3</v>
      </c>
      <c r="P121" s="84">
        <f>M121/'סכום נכסי הקרן'!$C$42</f>
        <v>4.2681149002621157E-3</v>
      </c>
    </row>
    <row r="122" spans="2:16">
      <c r="B122" s="76" t="s">
        <v>1107</v>
      </c>
      <c r="C122" s="73" t="s">
        <v>1108</v>
      </c>
      <c r="D122" s="73" t="s">
        <v>212</v>
      </c>
      <c r="E122" s="73"/>
      <c r="F122" s="95">
        <v>44287</v>
      </c>
      <c r="G122" s="83">
        <v>9.329999999981851</v>
      </c>
      <c r="H122" s="86" t="s">
        <v>122</v>
      </c>
      <c r="I122" s="87">
        <v>4.8000000000000001E-2</v>
      </c>
      <c r="J122" s="87">
        <v>4.8499999999890804E-2</v>
      </c>
      <c r="K122" s="83">
        <v>116615.89922400001</v>
      </c>
      <c r="L122" s="85">
        <v>113.863924</v>
      </c>
      <c r="M122" s="83">
        <v>132.783438977</v>
      </c>
      <c r="N122" s="73"/>
      <c r="O122" s="84">
        <f t="shared" si="2"/>
        <v>9.9585409030398409E-3</v>
      </c>
      <c r="P122" s="84">
        <f>M122/'סכום נכסי הקרן'!$C$42</f>
        <v>6.0730809968118308E-3</v>
      </c>
    </row>
    <row r="123" spans="2:16">
      <c r="B123" s="76" t="s">
        <v>1109</v>
      </c>
      <c r="C123" s="73" t="s">
        <v>1110</v>
      </c>
      <c r="D123" s="73" t="s">
        <v>212</v>
      </c>
      <c r="E123" s="73"/>
      <c r="F123" s="95">
        <v>44318</v>
      </c>
      <c r="G123" s="83">
        <v>9.4099999999786199</v>
      </c>
      <c r="H123" s="86" t="s">
        <v>122</v>
      </c>
      <c r="I123" s="87">
        <v>4.8000000000000001E-2</v>
      </c>
      <c r="J123" s="87">
        <v>4.8499999999876933E-2</v>
      </c>
      <c r="K123" s="83">
        <v>183823.93748400002</v>
      </c>
      <c r="L123" s="85">
        <v>112.723364</v>
      </c>
      <c r="M123" s="83">
        <v>207.21252702300006</v>
      </c>
      <c r="N123" s="73"/>
      <c r="O123" s="84">
        <f t="shared" si="2"/>
        <v>1.5540600860158685E-2</v>
      </c>
      <c r="P123" s="84">
        <f>M123/'סכום נכסי הקרן'!$C$42</f>
        <v>9.4772244932044263E-3</v>
      </c>
    </row>
    <row r="124" spans="2:16">
      <c r="B124" s="76" t="s">
        <v>1111</v>
      </c>
      <c r="C124" s="73" t="s">
        <v>1112</v>
      </c>
      <c r="D124" s="73" t="s">
        <v>212</v>
      </c>
      <c r="E124" s="73"/>
      <c r="F124" s="95">
        <v>44348</v>
      </c>
      <c r="G124" s="83">
        <v>9.4900000000083828</v>
      </c>
      <c r="H124" s="86" t="s">
        <v>122</v>
      </c>
      <c r="I124" s="87">
        <v>4.8000000000000001E-2</v>
      </c>
      <c r="J124" s="87">
        <v>4.8500000000021103E-2</v>
      </c>
      <c r="K124" s="83">
        <v>148089.15488400002</v>
      </c>
      <c r="L124" s="85">
        <v>111.95896399999999</v>
      </c>
      <c r="M124" s="83">
        <v>165.79908388900003</v>
      </c>
      <c r="N124" s="73"/>
      <c r="O124" s="84">
        <f t="shared" si="2"/>
        <v>1.2434660310922795E-2</v>
      </c>
      <c r="P124" s="84">
        <f>M124/'סכום נכסי הקרן'!$C$42</f>
        <v>7.5831088079403352E-3</v>
      </c>
    </row>
    <row r="125" spans="2:16">
      <c r="B125" s="76" t="s">
        <v>1113</v>
      </c>
      <c r="C125" s="73" t="s">
        <v>1114</v>
      </c>
      <c r="D125" s="73" t="s">
        <v>212</v>
      </c>
      <c r="E125" s="73"/>
      <c r="F125" s="95">
        <v>44378</v>
      </c>
      <c r="G125" s="83">
        <v>9.5799999999154046</v>
      </c>
      <c r="H125" s="86" t="s">
        <v>122</v>
      </c>
      <c r="I125" s="87">
        <v>4.8000000000000001E-2</v>
      </c>
      <c r="J125" s="87">
        <v>4.8499999999569006E-2</v>
      </c>
      <c r="K125" s="83">
        <v>44909.693004000008</v>
      </c>
      <c r="L125" s="85">
        <v>111.077648</v>
      </c>
      <c r="M125" s="83">
        <v>49.884630759000004</v>
      </c>
      <c r="N125" s="73"/>
      <c r="O125" s="84">
        <f t="shared" si="2"/>
        <v>3.7412657758667481E-3</v>
      </c>
      <c r="P125" s="84">
        <f>M125/'סכום נכסי הקרן'!$C$42</f>
        <v>2.2815601510963557E-3</v>
      </c>
    </row>
    <row r="126" spans="2:16">
      <c r="B126" s="76" t="s">
        <v>1115</v>
      </c>
      <c r="C126" s="73" t="s">
        <v>1116</v>
      </c>
      <c r="D126" s="73" t="s">
        <v>212</v>
      </c>
      <c r="E126" s="73"/>
      <c r="F126" s="95">
        <v>44409</v>
      </c>
      <c r="G126" s="83">
        <v>9.6600000000417392</v>
      </c>
      <c r="H126" s="86" t="s">
        <v>122</v>
      </c>
      <c r="I126" s="87">
        <v>4.8000000000000001E-2</v>
      </c>
      <c r="J126" s="87">
        <v>4.8600000000162506E-2</v>
      </c>
      <c r="K126" s="83">
        <v>56851.513620000005</v>
      </c>
      <c r="L126" s="85">
        <v>110.41160499999999</v>
      </c>
      <c r="M126" s="83">
        <v>62.770668743000009</v>
      </c>
      <c r="N126" s="73"/>
      <c r="O126" s="84">
        <f t="shared" si="2"/>
        <v>4.7076975638250121E-3</v>
      </c>
      <c r="P126" s="84">
        <f>M126/'סכום נכסי הקרן'!$C$42</f>
        <v>2.8709254590575488E-3</v>
      </c>
    </row>
    <row r="127" spans="2:16">
      <c r="B127" s="76" t="s">
        <v>1117</v>
      </c>
      <c r="C127" s="73" t="s">
        <v>1118</v>
      </c>
      <c r="D127" s="73" t="s">
        <v>212</v>
      </c>
      <c r="E127" s="73"/>
      <c r="F127" s="95">
        <v>44440</v>
      </c>
      <c r="G127" s="83">
        <v>9.7500000000041069</v>
      </c>
      <c r="H127" s="86" t="s">
        <v>122</v>
      </c>
      <c r="I127" s="87">
        <v>4.8000000000000001E-2</v>
      </c>
      <c r="J127" s="87">
        <v>4.8500000000024628E-2</v>
      </c>
      <c r="K127" s="83">
        <v>166561.47222000003</v>
      </c>
      <c r="L127" s="85">
        <v>109.66166800000001</v>
      </c>
      <c r="M127" s="83">
        <v>182.65408912300003</v>
      </c>
      <c r="N127" s="73"/>
      <c r="O127" s="84">
        <f t="shared" si="2"/>
        <v>1.3698758155781398E-2</v>
      </c>
      <c r="P127" s="84">
        <f>M127/'סכום נכסי הקרן'!$C$42</f>
        <v>8.3540017203124865E-3</v>
      </c>
    </row>
    <row r="128" spans="2:16">
      <c r="B128" s="76" t="s">
        <v>1119</v>
      </c>
      <c r="C128" s="73" t="s">
        <v>1120</v>
      </c>
      <c r="D128" s="73" t="s">
        <v>212</v>
      </c>
      <c r="E128" s="73"/>
      <c r="F128" s="95">
        <v>44501</v>
      </c>
      <c r="G128" s="83">
        <v>9.6800000000158075</v>
      </c>
      <c r="H128" s="86" t="s">
        <v>122</v>
      </c>
      <c r="I128" s="87">
        <v>4.8000000000000001E-2</v>
      </c>
      <c r="J128" s="87">
        <v>4.8500000000079459E-2</v>
      </c>
      <c r="K128" s="83">
        <v>210012.34293600003</v>
      </c>
      <c r="L128" s="85">
        <v>110.86478</v>
      </c>
      <c r="M128" s="83">
        <v>232.82972299900001</v>
      </c>
      <c r="N128" s="73"/>
      <c r="O128" s="84">
        <f t="shared" si="2"/>
        <v>1.7461848689809881E-2</v>
      </c>
      <c r="P128" s="84">
        <f>M128/'סכום נכסי הקרן'!$C$42</f>
        <v>1.0648871403933991E-2</v>
      </c>
    </row>
    <row r="129" spans="2:16">
      <c r="B129" s="76" t="s">
        <v>1121</v>
      </c>
      <c r="C129" s="73" t="s">
        <v>1122</v>
      </c>
      <c r="D129" s="73" t="s">
        <v>212</v>
      </c>
      <c r="E129" s="73"/>
      <c r="F129" s="95">
        <v>44531</v>
      </c>
      <c r="G129" s="83">
        <v>9.7699999999858438</v>
      </c>
      <c r="H129" s="86" t="s">
        <v>122</v>
      </c>
      <c r="I129" s="87">
        <v>4.8000000000000001E-2</v>
      </c>
      <c r="J129" s="87">
        <v>4.8499999999894579E-2</v>
      </c>
      <c r="K129" s="83">
        <v>60190.73715600001</v>
      </c>
      <c r="L129" s="85">
        <v>110.31950399999999</v>
      </c>
      <c r="M129" s="83">
        <v>66.402122522000013</v>
      </c>
      <c r="N129" s="73"/>
      <c r="O129" s="84">
        <f t="shared" si="2"/>
        <v>4.9800506620297832E-3</v>
      </c>
      <c r="P129" s="84">
        <f>M129/'סכום נכסי הקרן'!$C$42</f>
        <v>3.0370162991951166E-3</v>
      </c>
    </row>
    <row r="130" spans="2:16">
      <c r="B130" s="76" t="s">
        <v>1123</v>
      </c>
      <c r="C130" s="73" t="s">
        <v>1124</v>
      </c>
      <c r="D130" s="73" t="s">
        <v>212</v>
      </c>
      <c r="E130" s="73"/>
      <c r="F130" s="95">
        <v>44563</v>
      </c>
      <c r="G130" s="83">
        <v>9.8500000000226109</v>
      </c>
      <c r="H130" s="86" t="s">
        <v>122</v>
      </c>
      <c r="I130" s="87">
        <v>4.8000000000000001E-2</v>
      </c>
      <c r="J130" s="87">
        <v>4.8500000000120946E-2</v>
      </c>
      <c r="K130" s="83">
        <v>172911.80359200004</v>
      </c>
      <c r="L130" s="85">
        <v>109.973224</v>
      </c>
      <c r="M130" s="83">
        <v>190.15668534200003</v>
      </c>
      <c r="N130" s="73"/>
      <c r="O130" s="84">
        <f t="shared" si="2"/>
        <v>1.426144061002063E-2</v>
      </c>
      <c r="P130" s="84">
        <f>M130/'סכום נכסי הקרן'!$C$42</f>
        <v>8.6971459774231458E-3</v>
      </c>
    </row>
    <row r="131" spans="2:16">
      <c r="B131" s="76" t="s">
        <v>1125</v>
      </c>
      <c r="C131" s="73" t="s">
        <v>1126</v>
      </c>
      <c r="D131" s="73" t="s">
        <v>212</v>
      </c>
      <c r="E131" s="73"/>
      <c r="F131" s="95">
        <v>44652</v>
      </c>
      <c r="G131" s="83">
        <v>9.8599999998650087</v>
      </c>
      <c r="H131" s="86" t="s">
        <v>122</v>
      </c>
      <c r="I131" s="87">
        <v>4.8000000000000001E-2</v>
      </c>
      <c r="J131" s="87">
        <v>4.8499999999666234E-2</v>
      </c>
      <c r="K131" s="83">
        <v>12255.220824000002</v>
      </c>
      <c r="L131" s="85">
        <v>110.013324</v>
      </c>
      <c r="M131" s="83">
        <v>13.482375837000001</v>
      </c>
      <c r="N131" s="73"/>
      <c r="O131" s="84">
        <f t="shared" si="2"/>
        <v>1.0111561522832462E-3</v>
      </c>
      <c r="P131" s="84">
        <f>M131/'סכום נכסי הקרן'!$C$42</f>
        <v>6.1663985447569581E-4</v>
      </c>
    </row>
    <row r="132" spans="2:16">
      <c r="B132" s="76" t="s">
        <v>1127</v>
      </c>
      <c r="C132" s="73" t="s">
        <v>1128</v>
      </c>
      <c r="D132" s="73" t="s">
        <v>212</v>
      </c>
      <c r="E132" s="73"/>
      <c r="F132" s="95">
        <v>40057</v>
      </c>
      <c r="G132" s="83">
        <v>0.91000000000438752</v>
      </c>
      <c r="H132" s="86" t="s">
        <v>122</v>
      </c>
      <c r="I132" s="87">
        <v>4.8000000000000001E-2</v>
      </c>
      <c r="J132" s="87">
        <v>4.8200000000278506E-2</v>
      </c>
      <c r="K132" s="83">
        <v>43020.14428800001</v>
      </c>
      <c r="L132" s="85">
        <v>121.85158</v>
      </c>
      <c r="M132" s="83">
        <v>52.420725547000011</v>
      </c>
      <c r="N132" s="73"/>
      <c r="O132" s="84">
        <f t="shared" si="2"/>
        <v>3.9314687399928609E-3</v>
      </c>
      <c r="P132" s="84">
        <f>M132/'סכום נכסי הקרן'!$C$42</f>
        <v>2.3975528470362782E-3</v>
      </c>
    </row>
    <row r="133" spans="2:16">
      <c r="B133" s="76" t="s">
        <v>1129</v>
      </c>
      <c r="C133" s="73" t="s">
        <v>1130</v>
      </c>
      <c r="D133" s="73" t="s">
        <v>212</v>
      </c>
      <c r="E133" s="73"/>
      <c r="F133" s="95">
        <v>40087</v>
      </c>
      <c r="G133" s="83">
        <v>0.970000000015803</v>
      </c>
      <c r="H133" s="86" t="s">
        <v>122</v>
      </c>
      <c r="I133" s="87">
        <v>4.8000000000000001E-2</v>
      </c>
      <c r="J133" s="87">
        <v>4.8300000000490312E-2</v>
      </c>
      <c r="K133" s="83">
        <v>39903.641712000004</v>
      </c>
      <c r="L133" s="85">
        <v>123.691586</v>
      </c>
      <c r="M133" s="83">
        <v>49.357447426000007</v>
      </c>
      <c r="N133" s="73"/>
      <c r="O133" s="84">
        <f t="shared" si="2"/>
        <v>3.7017278875161484E-3</v>
      </c>
      <c r="P133" s="84">
        <f>M133/'סכום נכסי הקרן'!$C$42</f>
        <v>2.2574485065558589E-3</v>
      </c>
    </row>
    <row r="134" spans="2:16">
      <c r="B134" s="76" t="s">
        <v>1131</v>
      </c>
      <c r="C134" s="73" t="s">
        <v>1132</v>
      </c>
      <c r="D134" s="73" t="s">
        <v>212</v>
      </c>
      <c r="E134" s="73"/>
      <c r="F134" s="95">
        <v>40118</v>
      </c>
      <c r="G134" s="83">
        <v>1.0499999999925445</v>
      </c>
      <c r="H134" s="86" t="s">
        <v>122</v>
      </c>
      <c r="I134" s="87">
        <v>4.8000000000000001E-2</v>
      </c>
      <c r="J134" s="87">
        <v>4.819999999973823E-2</v>
      </c>
      <c r="K134" s="83">
        <v>48850.263132000007</v>
      </c>
      <c r="L134" s="85">
        <v>123.556091</v>
      </c>
      <c r="M134" s="83">
        <v>60.357475469000008</v>
      </c>
      <c r="N134" s="73"/>
      <c r="O134" s="84">
        <f t="shared" si="2"/>
        <v>4.5267120123796065E-3</v>
      </c>
      <c r="P134" s="84">
        <f>M134/'סכום נכסי הקרן'!$C$42</f>
        <v>2.7605538771278016E-3</v>
      </c>
    </row>
    <row r="135" spans="2:16">
      <c r="B135" s="76" t="s">
        <v>1133</v>
      </c>
      <c r="C135" s="73" t="s">
        <v>1134</v>
      </c>
      <c r="D135" s="73" t="s">
        <v>212</v>
      </c>
      <c r="E135" s="73"/>
      <c r="F135" s="95">
        <v>39904</v>
      </c>
      <c r="G135" s="83">
        <v>0.49000000000498456</v>
      </c>
      <c r="H135" s="86" t="s">
        <v>122</v>
      </c>
      <c r="I135" s="87">
        <v>4.8000000000000001E-2</v>
      </c>
      <c r="J135" s="87">
        <v>4.8099999999950162E-2</v>
      </c>
      <c r="K135" s="83">
        <v>62159.033640000009</v>
      </c>
      <c r="L135" s="85">
        <v>129.10226399999999</v>
      </c>
      <c r="M135" s="83">
        <v>80.248719640000004</v>
      </c>
      <c r="N135" s="73"/>
      <c r="O135" s="84">
        <f t="shared" si="2"/>
        <v>6.0185228151075579E-3</v>
      </c>
      <c r="P135" s="84">
        <f>M135/'סכום נכסי הקרן'!$C$42</f>
        <v>3.6703144459798304E-3</v>
      </c>
    </row>
    <row r="136" spans="2:16">
      <c r="B136" s="76" t="s">
        <v>1135</v>
      </c>
      <c r="C136" s="73" t="s">
        <v>1136</v>
      </c>
      <c r="D136" s="73" t="s">
        <v>212</v>
      </c>
      <c r="E136" s="73"/>
      <c r="F136" s="95">
        <v>39965</v>
      </c>
      <c r="G136" s="83">
        <v>0.65999999999945891</v>
      </c>
      <c r="H136" s="86" t="s">
        <v>122</v>
      </c>
      <c r="I136" s="87">
        <v>4.8000000000000001E-2</v>
      </c>
      <c r="J136" s="87">
        <v>4.8199999999853888E-2</v>
      </c>
      <c r="K136" s="83">
        <v>29287.010808000003</v>
      </c>
      <c r="L136" s="85">
        <v>126.20235</v>
      </c>
      <c r="M136" s="83">
        <v>36.960895947000004</v>
      </c>
      <c r="N136" s="73"/>
      <c r="O136" s="84">
        <f t="shared" si="2"/>
        <v>2.7720067874198919E-3</v>
      </c>
      <c r="P136" s="84">
        <f>M136/'סכום נכסי הקרן'!$C$42</f>
        <v>1.6904707132923856E-3</v>
      </c>
    </row>
    <row r="137" spans="2:16">
      <c r="B137" s="76" t="s">
        <v>1137</v>
      </c>
      <c r="C137" s="73" t="s">
        <v>1138</v>
      </c>
      <c r="D137" s="73" t="s">
        <v>212</v>
      </c>
      <c r="E137" s="73"/>
      <c r="F137" s="95">
        <v>39995</v>
      </c>
      <c r="G137" s="83">
        <v>0.73999999998714661</v>
      </c>
      <c r="H137" s="86" t="s">
        <v>122</v>
      </c>
      <c r="I137" s="87">
        <v>4.8000000000000001E-2</v>
      </c>
      <c r="J137" s="87">
        <v>4.8499999999589399E-2</v>
      </c>
      <c r="K137" s="83">
        <v>44741.459136000005</v>
      </c>
      <c r="L137" s="85">
        <v>125.200394</v>
      </c>
      <c r="M137" s="83">
        <v>56.016483178000009</v>
      </c>
      <c r="N137" s="73"/>
      <c r="O137" s="84">
        <f t="shared" si="2"/>
        <v>4.2011446854391425E-3</v>
      </c>
      <c r="P137" s="84">
        <f>M137/'סכום נכסי הקרן'!$C$42</f>
        <v>2.5620110619025893E-3</v>
      </c>
    </row>
    <row r="138" spans="2:16">
      <c r="B138" s="76" t="s">
        <v>1139</v>
      </c>
      <c r="C138" s="73" t="s">
        <v>1140</v>
      </c>
      <c r="D138" s="73" t="s">
        <v>212</v>
      </c>
      <c r="E138" s="73"/>
      <c r="F138" s="95">
        <v>40027</v>
      </c>
      <c r="G138" s="83">
        <v>0.82999999999870766</v>
      </c>
      <c r="H138" s="86" t="s">
        <v>122</v>
      </c>
      <c r="I138" s="87">
        <v>4.8000000000000001E-2</v>
      </c>
      <c r="J138" s="87">
        <v>4.8200000000307268E-2</v>
      </c>
      <c r="K138" s="83">
        <v>56336.471400000009</v>
      </c>
      <c r="L138" s="85">
        <v>123.61955399999999</v>
      </c>
      <c r="M138" s="83">
        <v>69.642894723000026</v>
      </c>
      <c r="N138" s="73"/>
      <c r="O138" s="84">
        <f t="shared" si="2"/>
        <v>5.2231032804115323E-3</v>
      </c>
      <c r="P138" s="84">
        <f>M138/'סכום נכסי הקרן'!$C$42</f>
        <v>3.1852386394245966E-3</v>
      </c>
    </row>
    <row r="139" spans="2:16">
      <c r="B139" s="76" t="s">
        <v>1141</v>
      </c>
      <c r="C139" s="73" t="s">
        <v>1142</v>
      </c>
      <c r="D139" s="73" t="s">
        <v>212</v>
      </c>
      <c r="E139" s="73"/>
      <c r="F139" s="95">
        <v>40179</v>
      </c>
      <c r="G139" s="83">
        <v>1.2199999999902773</v>
      </c>
      <c r="H139" s="86" t="s">
        <v>122</v>
      </c>
      <c r="I139" s="87">
        <v>4.8000000000000001E-2</v>
      </c>
      <c r="J139" s="87">
        <v>4.829999999948021E-2</v>
      </c>
      <c r="K139" s="83">
        <v>21918.924192000002</v>
      </c>
      <c r="L139" s="85">
        <v>122.00105600000001</v>
      </c>
      <c r="M139" s="83">
        <v>26.741319033000003</v>
      </c>
      <c r="N139" s="73"/>
      <c r="O139" s="84">
        <f t="shared" si="2"/>
        <v>2.0055552216680884E-3</v>
      </c>
      <c r="P139" s="84">
        <f>M139/'סכום נכסי הקרן'!$C$42</f>
        <v>1.2230606293991621E-3</v>
      </c>
    </row>
    <row r="140" spans="2:16">
      <c r="B140" s="76" t="s">
        <v>1143</v>
      </c>
      <c r="C140" s="73" t="s">
        <v>1144</v>
      </c>
      <c r="D140" s="73" t="s">
        <v>212</v>
      </c>
      <c r="E140" s="73"/>
      <c r="F140" s="95">
        <v>40210</v>
      </c>
      <c r="G140" s="83">
        <v>1.3099999999928245</v>
      </c>
      <c r="H140" s="86" t="s">
        <v>122</v>
      </c>
      <c r="I140" s="87">
        <v>4.8000000000000001E-2</v>
      </c>
      <c r="J140" s="87">
        <v>4.8199999999958998E-2</v>
      </c>
      <c r="K140" s="83">
        <v>32111.589840000008</v>
      </c>
      <c r="L140" s="85">
        <v>121.51973599999999</v>
      </c>
      <c r="M140" s="83">
        <v>39.021919288000007</v>
      </c>
      <c r="N140" s="73"/>
      <c r="O140" s="84">
        <f t="shared" si="2"/>
        <v>2.9265801694741368E-3</v>
      </c>
      <c r="P140" s="84">
        <f>M140/'סכום נכסי הקרן'!$C$42</f>
        <v>1.7847351922262444E-3</v>
      </c>
    </row>
    <row r="141" spans="2:16">
      <c r="B141" s="76" t="s">
        <v>1145</v>
      </c>
      <c r="C141" s="73" t="s">
        <v>1146</v>
      </c>
      <c r="D141" s="73" t="s">
        <v>212</v>
      </c>
      <c r="E141" s="73"/>
      <c r="F141" s="95">
        <v>40238</v>
      </c>
      <c r="G141" s="83">
        <v>1.3899999999933714</v>
      </c>
      <c r="H141" s="86" t="s">
        <v>122</v>
      </c>
      <c r="I141" s="87">
        <v>4.8000000000000001E-2</v>
      </c>
      <c r="J141" s="87">
        <v>4.8499999999722314E-2</v>
      </c>
      <c r="K141" s="83">
        <v>45808.928879999999</v>
      </c>
      <c r="L141" s="85">
        <v>121.851071</v>
      </c>
      <c r="M141" s="83">
        <v>55.818670483000012</v>
      </c>
      <c r="N141" s="73"/>
      <c r="O141" s="84">
        <f t="shared" si="2"/>
        <v>4.1863090566176958E-3</v>
      </c>
      <c r="P141" s="84">
        <f>M141/'סכום נכסי הקרן'!$C$42</f>
        <v>2.5529637550382091E-3</v>
      </c>
    </row>
    <row r="142" spans="2:16">
      <c r="B142" s="76" t="s">
        <v>1147</v>
      </c>
      <c r="C142" s="73" t="s">
        <v>1148</v>
      </c>
      <c r="D142" s="73" t="s">
        <v>212</v>
      </c>
      <c r="E142" s="73"/>
      <c r="F142" s="95">
        <v>40300</v>
      </c>
      <c r="G142" s="83">
        <v>1.5199999999324223</v>
      </c>
      <c r="H142" s="86" t="s">
        <v>122</v>
      </c>
      <c r="I142" s="87">
        <v>4.8000000000000001E-2</v>
      </c>
      <c r="J142" s="87">
        <v>4.8499999999155274E-2</v>
      </c>
      <c r="K142" s="83">
        <v>7159.2857160000012</v>
      </c>
      <c r="L142" s="85">
        <v>124.016026</v>
      </c>
      <c r="M142" s="83">
        <v>8.8786616550000019</v>
      </c>
      <c r="N142" s="73"/>
      <c r="O142" s="84">
        <f t="shared" ref="O142:O158" si="3">IFERROR(M142/$M$11,0)</f>
        <v>6.6588511290842747E-4</v>
      </c>
      <c r="P142" s="84">
        <f>M142/'סכום נכסי הקרן'!$C$42</f>
        <v>4.0608099767202335E-4</v>
      </c>
    </row>
    <row r="143" spans="2:16">
      <c r="B143" s="76" t="s">
        <v>1149</v>
      </c>
      <c r="C143" s="73" t="s">
        <v>1150</v>
      </c>
      <c r="D143" s="73" t="s">
        <v>212</v>
      </c>
      <c r="E143" s="73"/>
      <c r="F143" s="95">
        <v>40360</v>
      </c>
      <c r="G143" s="83">
        <v>1.6800000000049105</v>
      </c>
      <c r="H143" s="86" t="s">
        <v>122</v>
      </c>
      <c r="I143" s="87">
        <v>4.8000000000000001E-2</v>
      </c>
      <c r="J143" s="87">
        <v>4.8499999999549848E-2</v>
      </c>
      <c r="K143" s="83">
        <v>20106.134664000005</v>
      </c>
      <c r="L143" s="85">
        <v>121.53804700000001</v>
      </c>
      <c r="M143" s="83">
        <v>24.436603366000007</v>
      </c>
      <c r="N143" s="73"/>
      <c r="O143" s="84">
        <f t="shared" si="3"/>
        <v>1.8327053134527141E-3</v>
      </c>
      <c r="P143" s="84">
        <f>M143/'סכום נכסי הקרן'!$C$42</f>
        <v>1.1176504590635632E-3</v>
      </c>
    </row>
    <row r="144" spans="2:16">
      <c r="B144" s="76" t="s">
        <v>1151</v>
      </c>
      <c r="C144" s="73" t="s">
        <v>1152</v>
      </c>
      <c r="D144" s="73" t="s">
        <v>212</v>
      </c>
      <c r="E144" s="73"/>
      <c r="F144" s="95">
        <v>40422</v>
      </c>
      <c r="G144" s="83">
        <v>1.8500000000167385</v>
      </c>
      <c r="H144" s="86" t="s">
        <v>122</v>
      </c>
      <c r="I144" s="87">
        <v>4.8000000000000001E-2</v>
      </c>
      <c r="J144" s="87">
        <v>4.8400000000234339E-2</v>
      </c>
      <c r="K144" s="83">
        <v>39938.64072000001</v>
      </c>
      <c r="L144" s="85">
        <v>119.67274</v>
      </c>
      <c r="M144" s="83">
        <v>47.795665831999997</v>
      </c>
      <c r="N144" s="73"/>
      <c r="O144" s="84">
        <f t="shared" si="3"/>
        <v>3.584596820530017E-3</v>
      </c>
      <c r="P144" s="84">
        <f>M144/'סכום נכסי הקרן'!$C$42</f>
        <v>2.186017715240574E-3</v>
      </c>
    </row>
    <row r="145" spans="2:16">
      <c r="B145" s="76" t="s">
        <v>1153</v>
      </c>
      <c r="C145" s="73" t="s">
        <v>1154</v>
      </c>
      <c r="D145" s="73" t="s">
        <v>212</v>
      </c>
      <c r="E145" s="73"/>
      <c r="F145" s="95">
        <v>40483</v>
      </c>
      <c r="G145" s="83">
        <v>1.9800000000014946</v>
      </c>
      <c r="H145" s="86" t="s">
        <v>122</v>
      </c>
      <c r="I145" s="87">
        <v>4.8000000000000001E-2</v>
      </c>
      <c r="J145" s="87">
        <v>4.8400000000012815E-2</v>
      </c>
      <c r="K145" s="83">
        <v>77625.015732000014</v>
      </c>
      <c r="L145" s="85">
        <v>120.672584</v>
      </c>
      <c r="M145" s="83">
        <v>93.672112607000017</v>
      </c>
      <c r="N145" s="73"/>
      <c r="O145" s="84">
        <f t="shared" si="3"/>
        <v>7.0252553485419559E-3</v>
      </c>
      <c r="P145" s="84">
        <f>M145/'סכום נכסי הקרן'!$C$42</f>
        <v>4.2842566165448362E-3</v>
      </c>
    </row>
    <row r="146" spans="2:16">
      <c r="B146" s="76" t="s">
        <v>1155</v>
      </c>
      <c r="C146" s="73" t="s">
        <v>1156</v>
      </c>
      <c r="D146" s="73" t="s">
        <v>212</v>
      </c>
      <c r="E146" s="73"/>
      <c r="F146" s="95">
        <v>40513</v>
      </c>
      <c r="G146" s="83">
        <v>2.0600000000113829</v>
      </c>
      <c r="H146" s="86" t="s">
        <v>122</v>
      </c>
      <c r="I146" s="87">
        <v>4.8000000000000001E-2</v>
      </c>
      <c r="J146" s="87">
        <v>4.8400000000645038E-2</v>
      </c>
      <c r="K146" s="83">
        <v>26385.274872000002</v>
      </c>
      <c r="L146" s="85">
        <v>119.86192800000001</v>
      </c>
      <c r="M146" s="83">
        <v>31.625899144000002</v>
      </c>
      <c r="N146" s="73"/>
      <c r="O146" s="84">
        <f t="shared" si="3"/>
        <v>2.371890746672785E-3</v>
      </c>
      <c r="P146" s="84">
        <f>M146/'סכום נכסי הקרן'!$C$42</f>
        <v>1.4464653768440404E-3</v>
      </c>
    </row>
    <row r="147" spans="2:16">
      <c r="B147" s="76" t="s">
        <v>1157</v>
      </c>
      <c r="C147" s="73" t="s">
        <v>1158</v>
      </c>
      <c r="D147" s="73" t="s">
        <v>212</v>
      </c>
      <c r="E147" s="73"/>
      <c r="F147" s="95">
        <v>40544</v>
      </c>
      <c r="G147" s="83">
        <v>2.1399999999873569</v>
      </c>
      <c r="H147" s="86" t="s">
        <v>122</v>
      </c>
      <c r="I147" s="87">
        <v>4.8000000000000001E-2</v>
      </c>
      <c r="J147" s="87">
        <v>4.8399999999873586E-2</v>
      </c>
      <c r="K147" s="83">
        <v>66313.177260000011</v>
      </c>
      <c r="L147" s="85">
        <v>119.278468</v>
      </c>
      <c r="M147" s="83">
        <v>79.097341600000021</v>
      </c>
      <c r="N147" s="73"/>
      <c r="O147" s="84">
        <f t="shared" si="3"/>
        <v>5.9321713439110047E-3</v>
      </c>
      <c r="P147" s="84">
        <f>M147/'סכום נכסי הקרן'!$C$42</f>
        <v>3.6176541733679611E-3</v>
      </c>
    </row>
    <row r="148" spans="2:16">
      <c r="B148" s="76" t="s">
        <v>1159</v>
      </c>
      <c r="C148" s="73" t="s">
        <v>1160</v>
      </c>
      <c r="D148" s="73" t="s">
        <v>212</v>
      </c>
      <c r="E148" s="73"/>
      <c r="F148" s="95">
        <v>40575</v>
      </c>
      <c r="G148" s="83">
        <v>2.2300000000287667</v>
      </c>
      <c r="H148" s="86" t="s">
        <v>122</v>
      </c>
      <c r="I148" s="87">
        <v>4.8000000000000001E-2</v>
      </c>
      <c r="J148" s="87">
        <v>4.8400000000685249E-2</v>
      </c>
      <c r="K148" s="83">
        <v>26137.100088000003</v>
      </c>
      <c r="L148" s="85">
        <v>118.368506</v>
      </c>
      <c r="M148" s="83">
        <v>30.938094757000002</v>
      </c>
      <c r="N148" s="73"/>
      <c r="O148" s="84">
        <f t="shared" si="3"/>
        <v>2.3203065417900046E-3</v>
      </c>
      <c r="P148" s="84">
        <f>M148/'סכום נכסי הקרן'!$C$42</f>
        <v>1.4150074496778594E-3</v>
      </c>
    </row>
    <row r="149" spans="2:16">
      <c r="B149" s="76" t="s">
        <v>1161</v>
      </c>
      <c r="C149" s="73" t="s">
        <v>1162</v>
      </c>
      <c r="D149" s="73" t="s">
        <v>212</v>
      </c>
      <c r="E149" s="73"/>
      <c r="F149" s="95">
        <v>40603</v>
      </c>
      <c r="G149" s="83">
        <v>2.30999999999203</v>
      </c>
      <c r="H149" s="86" t="s">
        <v>122</v>
      </c>
      <c r="I149" s="87">
        <v>4.8000000000000001E-2</v>
      </c>
      <c r="J149" s="87">
        <v>4.8499999999937066E-2</v>
      </c>
      <c r="K149" s="83">
        <v>40525.271820000009</v>
      </c>
      <c r="L149" s="85">
        <v>117.658956</v>
      </c>
      <c r="M149" s="83">
        <v>47.681611598000018</v>
      </c>
      <c r="N149" s="73"/>
      <c r="O149" s="84">
        <f t="shared" si="3"/>
        <v>3.5760429393893846E-3</v>
      </c>
      <c r="P149" s="84">
        <f>M149/'סכום נכסי הקרן'!$C$42</f>
        <v>2.180801246933625E-3</v>
      </c>
    </row>
    <row r="150" spans="2:16">
      <c r="B150" s="76" t="s">
        <v>1163</v>
      </c>
      <c r="C150" s="73" t="s">
        <v>1164</v>
      </c>
      <c r="D150" s="73" t="s">
        <v>212</v>
      </c>
      <c r="E150" s="73"/>
      <c r="F150" s="95">
        <v>40634</v>
      </c>
      <c r="G150" s="83">
        <v>2.3300000000680328</v>
      </c>
      <c r="H150" s="86" t="s">
        <v>122</v>
      </c>
      <c r="I150" s="87">
        <v>4.8000000000000001E-2</v>
      </c>
      <c r="J150" s="87">
        <v>4.8500000000959435E-2</v>
      </c>
      <c r="K150" s="83">
        <v>14372.660808000004</v>
      </c>
      <c r="L150" s="85">
        <v>119.65524499999999</v>
      </c>
      <c r="M150" s="83">
        <v>17.197642551000005</v>
      </c>
      <c r="N150" s="73"/>
      <c r="O150" s="84">
        <f t="shared" si="3"/>
        <v>1.2897950836297987E-3</v>
      </c>
      <c r="P150" s="84">
        <f>M150/'סכום נכסי הקרן'!$C$42</f>
        <v>7.8656402463361146E-4</v>
      </c>
    </row>
    <row r="151" spans="2:16">
      <c r="B151" s="76" t="s">
        <v>1165</v>
      </c>
      <c r="C151" s="73" t="s">
        <v>1166</v>
      </c>
      <c r="D151" s="73" t="s">
        <v>212</v>
      </c>
      <c r="E151" s="73"/>
      <c r="F151" s="95">
        <v>40664</v>
      </c>
      <c r="G151" s="83">
        <v>2.4199999999895976</v>
      </c>
      <c r="H151" s="86" t="s">
        <v>122</v>
      </c>
      <c r="I151" s="87">
        <v>4.8000000000000001E-2</v>
      </c>
      <c r="J151" s="87">
        <v>4.8499999999598094E-2</v>
      </c>
      <c r="K151" s="83">
        <v>53338.885908000004</v>
      </c>
      <c r="L151" s="85">
        <v>118.952986</v>
      </c>
      <c r="M151" s="83">
        <v>63.448197223000015</v>
      </c>
      <c r="N151" s="73"/>
      <c r="O151" s="84">
        <f t="shared" si="3"/>
        <v>4.7585110924776566E-3</v>
      </c>
      <c r="P151" s="84">
        <f>M151/'סכום נכסי הקרן'!$C$42</f>
        <v>2.9019133997856056E-3</v>
      </c>
    </row>
    <row r="152" spans="2:16">
      <c r="B152" s="76" t="s">
        <v>1167</v>
      </c>
      <c r="C152" s="73" t="s">
        <v>1168</v>
      </c>
      <c r="D152" s="73" t="s">
        <v>212</v>
      </c>
      <c r="E152" s="73"/>
      <c r="F152" s="95">
        <v>40756</v>
      </c>
      <c r="G152" s="83">
        <v>2.6699999999835313</v>
      </c>
      <c r="H152" s="86" t="s">
        <v>122</v>
      </c>
      <c r="I152" s="87">
        <v>4.8000000000000001E-2</v>
      </c>
      <c r="J152" s="87">
        <v>4.849999999947064E-2</v>
      </c>
      <c r="K152" s="83">
        <v>29350.247652000002</v>
      </c>
      <c r="L152" s="85">
        <v>115.85249</v>
      </c>
      <c r="M152" s="83">
        <v>34.002992768000006</v>
      </c>
      <c r="N152" s="73"/>
      <c r="O152" s="84">
        <f t="shared" si="3"/>
        <v>2.5501688833691818E-3</v>
      </c>
      <c r="P152" s="84">
        <f>M152/'סכום נכסי הקרן'!$C$42</f>
        <v>1.5551858786383762E-3</v>
      </c>
    </row>
    <row r="153" spans="2:16">
      <c r="B153" s="76" t="s">
        <v>1169</v>
      </c>
      <c r="C153" s="73" t="s">
        <v>1170</v>
      </c>
      <c r="D153" s="73" t="s">
        <v>212</v>
      </c>
      <c r="E153" s="73"/>
      <c r="F153" s="95">
        <v>40848</v>
      </c>
      <c r="G153" s="83">
        <v>2.8499999999927863</v>
      </c>
      <c r="H153" s="86" t="s">
        <v>122</v>
      </c>
      <c r="I153" s="87">
        <v>4.8000000000000001E-2</v>
      </c>
      <c r="J153" s="87">
        <v>4.8499999999824801E-2</v>
      </c>
      <c r="K153" s="83">
        <v>82767.483612000011</v>
      </c>
      <c r="L153" s="85">
        <v>117.23526200000001</v>
      </c>
      <c r="M153" s="83">
        <v>97.032676522000003</v>
      </c>
      <c r="N153" s="73"/>
      <c r="O153" s="84">
        <f t="shared" si="3"/>
        <v>7.2772921496870435E-3</v>
      </c>
      <c r="P153" s="84">
        <f>M153/'סכום נכסי הקרן'!$C$42</f>
        <v>4.437957838685145E-3</v>
      </c>
    </row>
    <row r="154" spans="2:16">
      <c r="B154" s="76" t="s">
        <v>1171</v>
      </c>
      <c r="C154" s="73" t="s">
        <v>1172</v>
      </c>
      <c r="D154" s="73" t="s">
        <v>212</v>
      </c>
      <c r="E154" s="73"/>
      <c r="F154" s="95">
        <v>40940</v>
      </c>
      <c r="G154" s="83">
        <v>3.0999999999933663</v>
      </c>
      <c r="H154" s="86" t="s">
        <v>122</v>
      </c>
      <c r="I154" s="87">
        <v>4.8000000000000001E-2</v>
      </c>
      <c r="J154" s="87">
        <v>4.83999999998408E-2</v>
      </c>
      <c r="K154" s="83">
        <v>104096.99269200001</v>
      </c>
      <c r="L154" s="85">
        <v>115.85810600000001</v>
      </c>
      <c r="M154" s="83">
        <v>120.60480408800002</v>
      </c>
      <c r="N154" s="73"/>
      <c r="O154" s="84">
        <f t="shared" si="3"/>
        <v>9.0451631910323828E-3</v>
      </c>
      <c r="P154" s="84">
        <f>M154/'סכום נכסי הקרן'!$C$42</f>
        <v>5.516069996936262E-3</v>
      </c>
    </row>
    <row r="155" spans="2:16">
      <c r="B155" s="76" t="s">
        <v>1173</v>
      </c>
      <c r="C155" s="73" t="s">
        <v>1174</v>
      </c>
      <c r="D155" s="73" t="s">
        <v>212</v>
      </c>
      <c r="E155" s="73"/>
      <c r="F155" s="95">
        <v>40969</v>
      </c>
      <c r="G155" s="83">
        <v>3.1800000000092914</v>
      </c>
      <c r="H155" s="86" t="s">
        <v>122</v>
      </c>
      <c r="I155" s="87">
        <v>4.8000000000000001E-2</v>
      </c>
      <c r="J155" s="87">
        <v>4.8600000000049187E-2</v>
      </c>
      <c r="K155" s="83">
        <v>63424.963668000011</v>
      </c>
      <c r="L155" s="85">
        <v>115.38981800000001</v>
      </c>
      <c r="M155" s="83">
        <v>73.185950024000022</v>
      </c>
      <c r="N155" s="73"/>
      <c r="O155" s="84">
        <f t="shared" si="3"/>
        <v>5.4888266372440982E-3</v>
      </c>
      <c r="P155" s="84">
        <f>M155/'סכום נכסי הקרן'!$C$42</f>
        <v>3.3472864217755534E-3</v>
      </c>
    </row>
    <row r="156" spans="2:16">
      <c r="B156" s="76" t="s">
        <v>1175</v>
      </c>
      <c r="C156" s="73" t="s">
        <v>1176</v>
      </c>
      <c r="D156" s="73" t="s">
        <v>212</v>
      </c>
      <c r="E156" s="73"/>
      <c r="F156" s="95">
        <v>41000</v>
      </c>
      <c r="G156" s="83">
        <v>3.1899999999808757</v>
      </c>
      <c r="H156" s="86" t="s">
        <v>122</v>
      </c>
      <c r="I156" s="87">
        <v>4.8000000000000001E-2</v>
      </c>
      <c r="J156" s="87">
        <v>4.8499999999583203E-2</v>
      </c>
      <c r="K156" s="83">
        <v>34653.392796000007</v>
      </c>
      <c r="L156" s="85">
        <v>117.699789</v>
      </c>
      <c r="M156" s="83">
        <v>40.786970062000009</v>
      </c>
      <c r="N156" s="73"/>
      <c r="O156" s="84">
        <f t="shared" si="3"/>
        <v>3.0589560927386777E-3</v>
      </c>
      <c r="P156" s="84">
        <f>M156/'סכום נכסי הקרן'!$C$42</f>
        <v>1.8654628522158624E-3</v>
      </c>
    </row>
    <row r="157" spans="2:16">
      <c r="B157" s="76" t="s">
        <v>1177</v>
      </c>
      <c r="C157" s="73" t="s">
        <v>1178</v>
      </c>
      <c r="D157" s="73" t="s">
        <v>212</v>
      </c>
      <c r="E157" s="73"/>
      <c r="F157" s="95">
        <v>41640</v>
      </c>
      <c r="G157" s="83">
        <v>4.6599999999877006</v>
      </c>
      <c r="H157" s="86" t="s">
        <v>122</v>
      </c>
      <c r="I157" s="87">
        <v>4.8000000000000001E-2</v>
      </c>
      <c r="J157" s="87">
        <v>4.84999999998975E-2</v>
      </c>
      <c r="K157" s="83">
        <v>65044.860936000005</v>
      </c>
      <c r="L157" s="85">
        <v>112.501885</v>
      </c>
      <c r="M157" s="83">
        <v>73.176694815000005</v>
      </c>
      <c r="N157" s="73"/>
      <c r="O157" s="84">
        <f t="shared" si="3"/>
        <v>5.4881325116957402E-3</v>
      </c>
      <c r="P157" s="84">
        <f>M157/'סכום נכסי הקרן'!$C$42</f>
        <v>3.3468631187316454E-3</v>
      </c>
    </row>
    <row r="158" spans="2:16">
      <c r="B158" s="76" t="s">
        <v>1179</v>
      </c>
      <c r="C158" s="73" t="s">
        <v>1180</v>
      </c>
      <c r="D158" s="73" t="s">
        <v>212</v>
      </c>
      <c r="E158" s="73"/>
      <c r="F158" s="95">
        <v>44774</v>
      </c>
      <c r="G158" s="83">
        <v>10.200000021649679</v>
      </c>
      <c r="H158" s="86" t="s">
        <v>122</v>
      </c>
      <c r="I158" s="87">
        <v>4.8000000000000001E-2</v>
      </c>
      <c r="J158" s="87">
        <v>4.8500000136734805E-2</v>
      </c>
      <c r="K158" s="83">
        <v>165.84757200000004</v>
      </c>
      <c r="L158" s="85">
        <v>105.833468</v>
      </c>
      <c r="M158" s="83">
        <v>0.17552223600000003</v>
      </c>
      <c r="N158" s="73"/>
      <c r="O158" s="84">
        <f t="shared" si="3"/>
        <v>1.3163880827802492E-5</v>
      </c>
      <c r="P158" s="84">
        <f>M158/'סכום נכסי הקרן'!$C$42</f>
        <v>8.0278140420369844E-6</v>
      </c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20" t="s">
        <v>105</v>
      </c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20" t="s">
        <v>183</v>
      </c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20" t="s">
        <v>191</v>
      </c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2:16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</row>
    <row r="352" spans="2:16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2:16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</row>
    <row r="354" spans="2:16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</row>
    <row r="355" spans="2:16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2:16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2:16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</row>
    <row r="358" spans="2:16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</row>
    <row r="359" spans="2:16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</row>
    <row r="360" spans="2:16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</row>
    <row r="361" spans="2:16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</row>
    <row r="362" spans="2:16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</row>
    <row r="363" spans="2:16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</row>
    <row r="364" spans="2:16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</row>
    <row r="365" spans="2:16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</row>
    <row r="366" spans="2:16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</row>
    <row r="367" spans="2:16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2:16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</row>
    <row r="369" spans="2:16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</row>
    <row r="370" spans="2:16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</row>
    <row r="371" spans="2:16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</row>
    <row r="372" spans="2:16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</row>
    <row r="373" spans="2:16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</row>
    <row r="374" spans="2:16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</row>
    <row r="375" spans="2:16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  <row r="376" spans="2:16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2:16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</row>
    <row r="378" spans="2:16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</row>
    <row r="379" spans="2:16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</row>
    <row r="380" spans="2:16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</row>
    <row r="381" spans="2:16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</row>
    <row r="382" spans="2:16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</row>
    <row r="383" spans="2:16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</row>
    <row r="384" spans="2:16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</row>
    <row r="385" spans="2:16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</row>
    <row r="386" spans="2:16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</row>
    <row r="387" spans="2:16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</row>
    <row r="388" spans="2:16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</row>
    <row r="389" spans="2:16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</row>
    <row r="390" spans="2:16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</row>
    <row r="391" spans="2:16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</row>
    <row r="392" spans="2:16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</row>
    <row r="393" spans="2:16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</row>
    <row r="394" spans="2:16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</row>
    <row r="395" spans="2:16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</row>
    <row r="396" spans="2:16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</row>
    <row r="397" spans="2:16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</row>
    <row r="398" spans="2:16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</row>
    <row r="399" spans="2:16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</row>
    <row r="400" spans="2:16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</row>
    <row r="401" spans="2:16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</row>
    <row r="402" spans="2:16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</row>
    <row r="403" spans="2:16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</row>
    <row r="404" spans="2:16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</row>
    <row r="405" spans="2:16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</row>
    <row r="406" spans="2:16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</row>
    <row r="407" spans="2:16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</row>
    <row r="408" spans="2:16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</row>
    <row r="409" spans="2:16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</row>
    <row r="410" spans="2:16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</row>
    <row r="411" spans="2:16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</row>
    <row r="412" spans="2:16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</row>
    <row r="413" spans="2:16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</row>
    <row r="414" spans="2:16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</row>
    <row r="415" spans="2:16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</row>
    <row r="416" spans="2:16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</row>
    <row r="417" spans="2:16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</row>
    <row r="418" spans="2:16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</row>
    <row r="419" spans="2:16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</row>
    <row r="420" spans="2:16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</row>
    <row r="421" spans="2:16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</row>
    <row r="422" spans="2:16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</row>
    <row r="423" spans="2:16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</row>
    <row r="424" spans="2:16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</row>
    <row r="425" spans="2:16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</row>
    <row r="426" spans="2:16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</row>
    <row r="427" spans="2:16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</row>
    <row r="428" spans="2:16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</row>
    <row r="429" spans="2:16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</row>
    <row r="430" spans="2:16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</row>
    <row r="431" spans="2:16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</row>
    <row r="432" spans="2:16">
      <c r="B432" s="115"/>
      <c r="C432" s="115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</row>
    <row r="433" spans="2:16">
      <c r="B433" s="115"/>
      <c r="C433" s="115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</row>
    <row r="434" spans="2:16">
      <c r="B434" s="115"/>
      <c r="C434" s="115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</row>
    <row r="435" spans="2:16">
      <c r="B435" s="115"/>
      <c r="C435" s="115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</row>
    <row r="436" spans="2:16">
      <c r="B436" s="115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</row>
    <row r="437" spans="2:16">
      <c r="B437" s="115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</row>
    <row r="438" spans="2:16">
      <c r="B438" s="115"/>
      <c r="C438" s="115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</row>
    <row r="439" spans="2:16">
      <c r="B439" s="115"/>
      <c r="C439" s="115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</row>
    <row r="440" spans="2:16">
      <c r="B440" s="115"/>
      <c r="C440" s="115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</row>
    <row r="441" spans="2:16">
      <c r="B441" s="115"/>
      <c r="C441" s="115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</row>
    <row r="442" spans="2:16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</row>
    <row r="443" spans="2:16">
      <c r="B443" s="115"/>
      <c r="C443" s="115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</row>
    <row r="444" spans="2:16">
      <c r="B444" s="115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</row>
    <row r="445" spans="2:16">
      <c r="B445" s="115"/>
      <c r="C445" s="115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</row>
    <row r="446" spans="2:16">
      <c r="B446" s="115"/>
      <c r="C446" s="115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</row>
    <row r="447" spans="2:16">
      <c r="B447" s="115"/>
      <c r="C447" s="115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</row>
    <row r="448" spans="2:16">
      <c r="B448" s="115"/>
      <c r="C448" s="115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</row>
    <row r="449" spans="2:16">
      <c r="B449" s="115"/>
      <c r="C449" s="115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</row>
    <row r="450" spans="2:16">
      <c r="B450" s="115"/>
      <c r="C450" s="115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</row>
    <row r="451" spans="2:16">
      <c r="B451" s="115"/>
      <c r="C451" s="115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</row>
    <row r="452" spans="2:16">
      <c r="B452" s="115"/>
      <c r="C452" s="115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91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41.28515625" style="2" customWidth="1"/>
    <col min="4" max="4" width="9.140625" style="2" bestFit="1" customWidth="1"/>
    <col min="5" max="5" width="11.28515625" style="2" bestFit="1" customWidth="1"/>
    <col min="6" max="6" width="5.28515625" style="2" bestFit="1" customWidth="1"/>
    <col min="7" max="8" width="4.85546875" style="1" bestFit="1" customWidth="1"/>
    <col min="9" max="9" width="11.28515625" style="1" bestFit="1" customWidth="1"/>
    <col min="10" max="10" width="5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135</v>
      </c>
      <c r="C1" s="67" t="s" vm="1">
        <v>207</v>
      </c>
    </row>
    <row r="2" spans="2:19">
      <c r="B2" s="46" t="s">
        <v>134</v>
      </c>
      <c r="C2" s="67" t="s">
        <v>208</v>
      </c>
    </row>
    <row r="3" spans="2:19">
      <c r="B3" s="46" t="s">
        <v>136</v>
      </c>
      <c r="C3" s="67" t="s">
        <v>209</v>
      </c>
    </row>
    <row r="4" spans="2:19">
      <c r="B4" s="46" t="s">
        <v>137</v>
      </c>
      <c r="C4" s="67">
        <v>12148</v>
      </c>
    </row>
    <row r="6" spans="2:19" ht="26.25" customHeight="1">
      <c r="B6" s="156" t="s">
        <v>160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2:19" ht="26.25" customHeight="1">
      <c r="B7" s="156" t="s">
        <v>83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2:19" s="3" customFormat="1" ht="78.75">
      <c r="B8" s="21" t="s">
        <v>109</v>
      </c>
      <c r="C8" s="29" t="s">
        <v>42</v>
      </c>
      <c r="D8" s="29" t="s">
        <v>111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29" t="s">
        <v>185</v>
      </c>
      <c r="O8" s="29" t="s">
        <v>184</v>
      </c>
      <c r="P8" s="29" t="s">
        <v>104</v>
      </c>
      <c r="Q8" s="29" t="s">
        <v>54</v>
      </c>
      <c r="R8" s="29" t="s">
        <v>138</v>
      </c>
      <c r="S8" s="30" t="s">
        <v>140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192</v>
      </c>
      <c r="O9" s="31"/>
      <c r="P9" s="31" t="s">
        <v>188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141</v>
      </c>
    </row>
    <row r="11" spans="2:19" s="88" customFormat="1" ht="20.25" customHeight="1">
      <c r="B11" s="102" t="s">
        <v>43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21">
        <v>6.2649999999999997E-2</v>
      </c>
      <c r="N11" s="104"/>
      <c r="O11" s="105"/>
      <c r="P11" s="104">
        <v>17.702393320000002</v>
      </c>
      <c r="Q11" s="103"/>
      <c r="R11" s="106">
        <v>1</v>
      </c>
      <c r="S11" s="106">
        <v>8.0966886746356456E-4</v>
      </c>
    </row>
    <row r="12" spans="2:19" s="88" customFormat="1">
      <c r="B12" s="107" t="s">
        <v>180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21">
        <v>6.2649999999999997E-2</v>
      </c>
      <c r="N12" s="104"/>
      <c r="O12" s="105"/>
      <c r="P12" s="104">
        <v>17.702393320000002</v>
      </c>
      <c r="Q12" s="103"/>
      <c r="R12" s="106">
        <v>1</v>
      </c>
      <c r="S12" s="106">
        <v>8.0966886746356456E-4</v>
      </c>
    </row>
    <row r="13" spans="2:19" s="88" customFormat="1">
      <c r="B13" s="108" t="s">
        <v>56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21">
        <v>6.2649999999999997E-2</v>
      </c>
      <c r="N13" s="104"/>
      <c r="O13" s="105"/>
      <c r="P13" s="104">
        <v>17.702393320000002</v>
      </c>
      <c r="Q13" s="103"/>
      <c r="R13" s="106">
        <v>1</v>
      </c>
      <c r="S13" s="106">
        <v>8.0966886746356456E-4</v>
      </c>
    </row>
    <row r="14" spans="2:19">
      <c r="B14" s="132" t="s">
        <v>2081</v>
      </c>
      <c r="C14" s="123">
        <v>1199157</v>
      </c>
      <c r="D14" s="133" t="s">
        <v>27</v>
      </c>
      <c r="E14" s="123">
        <v>520043027</v>
      </c>
      <c r="F14" s="133" t="s">
        <v>518</v>
      </c>
      <c r="G14" s="123" t="s">
        <v>486</v>
      </c>
      <c r="H14" s="123" t="s">
        <v>293</v>
      </c>
      <c r="I14" s="134">
        <v>45169</v>
      </c>
      <c r="J14" s="135">
        <v>1</v>
      </c>
      <c r="K14" s="133" t="s">
        <v>121</v>
      </c>
      <c r="L14" s="121">
        <v>6.2649999999999997E-2</v>
      </c>
      <c r="M14" s="121">
        <f>L14</f>
        <v>6.2649999999999997E-2</v>
      </c>
      <c r="N14" s="83">
        <v>17677.778399999999</v>
      </c>
      <c r="O14" s="85">
        <v>100.139242</v>
      </c>
      <c r="P14" s="83">
        <v>17.702393320000002</v>
      </c>
      <c r="Q14" s="73"/>
      <c r="R14" s="84">
        <v>1</v>
      </c>
      <c r="S14" s="84">
        <v>8.0966886746356456E-4</v>
      </c>
    </row>
    <row r="15" spans="2:19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19">
      <c r="B16" s="120" t="s">
        <v>200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120" t="s">
        <v>105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120" t="s">
        <v>183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120" t="s">
        <v>191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2:19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</row>
    <row r="115" spans="2:19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</row>
    <row r="116" spans="2:19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</row>
    <row r="117" spans="2:19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</row>
    <row r="118" spans="2:19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2:19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</row>
    <row r="120" spans="2:19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</row>
    <row r="121" spans="2:19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</row>
    <row r="122" spans="2:19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</row>
    <row r="123" spans="2:19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</row>
    <row r="124" spans="2:19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2:19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</row>
    <row r="126" spans="2:19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</row>
    <row r="127" spans="2:19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</row>
    <row r="128" spans="2:19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</row>
    <row r="129" spans="2:19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</row>
    <row r="130" spans="2:19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</row>
    <row r="131" spans="2:19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</row>
    <row r="132" spans="2:19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</row>
    <row r="133" spans="2:19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</row>
    <row r="134" spans="2:19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</row>
    <row r="135" spans="2:19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</row>
    <row r="136" spans="2:19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</row>
    <row r="137" spans="2:19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</row>
    <row r="138" spans="2:19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</row>
    <row r="139" spans="2:19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2:19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</row>
    <row r="141" spans="2:19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</row>
    <row r="142" spans="2:19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</row>
    <row r="143" spans="2:19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</row>
    <row r="144" spans="2:19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</row>
    <row r="145" spans="2:19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</row>
    <row r="146" spans="2:19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2:19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</row>
    <row r="148" spans="2:19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</row>
    <row r="149" spans="2:19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2:19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2:19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2:19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</row>
    <row r="153" spans="2:19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</row>
    <row r="154" spans="2:19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</row>
    <row r="155" spans="2:19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</row>
    <row r="156" spans="2:19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</row>
    <row r="157" spans="2:19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</row>
    <row r="158" spans="2:19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</row>
    <row r="159" spans="2:19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</row>
    <row r="160" spans="2:19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</row>
    <row r="161" spans="2:19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</row>
    <row r="162" spans="2:19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2:19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2:19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2:19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</row>
    <row r="166" spans="2:19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</row>
    <row r="167" spans="2:19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</row>
    <row r="168" spans="2:19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2:19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</row>
    <row r="170" spans="2:19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</row>
    <row r="171" spans="2:19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</row>
    <row r="172" spans="2:19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2:19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</row>
    <row r="174" spans="2:19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</row>
    <row r="175" spans="2:19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</row>
    <row r="176" spans="2:19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2:19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</row>
    <row r="178" spans="2:19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</row>
    <row r="179" spans="2:19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</row>
    <row r="180" spans="2:19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2:19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</row>
    <row r="182" spans="2:19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</row>
    <row r="183" spans="2:19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</row>
    <row r="184" spans="2:19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2:19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</row>
    <row r="186" spans="2:19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</row>
    <row r="187" spans="2:19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</row>
    <row r="188" spans="2:19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2:19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</row>
    <row r="190" spans="2:19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</row>
    <row r="191" spans="2:19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</row>
    <row r="192" spans="2:19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2:19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</row>
    <row r="194" spans="2:19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</row>
    <row r="195" spans="2:19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</row>
    <row r="196" spans="2:19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2:19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</row>
    <row r="198" spans="2:19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</row>
    <row r="199" spans="2:19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</row>
    <row r="200" spans="2:19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2:19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</row>
    <row r="202" spans="2:19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</row>
    <row r="203" spans="2:19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</row>
    <row r="204" spans="2:19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</row>
    <row r="205" spans="2:19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2:19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</row>
    <row r="207" spans="2:19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</row>
    <row r="208" spans="2:19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</row>
    <row r="209" spans="2:19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2:19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</row>
    <row r="211" spans="2:19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</row>
    <row r="212" spans="2:19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</row>
    <row r="213" spans="2:19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2:19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</row>
    <row r="215" spans="2:19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</row>
    <row r="216" spans="2:19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</row>
    <row r="217" spans="2:19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</row>
    <row r="218" spans="2:19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</row>
    <row r="219" spans="2:19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2:19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2:19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</row>
    <row r="222" spans="2:19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</row>
    <row r="223" spans="2:19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</row>
    <row r="224" spans="2:19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</row>
    <row r="225" spans="2:19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</row>
    <row r="226" spans="2:19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</row>
    <row r="227" spans="2:19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</row>
    <row r="228" spans="2:19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</row>
    <row r="229" spans="2:19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</row>
    <row r="230" spans="2:19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</row>
    <row r="231" spans="2:19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</row>
    <row r="232" spans="2:19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</row>
    <row r="233" spans="2:19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</row>
    <row r="234" spans="2:19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2:19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2:19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</row>
    <row r="237" spans="2:19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</row>
    <row r="238" spans="2:19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</row>
    <row r="239" spans="2:19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2:19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</row>
    <row r="241" spans="2:19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</row>
    <row r="242" spans="2:19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</row>
    <row r="243" spans="2:19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2:19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</row>
    <row r="245" spans="2:19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</row>
    <row r="246" spans="2:19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</row>
    <row r="247" spans="2:19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</row>
    <row r="248" spans="2:19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</row>
    <row r="249" spans="2:19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</row>
    <row r="250" spans="2:19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</row>
    <row r="251" spans="2:19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</row>
    <row r="252" spans="2:19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</row>
    <row r="253" spans="2:19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</row>
    <row r="254" spans="2:19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2:19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2:19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</row>
    <row r="257" spans="2:19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</row>
    <row r="258" spans="2:19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</row>
    <row r="259" spans="2:19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</row>
    <row r="260" spans="2:19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</row>
    <row r="261" spans="2:19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</row>
    <row r="262" spans="2:19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</row>
    <row r="263" spans="2:19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</row>
    <row r="264" spans="2:19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</row>
    <row r="265" spans="2:19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</row>
    <row r="266" spans="2:19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2:19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2:19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</row>
    <row r="269" spans="2:19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</row>
    <row r="270" spans="2:19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</row>
    <row r="271" spans="2:19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2:19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</row>
    <row r="273" spans="2:19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</row>
    <row r="274" spans="2:19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</row>
    <row r="275" spans="2:19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</row>
    <row r="276" spans="2:19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2:19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</row>
    <row r="278" spans="2:19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</row>
    <row r="279" spans="2:19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</row>
    <row r="280" spans="2:19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</row>
    <row r="281" spans="2:19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</row>
    <row r="282" spans="2:19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</row>
    <row r="283" spans="2:19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</row>
    <row r="284" spans="2:19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2:19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</row>
    <row r="286" spans="2:19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</row>
    <row r="287" spans="2:19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</row>
    <row r="288" spans="2:19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</row>
    <row r="289" spans="2:19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</row>
    <row r="290" spans="2:19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2:19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</row>
    <row r="292" spans="2:19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</row>
    <row r="293" spans="2:19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</row>
    <row r="294" spans="2:19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2:19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</row>
    <row r="296" spans="2:19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</row>
    <row r="297" spans="2:19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</row>
    <row r="298" spans="2:19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</row>
    <row r="299" spans="2:19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</row>
    <row r="300" spans="2:19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</row>
    <row r="301" spans="2:19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</row>
    <row r="302" spans="2:19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</row>
    <row r="303" spans="2:19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2:19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2:19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</row>
    <row r="306" spans="2:19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</row>
    <row r="307" spans="2:19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</row>
    <row r="308" spans="2:19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2:19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</row>
    <row r="310" spans="2:19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</row>
    <row r="311" spans="2:19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B389" s="41"/>
      <c r="D389" s="1"/>
      <c r="E389" s="1"/>
      <c r="F389" s="1"/>
    </row>
    <row r="390" spans="2:6">
      <c r="B390" s="41"/>
      <c r="D390" s="1"/>
      <c r="E390" s="1"/>
      <c r="F390" s="1"/>
    </row>
    <row r="391" spans="2:6">
      <c r="B391" s="3"/>
      <c r="D391" s="1"/>
      <c r="E391" s="1"/>
      <c r="F391" s="1"/>
    </row>
  </sheetData>
  <sheetProtection sheet="1" objects="1" scenarios="1"/>
  <mergeCells count="2">
    <mergeCell ref="B6:S6"/>
    <mergeCell ref="B7:S7"/>
  </mergeCells>
  <phoneticPr fontId="3" type="noConversion"/>
  <dataValidations count="2">
    <dataValidation allowBlank="1" showInputMessage="1" showErrorMessage="1" sqref="D15:M22 D14:F14 A1:B1048576 C5:C1048576 I14:M14 D1:M13 N1:XFD22 D23:XFD1048576" xr:uid="{00000000-0002-0000-0D00-000000000000}"/>
    <dataValidation type="list" allowBlank="1" showInputMessage="1" showErrorMessage="1" sqref="H14" xr:uid="{00000000-0002-0000-0D00-000001000000}">
      <formula1>#REF!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>
      <selection activeCell="M26" sqref="M26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6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11.85546875" style="1" bestFit="1" customWidth="1"/>
    <col min="16" max="16" width="8" style="1" bestFit="1" customWidth="1"/>
    <col min="17" max="17" width="7.85546875" style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135</v>
      </c>
      <c r="C1" s="67" t="s" vm="1">
        <v>207</v>
      </c>
    </row>
    <row r="2" spans="2:30">
      <c r="B2" s="46" t="s">
        <v>134</v>
      </c>
      <c r="C2" s="67" t="s">
        <v>208</v>
      </c>
    </row>
    <row r="3" spans="2:30">
      <c r="B3" s="46" t="s">
        <v>136</v>
      </c>
      <c r="C3" s="67" t="s">
        <v>209</v>
      </c>
    </row>
    <row r="4" spans="2:30">
      <c r="B4" s="46" t="s">
        <v>137</v>
      </c>
      <c r="C4" s="67">
        <v>12148</v>
      </c>
    </row>
    <row r="6" spans="2:30" ht="26.25" customHeight="1">
      <c r="B6" s="156" t="s">
        <v>160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2:30" ht="26.25" customHeight="1">
      <c r="B7" s="156" t="s">
        <v>84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2:30" s="3" customFormat="1" ht="78.75">
      <c r="B8" s="21" t="s">
        <v>109</v>
      </c>
      <c r="C8" s="29" t="s">
        <v>42</v>
      </c>
      <c r="D8" s="29" t="s">
        <v>111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58" t="s">
        <v>185</v>
      </c>
      <c r="O8" s="29" t="s">
        <v>184</v>
      </c>
      <c r="P8" s="29" t="s">
        <v>104</v>
      </c>
      <c r="Q8" s="29" t="s">
        <v>54</v>
      </c>
      <c r="R8" s="29" t="s">
        <v>138</v>
      </c>
      <c r="S8" s="30" t="s">
        <v>140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192</v>
      </c>
      <c r="O9" s="31"/>
      <c r="P9" s="31" t="s">
        <v>188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141</v>
      </c>
      <c r="AA10" s="1"/>
    </row>
    <row r="11" spans="2:30" s="4" customFormat="1" ht="18" customHeight="1">
      <c r="B11" s="96" t="s">
        <v>48</v>
      </c>
      <c r="C11" s="69"/>
      <c r="D11" s="69"/>
      <c r="E11" s="69"/>
      <c r="F11" s="69"/>
      <c r="G11" s="69"/>
      <c r="H11" s="69"/>
      <c r="I11" s="69"/>
      <c r="J11" s="79">
        <v>4.4754264213486712</v>
      </c>
      <c r="K11" s="69"/>
      <c r="L11" s="69"/>
      <c r="M11" s="78">
        <v>5.2137622001440301E-2</v>
      </c>
      <c r="N11" s="77"/>
      <c r="O11" s="79"/>
      <c r="P11" s="77">
        <v>141.41707920400003</v>
      </c>
      <c r="Q11" s="69"/>
      <c r="R11" s="78">
        <f>IFERROR(P11/$P$11,0)</f>
        <v>1</v>
      </c>
      <c r="S11" s="78">
        <f>P11/'סכום נכסי הקרן'!$C$42</f>
        <v>6.4679555142957935E-3</v>
      </c>
      <c r="AA11" s="1"/>
      <c r="AD11" s="1"/>
    </row>
    <row r="12" spans="2:30" ht="17.25" customHeight="1">
      <c r="B12" s="97" t="s">
        <v>180</v>
      </c>
      <c r="C12" s="71"/>
      <c r="D12" s="71"/>
      <c r="E12" s="71"/>
      <c r="F12" s="71"/>
      <c r="G12" s="71"/>
      <c r="H12" s="71"/>
      <c r="I12" s="71"/>
      <c r="J12" s="82">
        <v>3.9769208886473546</v>
      </c>
      <c r="K12" s="71"/>
      <c r="L12" s="71"/>
      <c r="M12" s="81">
        <v>5.0968477897981528E-2</v>
      </c>
      <c r="N12" s="80"/>
      <c r="O12" s="82"/>
      <c r="P12" s="80">
        <v>132.46013706800002</v>
      </c>
      <c r="Q12" s="71"/>
      <c r="R12" s="81">
        <f t="shared" ref="R12:R41" si="0">IFERROR(P12/$P$11,0)</f>
        <v>0.93666293925446409</v>
      </c>
      <c r="S12" s="81">
        <f>P12/'סכום נכסי הקרן'!$C$42</f>
        <v>6.0582942229874173E-3</v>
      </c>
    </row>
    <row r="13" spans="2:30">
      <c r="B13" s="98" t="s">
        <v>55</v>
      </c>
      <c r="C13" s="71"/>
      <c r="D13" s="71"/>
      <c r="E13" s="71"/>
      <c r="F13" s="71"/>
      <c r="G13" s="71"/>
      <c r="H13" s="71"/>
      <c r="I13" s="71"/>
      <c r="J13" s="82">
        <v>6.4764085342775335</v>
      </c>
      <c r="K13" s="71"/>
      <c r="L13" s="71"/>
      <c r="M13" s="81">
        <v>3.1258598558424909E-2</v>
      </c>
      <c r="N13" s="80"/>
      <c r="O13" s="82"/>
      <c r="P13" s="80">
        <v>45.298183486000006</v>
      </c>
      <c r="Q13" s="71"/>
      <c r="R13" s="81">
        <f t="shared" si="0"/>
        <v>0.32031621456878973</v>
      </c>
      <c r="S13" s="81">
        <f>P13/'סכום נכסי הקרן'!$C$42</f>
        <v>2.071791026338558E-3</v>
      </c>
    </row>
    <row r="14" spans="2:30">
      <c r="B14" s="99" t="s">
        <v>1181</v>
      </c>
      <c r="C14" s="73" t="s">
        <v>1182</v>
      </c>
      <c r="D14" s="133" t="s">
        <v>27</v>
      </c>
      <c r="E14" s="73" t="s">
        <v>291</v>
      </c>
      <c r="F14" s="86" t="s">
        <v>118</v>
      </c>
      <c r="G14" s="73" t="s">
        <v>292</v>
      </c>
      <c r="H14" s="73" t="s">
        <v>293</v>
      </c>
      <c r="I14" s="95">
        <v>39076</v>
      </c>
      <c r="J14" s="85">
        <v>5.7300000002450417</v>
      </c>
      <c r="K14" s="86" t="s">
        <v>122</v>
      </c>
      <c r="L14" s="87">
        <v>4.9000000000000002E-2</v>
      </c>
      <c r="M14" s="84">
        <v>2.7900000001585559E-2</v>
      </c>
      <c r="N14" s="83">
        <v>6662.6530200000007</v>
      </c>
      <c r="O14" s="85">
        <v>156.19</v>
      </c>
      <c r="P14" s="83">
        <v>10.406397365000002</v>
      </c>
      <c r="Q14" s="84">
        <v>4.1212244166820869E-6</v>
      </c>
      <c r="R14" s="84">
        <f t="shared" si="0"/>
        <v>7.3586566937847306E-2</v>
      </c>
      <c r="S14" s="84">
        <f>P14/'סכום נכסי הקרן'!$C$42</f>
        <v>4.7595464140374598E-4</v>
      </c>
    </row>
    <row r="15" spans="2:30">
      <c r="B15" s="99" t="s">
        <v>1183</v>
      </c>
      <c r="C15" s="73" t="s">
        <v>1184</v>
      </c>
      <c r="D15" s="133" t="s">
        <v>27</v>
      </c>
      <c r="E15" s="73" t="s">
        <v>291</v>
      </c>
      <c r="F15" s="86" t="s">
        <v>118</v>
      </c>
      <c r="G15" s="73" t="s">
        <v>292</v>
      </c>
      <c r="H15" s="73" t="s">
        <v>293</v>
      </c>
      <c r="I15" s="95">
        <v>40738</v>
      </c>
      <c r="J15" s="85">
        <v>10.040000000156409</v>
      </c>
      <c r="K15" s="86" t="s">
        <v>122</v>
      </c>
      <c r="L15" s="87">
        <v>4.0999999999999995E-2</v>
      </c>
      <c r="M15" s="84">
        <v>2.8400000000747029E-2</v>
      </c>
      <c r="N15" s="83">
        <v>13075.722197000001</v>
      </c>
      <c r="O15" s="85">
        <v>131.04</v>
      </c>
      <c r="P15" s="83">
        <v>17.134427283000004</v>
      </c>
      <c r="Q15" s="84">
        <v>3.6008546024580792E-6</v>
      </c>
      <c r="R15" s="84">
        <f t="shared" si="0"/>
        <v>0.12116236157220359</v>
      </c>
      <c r="S15" s="84">
        <f>P15/'סכום נכסי הקרן'!$C$42</f>
        <v>7.836727646560349E-4</v>
      </c>
    </row>
    <row r="16" spans="2:30">
      <c r="B16" s="99" t="s">
        <v>1185</v>
      </c>
      <c r="C16" s="73" t="s">
        <v>1186</v>
      </c>
      <c r="D16" s="133" t="s">
        <v>27</v>
      </c>
      <c r="E16" s="73" t="s">
        <v>1187</v>
      </c>
      <c r="F16" s="86" t="s">
        <v>518</v>
      </c>
      <c r="G16" s="73" t="s">
        <v>285</v>
      </c>
      <c r="H16" s="73" t="s">
        <v>120</v>
      </c>
      <c r="I16" s="95">
        <v>42795</v>
      </c>
      <c r="J16" s="85">
        <v>5.5199999997651581</v>
      </c>
      <c r="K16" s="86" t="s">
        <v>122</v>
      </c>
      <c r="L16" s="87">
        <v>2.1400000000000002E-2</v>
      </c>
      <c r="M16" s="84">
        <v>2.2899999998564863E-2</v>
      </c>
      <c r="N16" s="83">
        <v>4101.3759660000005</v>
      </c>
      <c r="O16" s="85">
        <v>112.13</v>
      </c>
      <c r="P16" s="83">
        <v>4.5988729540000017</v>
      </c>
      <c r="Q16" s="84">
        <v>1.0516752851603194E-5</v>
      </c>
      <c r="R16" s="84">
        <f t="shared" si="0"/>
        <v>3.2519926022272994E-2</v>
      </c>
      <c r="S16" s="84">
        <f>P16/'סכום נכסי הקרן'!$C$42</f>
        <v>2.1033743484025189E-4</v>
      </c>
    </row>
    <row r="17" spans="2:19">
      <c r="B17" s="99" t="s">
        <v>1188</v>
      </c>
      <c r="C17" s="73" t="s">
        <v>1189</v>
      </c>
      <c r="D17" s="133" t="s">
        <v>27</v>
      </c>
      <c r="E17" s="73" t="s">
        <v>283</v>
      </c>
      <c r="F17" s="86" t="s">
        <v>284</v>
      </c>
      <c r="G17" s="73" t="s">
        <v>315</v>
      </c>
      <c r="H17" s="73" t="s">
        <v>293</v>
      </c>
      <c r="I17" s="95">
        <v>36489</v>
      </c>
      <c r="J17" s="85">
        <v>2.8299995948129721</v>
      </c>
      <c r="K17" s="86" t="s">
        <v>122</v>
      </c>
      <c r="L17" s="87">
        <v>6.0499999999999998E-2</v>
      </c>
      <c r="M17" s="84">
        <v>2.0499998528650455E-2</v>
      </c>
      <c r="N17" s="83">
        <v>2.5685870000000004</v>
      </c>
      <c r="O17" s="85">
        <v>171.99</v>
      </c>
      <c r="P17" s="83">
        <v>4.4177130000000011E-3</v>
      </c>
      <c r="Q17" s="73"/>
      <c r="R17" s="84">
        <f t="shared" si="0"/>
        <v>3.1238892960214982E-5</v>
      </c>
      <c r="S17" s="84">
        <f>P17/'סכום נכסי הקרן'!$C$42</f>
        <v>2.0205176998251854E-7</v>
      </c>
    </row>
    <row r="18" spans="2:19">
      <c r="B18" s="99" t="s">
        <v>1190</v>
      </c>
      <c r="C18" s="73" t="s">
        <v>1191</v>
      </c>
      <c r="D18" s="133" t="s">
        <v>27</v>
      </c>
      <c r="E18" s="73" t="s">
        <v>312</v>
      </c>
      <c r="F18" s="86" t="s">
        <v>118</v>
      </c>
      <c r="G18" s="73" t="s">
        <v>304</v>
      </c>
      <c r="H18" s="73" t="s">
        <v>120</v>
      </c>
      <c r="I18" s="95">
        <v>39084</v>
      </c>
      <c r="J18" s="85">
        <v>1.670000000051</v>
      </c>
      <c r="K18" s="86" t="s">
        <v>122</v>
      </c>
      <c r="L18" s="87">
        <v>5.5999999999999994E-2</v>
      </c>
      <c r="M18" s="84">
        <v>2.7700000004476671E-2</v>
      </c>
      <c r="N18" s="83">
        <v>1235.6998440000002</v>
      </c>
      <c r="O18" s="85">
        <v>142.81</v>
      </c>
      <c r="P18" s="83">
        <v>1.7647028730000003</v>
      </c>
      <c r="Q18" s="84">
        <v>2.866929617917674E-6</v>
      </c>
      <c r="R18" s="84">
        <f t="shared" si="0"/>
        <v>1.2478711078838949E-2</v>
      </c>
      <c r="S18" s="84">
        <f>P18/'סכום נכסי הקרן'!$C$42</f>
        <v>8.0711748133680393E-5</v>
      </c>
    </row>
    <row r="19" spans="2:19">
      <c r="B19" s="99" t="s">
        <v>1192</v>
      </c>
      <c r="C19" s="73" t="s">
        <v>1193</v>
      </c>
      <c r="D19" s="133" t="s">
        <v>27</v>
      </c>
      <c r="E19" s="73" t="s">
        <v>1194</v>
      </c>
      <c r="F19" s="86" t="s">
        <v>118</v>
      </c>
      <c r="G19" s="73" t="s">
        <v>384</v>
      </c>
      <c r="H19" s="73" t="s">
        <v>293</v>
      </c>
      <c r="I19" s="95">
        <v>45152</v>
      </c>
      <c r="J19" s="85">
        <v>3.6499999997015817</v>
      </c>
      <c r="K19" s="86" t="s">
        <v>122</v>
      </c>
      <c r="L19" s="87">
        <v>3.6400000000000002E-2</v>
      </c>
      <c r="M19" s="84">
        <v>3.7199999996286356E-2</v>
      </c>
      <c r="N19" s="83">
        <v>2984.5600000000004</v>
      </c>
      <c r="O19" s="85">
        <v>101.05</v>
      </c>
      <c r="P19" s="83">
        <v>3.0158979459999999</v>
      </c>
      <c r="Q19" s="84">
        <v>6.038661222639922E-6</v>
      </c>
      <c r="R19" s="84">
        <f t="shared" si="0"/>
        <v>2.1326263864136535E-2</v>
      </c>
      <c r="S19" s="84">
        <f>P19/'סכום נכסי הקרן'!$C$42</f>
        <v>1.3793732595936901E-4</v>
      </c>
    </row>
    <row r="20" spans="2:19">
      <c r="B20" s="99" t="s">
        <v>1195</v>
      </c>
      <c r="C20" s="73" t="s">
        <v>1196</v>
      </c>
      <c r="D20" s="133" t="s">
        <v>27</v>
      </c>
      <c r="E20" s="73" t="s">
        <v>1197</v>
      </c>
      <c r="F20" s="86" t="s">
        <v>284</v>
      </c>
      <c r="G20" s="73" t="s">
        <v>387</v>
      </c>
      <c r="H20" s="73" t="s">
        <v>120</v>
      </c>
      <c r="I20" s="95">
        <v>44381</v>
      </c>
      <c r="J20" s="85">
        <v>2.730000000107069</v>
      </c>
      <c r="K20" s="86" t="s">
        <v>122</v>
      </c>
      <c r="L20" s="87">
        <v>8.5000000000000006E-3</v>
      </c>
      <c r="M20" s="84">
        <v>4.3800000003747404E-2</v>
      </c>
      <c r="N20" s="83">
        <v>3730.7000000000007</v>
      </c>
      <c r="O20" s="85">
        <v>100.14</v>
      </c>
      <c r="P20" s="83">
        <v>3.7359228200000003</v>
      </c>
      <c r="Q20" s="84">
        <v>1.1658437500000003E-5</v>
      </c>
      <c r="R20" s="84">
        <f t="shared" si="0"/>
        <v>2.6417762557595859E-2</v>
      </c>
      <c r="S20" s="84">
        <f>P20/'סכום נכסי הקרן'!$C$42</f>
        <v>1.708689130097591E-4</v>
      </c>
    </row>
    <row r="21" spans="2:19">
      <c r="B21" s="99" t="s">
        <v>1198</v>
      </c>
      <c r="C21" s="73" t="s">
        <v>1199</v>
      </c>
      <c r="D21" s="133" t="s">
        <v>27</v>
      </c>
      <c r="E21" s="73" t="s">
        <v>1200</v>
      </c>
      <c r="F21" s="86" t="s">
        <v>436</v>
      </c>
      <c r="G21" s="73" t="s">
        <v>504</v>
      </c>
      <c r="H21" s="73"/>
      <c r="I21" s="95">
        <v>39104</v>
      </c>
      <c r="J21" s="85">
        <v>2.6599999955435387</v>
      </c>
      <c r="K21" s="86" t="s">
        <v>122</v>
      </c>
      <c r="L21" s="87">
        <v>5.5999999999999994E-2</v>
      </c>
      <c r="M21" s="136">
        <v>0</v>
      </c>
      <c r="N21" s="83">
        <v>1580.6662180000003</v>
      </c>
      <c r="O21" s="85">
        <v>13.344352000000001</v>
      </c>
      <c r="P21" s="83">
        <v>0.21092965900000002</v>
      </c>
      <c r="Q21" s="84">
        <v>4.2041045555035617E-6</v>
      </c>
      <c r="R21" s="84">
        <f t="shared" si="0"/>
        <v>1.4915430313457768E-3</v>
      </c>
      <c r="S21" s="84">
        <f>P21/'סכום נכסי הקרן'!$C$42</f>
        <v>9.6472339744023808E-6</v>
      </c>
    </row>
    <row r="22" spans="2:19">
      <c r="B22" s="99" t="s">
        <v>1201</v>
      </c>
      <c r="C22" s="73" t="s">
        <v>1202</v>
      </c>
      <c r="D22" s="133" t="s">
        <v>27</v>
      </c>
      <c r="E22" s="73" t="s">
        <v>1203</v>
      </c>
      <c r="F22" s="86" t="s">
        <v>119</v>
      </c>
      <c r="G22" s="73" t="s">
        <v>504</v>
      </c>
      <c r="H22" s="73"/>
      <c r="I22" s="95">
        <v>45132</v>
      </c>
      <c r="J22" s="85">
        <v>2.6199999997153576</v>
      </c>
      <c r="K22" s="86" t="s">
        <v>122</v>
      </c>
      <c r="L22" s="87">
        <v>4.2500000000000003E-2</v>
      </c>
      <c r="M22" s="84">
        <v>4.56999999963629E-2</v>
      </c>
      <c r="N22" s="83">
        <v>4410.7363240000013</v>
      </c>
      <c r="O22" s="85">
        <v>100.36</v>
      </c>
      <c r="P22" s="83">
        <v>4.426614873000001</v>
      </c>
      <c r="Q22" s="84">
        <v>1.9131794890074875E-5</v>
      </c>
      <c r="R22" s="84">
        <f t="shared" si="0"/>
        <v>3.1301840611588534E-2</v>
      </c>
      <c r="S22" s="84">
        <f>P22/'סכום נכסי הקרן'!$C$42</f>
        <v>2.024589125913321E-4</v>
      </c>
    </row>
    <row r="23" spans="2:19">
      <c r="B23" s="100"/>
      <c r="C23" s="73"/>
      <c r="D23" s="73"/>
      <c r="E23" s="73"/>
      <c r="F23" s="73"/>
      <c r="G23" s="73"/>
      <c r="H23" s="73"/>
      <c r="I23" s="73"/>
      <c r="J23" s="85"/>
      <c r="K23" s="73"/>
      <c r="L23" s="73"/>
      <c r="M23" s="84"/>
      <c r="N23" s="83"/>
      <c r="O23" s="85"/>
      <c r="P23" s="73"/>
      <c r="Q23" s="73"/>
      <c r="R23" s="84"/>
      <c r="S23" s="73"/>
    </row>
    <row r="24" spans="2:19">
      <c r="B24" s="98" t="s">
        <v>56</v>
      </c>
      <c r="C24" s="71"/>
      <c r="D24" s="71"/>
      <c r="E24" s="71"/>
      <c r="F24" s="71"/>
      <c r="G24" s="71"/>
      <c r="H24" s="71"/>
      <c r="I24" s="71"/>
      <c r="J24" s="82">
        <v>2.6068336471351738</v>
      </c>
      <c r="K24" s="71"/>
      <c r="L24" s="71"/>
      <c r="M24" s="81">
        <v>6.1738362162475122E-2</v>
      </c>
      <c r="N24" s="80"/>
      <c r="O24" s="82"/>
      <c r="P24" s="80">
        <v>82.263714131</v>
      </c>
      <c r="Q24" s="71"/>
      <c r="R24" s="81">
        <f t="shared" si="0"/>
        <v>0.58170989384055349</v>
      </c>
      <c r="S24" s="81">
        <f>P24/'סכום נכסי הקרן'!$C$42</f>
        <v>3.7624737155864283E-3</v>
      </c>
    </row>
    <row r="25" spans="2:19">
      <c r="B25" s="99" t="s">
        <v>1204</v>
      </c>
      <c r="C25" s="73" t="s">
        <v>1205</v>
      </c>
      <c r="D25" s="133" t="s">
        <v>27</v>
      </c>
      <c r="E25" s="73" t="s">
        <v>283</v>
      </c>
      <c r="F25" s="86" t="s">
        <v>284</v>
      </c>
      <c r="G25" s="73" t="s">
        <v>292</v>
      </c>
      <c r="H25" s="73" t="s">
        <v>293</v>
      </c>
      <c r="I25" s="95">
        <v>45141</v>
      </c>
      <c r="J25" s="85">
        <v>2.9000000000000004</v>
      </c>
      <c r="K25" s="86" t="s">
        <v>122</v>
      </c>
      <c r="L25" s="87">
        <v>7.0499999999999993E-2</v>
      </c>
      <c r="M25" s="84">
        <v>6.8099999999999994E-2</v>
      </c>
      <c r="N25" s="83">
        <v>12344.134483</v>
      </c>
      <c r="O25" s="85">
        <v>100.13</v>
      </c>
      <c r="P25" s="83">
        <v>12.360183500000002</v>
      </c>
      <c r="Q25" s="84">
        <v>2.5657760266551793E-5</v>
      </c>
      <c r="R25" s="84">
        <f t="shared" si="0"/>
        <v>8.7402339021370401E-2</v>
      </c>
      <c r="S25" s="84">
        <f>P25/'סכום נכסי הקרן'!$C$42</f>
        <v>5.6531444063562318E-4</v>
      </c>
    </row>
    <row r="26" spans="2:19">
      <c r="B26" s="99" t="s">
        <v>1206</v>
      </c>
      <c r="C26" s="73" t="s">
        <v>1207</v>
      </c>
      <c r="D26" s="133" t="s">
        <v>27</v>
      </c>
      <c r="E26" s="73" t="s">
        <v>1187</v>
      </c>
      <c r="F26" s="86" t="s">
        <v>518</v>
      </c>
      <c r="G26" s="73" t="s">
        <v>285</v>
      </c>
      <c r="H26" s="73" t="s">
        <v>120</v>
      </c>
      <c r="I26" s="95">
        <v>42795</v>
      </c>
      <c r="J26" s="85">
        <v>5.0899999997144665</v>
      </c>
      <c r="K26" s="86" t="s">
        <v>122</v>
      </c>
      <c r="L26" s="87">
        <v>3.7400000000000003E-2</v>
      </c>
      <c r="M26" s="84">
        <v>5.3899999996328857E-2</v>
      </c>
      <c r="N26" s="83">
        <v>6630.7984729999998</v>
      </c>
      <c r="O26" s="85">
        <v>92.43</v>
      </c>
      <c r="P26" s="83">
        <v>6.1288471749999998</v>
      </c>
      <c r="Q26" s="84">
        <v>1.0656488768812312E-5</v>
      </c>
      <c r="R26" s="84">
        <f t="shared" si="0"/>
        <v>4.3338804686800826E-2</v>
      </c>
      <c r="S26" s="84">
        <f>P26/'סכום נכסי הקרן'!$C$42</f>
        <v>2.8031346075698175E-4</v>
      </c>
    </row>
    <row r="27" spans="2:19">
      <c r="B27" s="99" t="s">
        <v>1208</v>
      </c>
      <c r="C27" s="73" t="s">
        <v>1209</v>
      </c>
      <c r="D27" s="133" t="s">
        <v>27</v>
      </c>
      <c r="E27" s="73" t="s">
        <v>1187</v>
      </c>
      <c r="F27" s="86" t="s">
        <v>518</v>
      </c>
      <c r="G27" s="73" t="s">
        <v>285</v>
      </c>
      <c r="H27" s="73" t="s">
        <v>120</v>
      </c>
      <c r="I27" s="95">
        <v>42795</v>
      </c>
      <c r="J27" s="85">
        <v>1.420000000007543</v>
      </c>
      <c r="K27" s="86" t="s">
        <v>122</v>
      </c>
      <c r="L27" s="87">
        <v>2.5000000000000001E-2</v>
      </c>
      <c r="M27" s="84">
        <v>5.1899999999899436E-2</v>
      </c>
      <c r="N27" s="83">
        <v>16486.027751000005</v>
      </c>
      <c r="O27" s="85">
        <v>96.5</v>
      </c>
      <c r="P27" s="83">
        <v>15.909016964000003</v>
      </c>
      <c r="Q27" s="84">
        <v>4.0402420842028425E-5</v>
      </c>
      <c r="R27" s="84">
        <f t="shared" si="0"/>
        <v>0.11249714004523162</v>
      </c>
      <c r="S27" s="84">
        <f>P27/'סכום נכסי הקרן'!$C$42</f>
        <v>7.2762649729806199E-4</v>
      </c>
    </row>
    <row r="28" spans="2:19">
      <c r="B28" s="99" t="s">
        <v>1210</v>
      </c>
      <c r="C28" s="73" t="s">
        <v>1211</v>
      </c>
      <c r="D28" s="133" t="s">
        <v>27</v>
      </c>
      <c r="E28" s="73" t="s">
        <v>1212</v>
      </c>
      <c r="F28" s="86" t="s">
        <v>296</v>
      </c>
      <c r="G28" s="73" t="s">
        <v>323</v>
      </c>
      <c r="H28" s="73" t="s">
        <v>120</v>
      </c>
      <c r="I28" s="95">
        <v>42598</v>
      </c>
      <c r="J28" s="85">
        <v>2.4700000000323423</v>
      </c>
      <c r="K28" s="86" t="s">
        <v>122</v>
      </c>
      <c r="L28" s="87">
        <v>3.1E-2</v>
      </c>
      <c r="M28" s="84">
        <v>5.5600000000204257E-2</v>
      </c>
      <c r="N28" s="83">
        <v>18669.578357000002</v>
      </c>
      <c r="O28" s="85">
        <v>94.4</v>
      </c>
      <c r="P28" s="83">
        <v>17.624081969000002</v>
      </c>
      <c r="Q28" s="84">
        <v>2.6476751747448713E-5</v>
      </c>
      <c r="R28" s="84">
        <f t="shared" si="0"/>
        <v>0.12462484777794434</v>
      </c>
      <c r="S28" s="84">
        <f>P28/'סכום נכסי הקרן'!$C$42</f>
        <v>8.0606797140362902E-4</v>
      </c>
    </row>
    <row r="29" spans="2:19">
      <c r="B29" s="99" t="s">
        <v>1213</v>
      </c>
      <c r="C29" s="73" t="s">
        <v>1214</v>
      </c>
      <c r="D29" s="133" t="s">
        <v>27</v>
      </c>
      <c r="E29" s="73" t="s">
        <v>1215</v>
      </c>
      <c r="F29" s="86" t="s">
        <v>511</v>
      </c>
      <c r="G29" s="73" t="s">
        <v>384</v>
      </c>
      <c r="H29" s="73" t="s">
        <v>293</v>
      </c>
      <c r="I29" s="95">
        <v>44007</v>
      </c>
      <c r="J29" s="85">
        <v>3.6799999999025261</v>
      </c>
      <c r="K29" s="86" t="s">
        <v>122</v>
      </c>
      <c r="L29" s="87">
        <v>3.3500000000000002E-2</v>
      </c>
      <c r="M29" s="84">
        <v>6.8399999997638142E-2</v>
      </c>
      <c r="N29" s="83">
        <v>11961.369070000001</v>
      </c>
      <c r="O29" s="85">
        <v>89.2</v>
      </c>
      <c r="P29" s="83">
        <v>10.669541078000002</v>
      </c>
      <c r="Q29" s="84">
        <v>1.4951711337500001E-5</v>
      </c>
      <c r="R29" s="84">
        <f t="shared" si="0"/>
        <v>7.5447330252159606E-2</v>
      </c>
      <c r="S29" s="84">
        <f>P29/'סכום נכסי הקרן'!$C$42</f>
        <v>4.8798997574335155E-4</v>
      </c>
    </row>
    <row r="30" spans="2:19">
      <c r="B30" s="99" t="s">
        <v>1216</v>
      </c>
      <c r="C30" s="73" t="s">
        <v>1217</v>
      </c>
      <c r="D30" s="133" t="s">
        <v>27</v>
      </c>
      <c r="E30" s="73" t="s">
        <v>1218</v>
      </c>
      <c r="F30" s="86" t="s">
        <v>296</v>
      </c>
      <c r="G30" s="73" t="s">
        <v>428</v>
      </c>
      <c r="H30" s="73" t="s">
        <v>293</v>
      </c>
      <c r="I30" s="95">
        <v>43310</v>
      </c>
      <c r="J30" s="85">
        <v>1.1799999999363615</v>
      </c>
      <c r="K30" s="86" t="s">
        <v>122</v>
      </c>
      <c r="L30" s="87">
        <v>3.5499999999999997E-2</v>
      </c>
      <c r="M30" s="84">
        <v>6.1499999998333277E-2</v>
      </c>
      <c r="N30" s="83">
        <v>13470.324000000001</v>
      </c>
      <c r="O30" s="85">
        <v>97.99</v>
      </c>
      <c r="P30" s="83">
        <v>13.199570488000003</v>
      </c>
      <c r="Q30" s="84">
        <v>5.0112812500000003E-5</v>
      </c>
      <c r="R30" s="84">
        <f t="shared" si="0"/>
        <v>9.3337880843650231E-2</v>
      </c>
      <c r="S30" s="84">
        <f>P30/'סכום נכסי הקרן'!$C$42</f>
        <v>6.037052610953713E-4</v>
      </c>
    </row>
    <row r="31" spans="2:19">
      <c r="B31" s="99" t="s">
        <v>1219</v>
      </c>
      <c r="C31" s="73" t="s">
        <v>1220</v>
      </c>
      <c r="D31" s="133" t="s">
        <v>27</v>
      </c>
      <c r="E31" s="73" t="s">
        <v>1221</v>
      </c>
      <c r="F31" s="86" t="s">
        <v>119</v>
      </c>
      <c r="G31" s="73" t="s">
        <v>439</v>
      </c>
      <c r="H31" s="73" t="s">
        <v>120</v>
      </c>
      <c r="I31" s="95">
        <v>45122</v>
      </c>
      <c r="J31" s="85">
        <v>4.150000000070615</v>
      </c>
      <c r="K31" s="86" t="s">
        <v>122</v>
      </c>
      <c r="L31" s="87">
        <v>7.3300000000000004E-2</v>
      </c>
      <c r="M31" s="84">
        <v>7.870000000064338E-2</v>
      </c>
      <c r="N31" s="83">
        <v>0.12828900000000001</v>
      </c>
      <c r="O31" s="85">
        <v>4967287</v>
      </c>
      <c r="P31" s="83">
        <v>6.372472957000002</v>
      </c>
      <c r="Q31" s="84">
        <v>2.5657800000000004E-5</v>
      </c>
      <c r="R31" s="84">
        <f t="shared" si="0"/>
        <v>4.5061551213396542E-2</v>
      </c>
      <c r="S31" s="84">
        <f>P31/'סכום נכסי הקרן'!$C$42</f>
        <v>2.9145610865341043E-4</v>
      </c>
    </row>
    <row r="32" spans="2:19">
      <c r="B32" s="100"/>
      <c r="C32" s="73"/>
      <c r="D32" s="73"/>
      <c r="E32" s="73"/>
      <c r="F32" s="73"/>
      <c r="G32" s="73"/>
      <c r="H32" s="73"/>
      <c r="I32" s="73"/>
      <c r="J32" s="85"/>
      <c r="K32" s="73"/>
      <c r="L32" s="73"/>
      <c r="M32" s="84"/>
      <c r="N32" s="83"/>
      <c r="O32" s="85"/>
      <c r="P32" s="73"/>
      <c r="Q32" s="73"/>
      <c r="R32" s="84"/>
      <c r="S32" s="73"/>
    </row>
    <row r="33" spans="2:19">
      <c r="B33" s="98" t="s">
        <v>45</v>
      </c>
      <c r="C33" s="71"/>
      <c r="D33" s="71"/>
      <c r="E33" s="71"/>
      <c r="F33" s="71"/>
      <c r="G33" s="71"/>
      <c r="H33" s="71"/>
      <c r="I33" s="71"/>
      <c r="J33" s="82">
        <v>1.930000002549763</v>
      </c>
      <c r="K33" s="71"/>
      <c r="L33" s="71"/>
      <c r="M33" s="81">
        <v>6.1700000046214454E-2</v>
      </c>
      <c r="N33" s="80"/>
      <c r="O33" s="82"/>
      <c r="P33" s="80">
        <v>4.8982394510000002</v>
      </c>
      <c r="Q33" s="71"/>
      <c r="R33" s="81">
        <f t="shared" si="0"/>
        <v>3.4636830845120807E-2</v>
      </c>
      <c r="S33" s="81">
        <f>P33/'סכום נכסי הקרן'!$C$42</f>
        <v>2.2402948106242974E-4</v>
      </c>
    </row>
    <row r="34" spans="2:19">
      <c r="B34" s="99" t="s">
        <v>1222</v>
      </c>
      <c r="C34" s="73" t="s">
        <v>1223</v>
      </c>
      <c r="D34" s="133" t="s">
        <v>27</v>
      </c>
      <c r="E34" s="73" t="s">
        <v>1224</v>
      </c>
      <c r="F34" s="86" t="s">
        <v>436</v>
      </c>
      <c r="G34" s="73" t="s">
        <v>304</v>
      </c>
      <c r="H34" s="73" t="s">
        <v>120</v>
      </c>
      <c r="I34" s="95">
        <v>38118</v>
      </c>
      <c r="J34" s="85">
        <v>1.930000002549763</v>
      </c>
      <c r="K34" s="86" t="s">
        <v>121</v>
      </c>
      <c r="L34" s="87">
        <v>7.9699999999999993E-2</v>
      </c>
      <c r="M34" s="84">
        <v>6.1700000046214454E-2</v>
      </c>
      <c r="N34" s="83">
        <v>62.181751000000006</v>
      </c>
      <c r="O34" s="85">
        <v>105.56</v>
      </c>
      <c r="P34" s="83">
        <v>0.25100375200000002</v>
      </c>
      <c r="Q34" s="84">
        <v>1.3707082559612943E-6</v>
      </c>
      <c r="R34" s="84">
        <f t="shared" si="0"/>
        <v>1.7749182306185001E-3</v>
      </c>
      <c r="S34" s="84">
        <f>P34/'סכום נכסי הקרן'!$C$42</f>
        <v>1.148009215715306E-5</v>
      </c>
    </row>
    <row r="35" spans="2:19">
      <c r="B35" s="99" t="s">
        <v>1225</v>
      </c>
      <c r="C35" s="73">
        <v>9555</v>
      </c>
      <c r="D35" s="133" t="s">
        <v>27</v>
      </c>
      <c r="E35" s="73" t="s">
        <v>1226</v>
      </c>
      <c r="F35" s="86" t="s">
        <v>467</v>
      </c>
      <c r="G35" s="73" t="s">
        <v>504</v>
      </c>
      <c r="H35" s="73"/>
      <c r="I35" s="95">
        <v>45046</v>
      </c>
      <c r="J35" s="122">
        <v>0</v>
      </c>
      <c r="K35" s="86" t="s">
        <v>122</v>
      </c>
      <c r="L35" s="87">
        <v>0</v>
      </c>
      <c r="M35" s="136">
        <v>0</v>
      </c>
      <c r="N35" s="83">
        <v>7868.0309320000015</v>
      </c>
      <c r="O35" s="85">
        <v>59</v>
      </c>
      <c r="P35" s="83">
        <v>4.6421382500000012</v>
      </c>
      <c r="Q35" s="84">
        <v>1.3580863678603603E-5</v>
      </c>
      <c r="R35" s="84">
        <f t="shared" si="0"/>
        <v>3.2825867116824857E-2</v>
      </c>
      <c r="S35" s="84">
        <f>P35/'סכום נכסי הקרן'!$C$42</f>
        <v>2.1231624822980831E-4</v>
      </c>
    </row>
    <row r="36" spans="2:19">
      <c r="B36" s="99" t="s">
        <v>1227</v>
      </c>
      <c r="C36" s="73">
        <v>9556</v>
      </c>
      <c r="D36" s="133" t="s">
        <v>27</v>
      </c>
      <c r="E36" s="73" t="s">
        <v>1226</v>
      </c>
      <c r="F36" s="86" t="s">
        <v>467</v>
      </c>
      <c r="G36" s="73" t="s">
        <v>504</v>
      </c>
      <c r="H36" s="73"/>
      <c r="I36" s="95">
        <v>45046</v>
      </c>
      <c r="J36" s="122">
        <v>0</v>
      </c>
      <c r="K36" s="86" t="s">
        <v>122</v>
      </c>
      <c r="L36" s="87">
        <v>0</v>
      </c>
      <c r="M36" s="136">
        <v>0</v>
      </c>
      <c r="N36" s="83">
        <v>17.328051000000002</v>
      </c>
      <c r="O36" s="85">
        <v>29.41732</v>
      </c>
      <c r="P36" s="83">
        <v>5.0974490000000013E-3</v>
      </c>
      <c r="Q36" s="136">
        <v>0</v>
      </c>
      <c r="R36" s="84">
        <f t="shared" si="0"/>
        <v>3.6045497677453222E-5</v>
      </c>
      <c r="S36" s="84">
        <f>P36/'סכום נכסי הקרן'!$C$42</f>
        <v>2.3314067546841978E-7</v>
      </c>
    </row>
    <row r="37" spans="2:19">
      <c r="B37" s="100"/>
      <c r="C37" s="73"/>
      <c r="D37" s="73"/>
      <c r="E37" s="73"/>
      <c r="F37" s="73"/>
      <c r="G37" s="73"/>
      <c r="H37" s="73"/>
      <c r="I37" s="73"/>
      <c r="J37" s="85"/>
      <c r="K37" s="73"/>
      <c r="L37" s="73"/>
      <c r="M37" s="84"/>
      <c r="N37" s="83"/>
      <c r="O37" s="85"/>
      <c r="P37" s="73"/>
      <c r="Q37" s="73"/>
      <c r="R37" s="84"/>
      <c r="S37" s="73"/>
    </row>
    <row r="38" spans="2:19">
      <c r="B38" s="97" t="s">
        <v>179</v>
      </c>
      <c r="C38" s="71"/>
      <c r="D38" s="71"/>
      <c r="E38" s="71"/>
      <c r="F38" s="71"/>
      <c r="G38" s="71"/>
      <c r="H38" s="71"/>
      <c r="I38" s="71"/>
      <c r="J38" s="82">
        <v>11.588952166587937</v>
      </c>
      <c r="K38" s="71"/>
      <c r="L38" s="71"/>
      <c r="M38" s="81">
        <v>6.8793428251974154E-2</v>
      </c>
      <c r="N38" s="80"/>
      <c r="O38" s="82"/>
      <c r="P38" s="80">
        <v>8.9569421360000021</v>
      </c>
      <c r="Q38" s="71"/>
      <c r="R38" s="81">
        <f t="shared" si="0"/>
        <v>6.3337060745535828E-2</v>
      </c>
      <c r="S38" s="81">
        <f>P38/'סכום נכסי הקרן'!$C$42</f>
        <v>4.0966129130837615E-4</v>
      </c>
    </row>
    <row r="39" spans="2:19">
      <c r="B39" s="98" t="s">
        <v>64</v>
      </c>
      <c r="C39" s="71"/>
      <c r="D39" s="71"/>
      <c r="E39" s="71"/>
      <c r="F39" s="71"/>
      <c r="G39" s="71"/>
      <c r="H39" s="71"/>
      <c r="I39" s="71"/>
      <c r="J39" s="82">
        <v>11.588952166587937</v>
      </c>
      <c r="K39" s="71"/>
      <c r="L39" s="71"/>
      <c r="M39" s="81">
        <v>6.8793428251974154E-2</v>
      </c>
      <c r="N39" s="80"/>
      <c r="O39" s="82"/>
      <c r="P39" s="80">
        <v>8.9569421360000021</v>
      </c>
      <c r="Q39" s="71"/>
      <c r="R39" s="81">
        <f t="shared" si="0"/>
        <v>6.3337060745535828E-2</v>
      </c>
      <c r="S39" s="81">
        <f>P39/'סכום נכסי הקרן'!$C$42</f>
        <v>4.0966129130837615E-4</v>
      </c>
    </row>
    <row r="40" spans="2:19">
      <c r="B40" s="99" t="s">
        <v>1228</v>
      </c>
      <c r="C40" s="73">
        <v>4824</v>
      </c>
      <c r="D40" s="133" t="s">
        <v>27</v>
      </c>
      <c r="E40" s="73"/>
      <c r="F40" s="86" t="s">
        <v>1229</v>
      </c>
      <c r="G40" s="73" t="s">
        <v>763</v>
      </c>
      <c r="H40" s="73" t="s">
        <v>671</v>
      </c>
      <c r="I40" s="95">
        <v>42206</v>
      </c>
      <c r="J40" s="85">
        <v>13.6600000000881</v>
      </c>
      <c r="K40" s="86" t="s">
        <v>129</v>
      </c>
      <c r="L40" s="87">
        <v>4.555E-2</v>
      </c>
      <c r="M40" s="84">
        <v>7.1900000000220246E-2</v>
      </c>
      <c r="N40" s="83">
        <v>2295.2450250000006</v>
      </c>
      <c r="O40" s="85">
        <v>69.59</v>
      </c>
      <c r="P40" s="83">
        <v>4.5402146100000005</v>
      </c>
      <c r="Q40" s="84">
        <v>1.3778717755539417E-5</v>
      </c>
      <c r="R40" s="84">
        <f t="shared" si="0"/>
        <v>3.2105136349553309E-2</v>
      </c>
      <c r="S40" s="84">
        <f>P40/'סכום נכסי הקרן'!$C$42</f>
        <v>2.0765459368931165E-4</v>
      </c>
    </row>
    <row r="41" spans="2:19">
      <c r="B41" s="99" t="s">
        <v>1230</v>
      </c>
      <c r="C41" s="73">
        <v>5168</v>
      </c>
      <c r="D41" s="133" t="s">
        <v>27</v>
      </c>
      <c r="E41" s="73"/>
      <c r="F41" s="86" t="s">
        <v>1229</v>
      </c>
      <c r="G41" s="73" t="s">
        <v>829</v>
      </c>
      <c r="H41" s="73" t="s">
        <v>1231</v>
      </c>
      <c r="I41" s="95">
        <v>42408</v>
      </c>
      <c r="J41" s="85">
        <v>9.4600000009147074</v>
      </c>
      <c r="K41" s="86" t="s">
        <v>129</v>
      </c>
      <c r="L41" s="87">
        <v>3.9510000000000003E-2</v>
      </c>
      <c r="M41" s="84">
        <v>6.5600000005524461E-2</v>
      </c>
      <c r="N41" s="83">
        <v>1970.1001030000002</v>
      </c>
      <c r="O41" s="85">
        <v>78.87</v>
      </c>
      <c r="P41" s="83">
        <v>4.4167275259999998</v>
      </c>
      <c r="Q41" s="84">
        <v>4.9933217157905149E-6</v>
      </c>
      <c r="R41" s="84">
        <f t="shared" si="0"/>
        <v>3.1231924395982512E-2</v>
      </c>
      <c r="S41" s="84">
        <f>P41/'סכום נכסי הקרן'!$C$42</f>
        <v>2.0200669761906442E-4</v>
      </c>
    </row>
    <row r="42" spans="2:19"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</row>
    <row r="43" spans="2:19">
      <c r="B43" s="11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</row>
    <row r="44" spans="2:19"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</row>
    <row r="45" spans="2:19">
      <c r="B45" s="120" t="s">
        <v>200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</row>
    <row r="46" spans="2:19">
      <c r="B46" s="120" t="s">
        <v>105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</row>
    <row r="47" spans="2:19">
      <c r="B47" s="120" t="s">
        <v>183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</row>
    <row r="48" spans="2:19">
      <c r="B48" s="120" t="s">
        <v>191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</row>
    <row r="49" spans="2:19"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</row>
    <row r="50" spans="2:19"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</row>
    <row r="51" spans="2:19"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2:19"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</row>
    <row r="53" spans="2:19">
      <c r="B53" s="115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2:19">
      <c r="B54" s="115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</row>
    <row r="55" spans="2:19">
      <c r="B55" s="115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</row>
    <row r="56" spans="2:19">
      <c r="B56" s="115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</row>
    <row r="57" spans="2:19"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</row>
    <row r="58" spans="2:19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</row>
    <row r="59" spans="2:19">
      <c r="B59" s="115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</row>
    <row r="60" spans="2:19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</row>
    <row r="61" spans="2:19">
      <c r="B61" s="115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pans="2:19"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pans="2:19"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2:19"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2:19"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2:19"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</row>
    <row r="67" spans="2:19"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</row>
    <row r="68" spans="2:19"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</row>
    <row r="69" spans="2:19"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</row>
    <row r="70" spans="2:19"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</row>
    <row r="71" spans="2:19"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</row>
    <row r="72" spans="2:19"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</row>
    <row r="73" spans="2:19"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</row>
    <row r="74" spans="2:19"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</row>
    <row r="75" spans="2:19"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2:19"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</row>
    <row r="77" spans="2:19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</row>
    <row r="78" spans="2:19"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</row>
    <row r="79" spans="2:19">
      <c r="B79" s="115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</row>
    <row r="80" spans="2:19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</row>
    <row r="81" spans="2:19"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</row>
    <row r="82" spans="2:19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</row>
    <row r="83" spans="2:19">
      <c r="B83" s="115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</row>
    <row r="84" spans="2:19">
      <c r="B84" s="115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</row>
    <row r="85" spans="2:19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</row>
    <row r="86" spans="2:19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</row>
    <row r="87" spans="2:19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</row>
    <row r="88" spans="2:19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</row>
    <row r="89" spans="2:19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</row>
    <row r="90" spans="2:19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</row>
    <row r="91" spans="2:19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</row>
    <row r="92" spans="2:19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</row>
    <row r="93" spans="2:19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</row>
    <row r="94" spans="2:19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</row>
    <row r="95" spans="2:19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</row>
    <row r="96" spans="2:19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</row>
    <row r="97" spans="2:19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</row>
    <row r="98" spans="2:19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</row>
    <row r="99" spans="2:19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</row>
    <row r="100" spans="2:19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</row>
    <row r="101" spans="2:19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</row>
    <row r="102" spans="2:19">
      <c r="B102" s="115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</row>
    <row r="103" spans="2:19"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</row>
    <row r="104" spans="2:19"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</row>
    <row r="105" spans="2:19"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</row>
    <row r="106" spans="2:19"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</row>
    <row r="107" spans="2:19">
      <c r="B107" s="11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</row>
    <row r="108" spans="2:19">
      <c r="B108" s="11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</row>
    <row r="109" spans="2:19">
      <c r="B109" s="115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</row>
    <row r="110" spans="2:19">
      <c r="B110" s="11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</row>
    <row r="111" spans="2:19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</row>
    <row r="112" spans="2:19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</row>
    <row r="113" spans="2:19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2:19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</row>
    <row r="115" spans="2:19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</row>
    <row r="116" spans="2:19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</row>
    <row r="117" spans="2:19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</row>
    <row r="118" spans="2:19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2:19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</row>
    <row r="120" spans="2:19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</row>
    <row r="121" spans="2:19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</row>
    <row r="122" spans="2:19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</row>
    <row r="123" spans="2:19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</row>
    <row r="124" spans="2:19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2:19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</row>
    <row r="126" spans="2:19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</row>
    <row r="127" spans="2:19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</row>
    <row r="128" spans="2:19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</row>
    <row r="129" spans="2:19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</row>
    <row r="130" spans="2:19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</row>
    <row r="131" spans="2:19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</row>
    <row r="132" spans="2:19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</row>
    <row r="133" spans="2:19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</row>
    <row r="134" spans="2:19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</row>
    <row r="135" spans="2:19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</row>
    <row r="136" spans="2:19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</row>
    <row r="137" spans="2:19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</row>
    <row r="138" spans="2:19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</row>
    <row r="139" spans="2:19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2:19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</row>
    <row r="141" spans="2:19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</row>
    <row r="142" spans="2:19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</row>
    <row r="143" spans="2:19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</row>
    <row r="144" spans="2:19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</row>
    <row r="145" spans="2:19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</row>
    <row r="146" spans="2:19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2:19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</row>
    <row r="148" spans="2:19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</row>
    <row r="149" spans="2:19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2:19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2:19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2:19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</row>
    <row r="153" spans="2:19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</row>
    <row r="154" spans="2:19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</row>
    <row r="155" spans="2:19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</row>
    <row r="156" spans="2:19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</row>
    <row r="157" spans="2:19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</row>
    <row r="158" spans="2:19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</row>
    <row r="159" spans="2:19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</row>
    <row r="160" spans="2:19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</row>
    <row r="161" spans="2:19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</row>
    <row r="162" spans="2:19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2:19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2:19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2:19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</row>
    <row r="166" spans="2:19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</row>
    <row r="167" spans="2:19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</row>
    <row r="168" spans="2:19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2:19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</row>
    <row r="170" spans="2:19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</row>
    <row r="171" spans="2:19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</row>
    <row r="172" spans="2:19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2:19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</row>
    <row r="174" spans="2:19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</row>
    <row r="175" spans="2:19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</row>
    <row r="176" spans="2:19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2:19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</row>
    <row r="178" spans="2:19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</row>
    <row r="179" spans="2:19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</row>
    <row r="180" spans="2:19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2:19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</row>
    <row r="182" spans="2:19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</row>
    <row r="183" spans="2:19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</row>
    <row r="184" spans="2:19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2:19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</row>
    <row r="186" spans="2:19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</row>
    <row r="187" spans="2:19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</row>
    <row r="188" spans="2:19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2:19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</row>
    <row r="190" spans="2:19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</row>
    <row r="191" spans="2:19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</row>
    <row r="192" spans="2:19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2:19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</row>
    <row r="194" spans="2:19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</row>
    <row r="195" spans="2:19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</row>
    <row r="196" spans="2:19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2:19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</row>
    <row r="198" spans="2:19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</row>
    <row r="199" spans="2:19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</row>
    <row r="200" spans="2:19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2:19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</row>
    <row r="202" spans="2:19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</row>
    <row r="203" spans="2:19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</row>
    <row r="204" spans="2:19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</row>
    <row r="205" spans="2:19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2:19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</row>
    <row r="207" spans="2:19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</row>
    <row r="208" spans="2:19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</row>
    <row r="209" spans="2:19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2:19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</row>
    <row r="211" spans="2:19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</row>
    <row r="212" spans="2:19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</row>
    <row r="213" spans="2:19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2:19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</row>
    <row r="215" spans="2:19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</row>
    <row r="216" spans="2:19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</row>
    <row r="217" spans="2:19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</row>
    <row r="218" spans="2:19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</row>
    <row r="219" spans="2:19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2:19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2:19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</row>
    <row r="222" spans="2:19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</row>
    <row r="223" spans="2:19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</row>
    <row r="224" spans="2:19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</row>
    <row r="225" spans="2:19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</row>
    <row r="226" spans="2:19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</row>
    <row r="227" spans="2:19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</row>
    <row r="228" spans="2:19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</row>
    <row r="229" spans="2:19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</row>
    <row r="230" spans="2:19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</row>
    <row r="231" spans="2:19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</row>
    <row r="232" spans="2:19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</row>
    <row r="233" spans="2:19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</row>
    <row r="234" spans="2:19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2:19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2:19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</row>
    <row r="237" spans="2:19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</row>
    <row r="238" spans="2:19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</row>
    <row r="239" spans="2:19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2:19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</row>
    <row r="241" spans="2:19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</row>
    <row r="242" spans="2:19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</row>
    <row r="243" spans="2:19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2:19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</row>
    <row r="245" spans="2:19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</row>
    <row r="246" spans="2:19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</row>
    <row r="247" spans="2:19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</row>
    <row r="248" spans="2:19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</row>
    <row r="249" spans="2:19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</row>
    <row r="250" spans="2:19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</row>
    <row r="251" spans="2:19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</row>
    <row r="252" spans="2:19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</row>
    <row r="253" spans="2:19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</row>
    <row r="254" spans="2:19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2:19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2:19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</row>
    <row r="257" spans="2:19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</row>
    <row r="258" spans="2:19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</row>
    <row r="259" spans="2:19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</row>
    <row r="260" spans="2:19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</row>
    <row r="261" spans="2:19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</row>
    <row r="262" spans="2:19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</row>
    <row r="263" spans="2:19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</row>
    <row r="264" spans="2:19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</row>
    <row r="265" spans="2:19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</row>
    <row r="266" spans="2:19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2:19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2:19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</row>
    <row r="269" spans="2:19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</row>
    <row r="270" spans="2:19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</row>
    <row r="271" spans="2:19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2:19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</row>
    <row r="273" spans="2:19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</row>
    <row r="274" spans="2:19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</row>
    <row r="275" spans="2:19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</row>
    <row r="276" spans="2:19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2:19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</row>
    <row r="278" spans="2:19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</row>
    <row r="279" spans="2:19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</row>
    <row r="280" spans="2:19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</row>
    <row r="281" spans="2:19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</row>
    <row r="282" spans="2:19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</row>
    <row r="283" spans="2:19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</row>
    <row r="284" spans="2:19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2:19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</row>
    <row r="286" spans="2:19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</row>
    <row r="287" spans="2:19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</row>
    <row r="288" spans="2:19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</row>
    <row r="289" spans="2:19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</row>
    <row r="290" spans="2:19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2:19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</row>
    <row r="292" spans="2:19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</row>
    <row r="293" spans="2:19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</row>
    <row r="294" spans="2:19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2:19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</row>
    <row r="296" spans="2:19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</row>
    <row r="297" spans="2:19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</row>
    <row r="298" spans="2:19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</row>
    <row r="299" spans="2:19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</row>
    <row r="300" spans="2:19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</row>
    <row r="301" spans="2:19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</row>
    <row r="302" spans="2:19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</row>
    <row r="303" spans="2:19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2:19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2:19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</row>
    <row r="306" spans="2:19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</row>
    <row r="307" spans="2:19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</row>
    <row r="308" spans="2:19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2:19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</row>
    <row r="310" spans="2:19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</row>
    <row r="311" spans="2:19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</row>
    <row r="312" spans="2:19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</row>
    <row r="313" spans="2:19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</row>
    <row r="314" spans="2:19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</row>
    <row r="315" spans="2:19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</row>
    <row r="316" spans="2:19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</row>
    <row r="317" spans="2:19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</row>
    <row r="318" spans="2:19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</row>
    <row r="319" spans="2:19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</row>
    <row r="320" spans="2:19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</row>
    <row r="321" spans="2:19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</row>
    <row r="322" spans="2:19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</row>
    <row r="323" spans="2:19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</row>
    <row r="324" spans="2:19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</row>
    <row r="325" spans="2:19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</row>
    <row r="326" spans="2:19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</row>
    <row r="327" spans="2:19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</row>
    <row r="328" spans="2:19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</row>
    <row r="329" spans="2:19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</row>
    <row r="330" spans="2:19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</row>
    <row r="331" spans="2:19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</row>
    <row r="332" spans="2:19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</row>
    <row r="333" spans="2:19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</row>
    <row r="334" spans="2:19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</row>
    <row r="335" spans="2:19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</row>
    <row r="336" spans="2:19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</row>
    <row r="337" spans="2:19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</row>
    <row r="338" spans="2:19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2:19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2:19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2:19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2:19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2:19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2:19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2:19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2:19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2:19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2:19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2:19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2:19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2:19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2:19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2:19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2:19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2:19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2:19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2:19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2:19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2:19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2:19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2:19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2:19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2:19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2:19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  <row r="365" spans="2:19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</row>
    <row r="366" spans="2:19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</row>
    <row r="367" spans="2:19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</row>
    <row r="368" spans="2:19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</row>
    <row r="369" spans="2:19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</row>
    <row r="370" spans="2:19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</row>
    <row r="371" spans="2:19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</row>
    <row r="372" spans="2:19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</row>
    <row r="373" spans="2:19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</row>
    <row r="374" spans="2:19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</row>
    <row r="375" spans="2:19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</row>
    <row r="376" spans="2:19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</row>
    <row r="377" spans="2:19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</row>
    <row r="378" spans="2:19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</row>
    <row r="379" spans="2:19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</row>
    <row r="380" spans="2:19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</row>
    <row r="381" spans="2:19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</row>
    <row r="382" spans="2:19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</row>
    <row r="383" spans="2:19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</row>
    <row r="384" spans="2:19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</row>
    <row r="385" spans="2:19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</row>
    <row r="386" spans="2:19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</row>
    <row r="387" spans="2:19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</row>
    <row r="388" spans="2:19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</row>
    <row r="389" spans="2:19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</row>
    <row r="390" spans="2:19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</row>
    <row r="391" spans="2:19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</row>
    <row r="392" spans="2:19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</row>
    <row r="393" spans="2:19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</row>
    <row r="394" spans="2:19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</row>
    <row r="395" spans="2:19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</row>
    <row r="396" spans="2:19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</row>
    <row r="397" spans="2:19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</row>
    <row r="398" spans="2:19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</row>
    <row r="399" spans="2:19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</row>
    <row r="400" spans="2:19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</row>
    <row r="401" spans="2:19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</row>
    <row r="402" spans="2:19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</row>
    <row r="403" spans="2:19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</row>
    <row r="404" spans="2:19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</row>
    <row r="405" spans="2:19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</row>
    <row r="406" spans="2:19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</row>
    <row r="407" spans="2:19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</row>
    <row r="408" spans="2:19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</row>
    <row r="409" spans="2:19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</row>
    <row r="410" spans="2:19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</row>
    <row r="411" spans="2:19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</row>
    <row r="412" spans="2:19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</row>
    <row r="413" spans="2:19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</row>
    <row r="414" spans="2:19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</row>
    <row r="415" spans="2:19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</row>
    <row r="416" spans="2:19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</row>
    <row r="417" spans="2:19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</row>
    <row r="418" spans="2:19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</row>
    <row r="419" spans="2:19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</row>
    <row r="420" spans="2:19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</row>
    <row r="421" spans="2:19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</row>
    <row r="422" spans="2:19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</row>
    <row r="423" spans="2:19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</row>
    <row r="424" spans="2:19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</row>
    <row r="425" spans="2:19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</row>
    <row r="426" spans="2:19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</row>
    <row r="427" spans="2:19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</row>
    <row r="428" spans="2:19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</row>
    <row r="429" spans="2:19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</row>
    <row r="430" spans="2:19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</row>
    <row r="431" spans="2:19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</row>
    <row r="432" spans="2:19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</row>
    <row r="433" spans="2:19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</row>
    <row r="434" spans="2:19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</row>
    <row r="435" spans="2:19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</row>
    <row r="436" spans="2:19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</row>
    <row r="437" spans="2:19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</row>
    <row r="438" spans="2:19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</row>
    <row r="439" spans="2:19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</row>
    <row r="440" spans="2:19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</row>
    <row r="441" spans="2:19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</row>
    <row r="442" spans="2:19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</row>
    <row r="443" spans="2:19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</row>
    <row r="444" spans="2:19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</row>
    <row r="445" spans="2:19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</row>
    <row r="446" spans="2:19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</row>
    <row r="447" spans="2:19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</row>
    <row r="448" spans="2:19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</row>
    <row r="449" spans="2:19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</row>
    <row r="450" spans="2:19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</row>
    <row r="451" spans="2:19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</row>
    <row r="452" spans="2:19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</row>
    <row r="453" spans="2:19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</row>
    <row r="454" spans="2:19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</row>
    <row r="455" spans="2:19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</row>
    <row r="456" spans="2:19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</row>
    <row r="457" spans="2:19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</row>
    <row r="458" spans="2:19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</row>
    <row r="459" spans="2:19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</row>
    <row r="460" spans="2:19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</row>
    <row r="461" spans="2:19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</row>
    <row r="462" spans="2:19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</row>
    <row r="463" spans="2:19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</row>
    <row r="464" spans="2:19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</row>
    <row r="465" spans="2:19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</row>
    <row r="466" spans="2:19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</row>
    <row r="467" spans="2:19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</row>
    <row r="468" spans="2:19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</row>
    <row r="469" spans="2:19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</row>
    <row r="470" spans="2:19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</row>
    <row r="471" spans="2:19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</row>
    <row r="472" spans="2:19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</row>
    <row r="473" spans="2:19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</row>
    <row r="474" spans="2:19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</row>
    <row r="475" spans="2:19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</row>
    <row r="476" spans="2:19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</row>
    <row r="477" spans="2:19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</row>
    <row r="478" spans="2:19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</row>
    <row r="479" spans="2:19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</row>
    <row r="480" spans="2:19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</row>
    <row r="481" spans="2:19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</row>
    <row r="482" spans="2:19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</row>
    <row r="483" spans="2:19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</row>
    <row r="484" spans="2:19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</row>
    <row r="485" spans="2:19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</row>
    <row r="486" spans="2:19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</row>
    <row r="487" spans="2:19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</row>
    <row r="488" spans="2:19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</row>
    <row r="489" spans="2:19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</row>
    <row r="490" spans="2:19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</row>
    <row r="491" spans="2:19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</row>
    <row r="492" spans="2:19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</row>
    <row r="493" spans="2:19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</row>
    <row r="494" spans="2:19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</row>
    <row r="495" spans="2:19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</row>
    <row r="496" spans="2:19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</row>
    <row r="497" spans="2:19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</row>
    <row r="498" spans="2:19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</row>
    <row r="499" spans="2:19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</row>
    <row r="500" spans="2:19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</row>
    <row r="501" spans="2:19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</row>
    <row r="502" spans="2:19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</row>
    <row r="503" spans="2:19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</row>
    <row r="504" spans="2:19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</row>
    <row r="505" spans="2:19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</row>
    <row r="506" spans="2:19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</row>
    <row r="507" spans="2:19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</row>
    <row r="508" spans="2:19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</row>
    <row r="509" spans="2:19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</row>
    <row r="510" spans="2:19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</row>
    <row r="511" spans="2:19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</row>
    <row r="512" spans="2:19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</row>
    <row r="513" spans="2:19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</row>
    <row r="514" spans="2:19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</row>
    <row r="515" spans="2:19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</row>
    <row r="516" spans="2:19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</row>
    <row r="517" spans="2:19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</row>
    <row r="518" spans="2:19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</row>
    <row r="519" spans="2:19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</row>
    <row r="520" spans="2:19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</row>
    <row r="521" spans="2:19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</row>
    <row r="522" spans="2:19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</row>
    <row r="523" spans="2:19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</row>
    <row r="524" spans="2:19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</row>
    <row r="525" spans="2:19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</row>
    <row r="526" spans="2:19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</row>
    <row r="527" spans="2:19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</row>
    <row r="528" spans="2:19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</row>
    <row r="529" spans="2:19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</row>
    <row r="530" spans="2:19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</row>
    <row r="531" spans="2:19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</row>
    <row r="532" spans="2:19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</row>
    <row r="533" spans="2:19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</row>
    <row r="534" spans="2:19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</row>
    <row r="535" spans="2:19">
      <c r="B535" s="115"/>
      <c r="C535" s="115"/>
      <c r="D535" s="115"/>
      <c r="E535" s="115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</row>
    <row r="536" spans="2:19">
      <c r="B536" s="115"/>
      <c r="C536" s="115"/>
      <c r="D536" s="115"/>
      <c r="E536" s="115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</row>
    <row r="537" spans="2:19">
      <c r="B537" s="115"/>
      <c r="C537" s="115"/>
      <c r="D537" s="115"/>
      <c r="E537" s="115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</row>
    <row r="538" spans="2:19">
      <c r="B538" s="127"/>
      <c r="C538" s="115"/>
      <c r="D538" s="115"/>
      <c r="E538" s="115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</row>
    <row r="539" spans="2:19">
      <c r="B539" s="127"/>
      <c r="C539" s="115"/>
      <c r="D539" s="115"/>
      <c r="E539" s="115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</row>
    <row r="540" spans="2:19">
      <c r="B540" s="128"/>
      <c r="C540" s="115"/>
      <c r="D540" s="115"/>
      <c r="E540" s="115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</row>
    <row r="541" spans="2:19">
      <c r="B541" s="115"/>
      <c r="C541" s="115"/>
      <c r="D541" s="115"/>
      <c r="E541" s="115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</row>
    <row r="542" spans="2:19">
      <c r="B542" s="115"/>
      <c r="C542" s="115"/>
      <c r="D542" s="115"/>
      <c r="E542" s="115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</row>
    <row r="543" spans="2:19">
      <c r="B543" s="115"/>
      <c r="C543" s="115"/>
      <c r="D543" s="115"/>
      <c r="E543" s="115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</row>
    <row r="544" spans="2:19">
      <c r="B544" s="115"/>
      <c r="C544" s="115"/>
      <c r="D544" s="115"/>
      <c r="E544" s="115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</row>
    <row r="545" spans="2:19">
      <c r="B545" s="115"/>
      <c r="C545" s="115"/>
      <c r="D545" s="115"/>
      <c r="E545" s="115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</row>
    <row r="546" spans="2:19">
      <c r="B546" s="115"/>
      <c r="C546" s="115"/>
      <c r="D546" s="115"/>
      <c r="E546" s="115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</row>
    <row r="547" spans="2:19">
      <c r="B547" s="115"/>
      <c r="C547" s="115"/>
      <c r="D547" s="115"/>
      <c r="E547" s="115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</row>
    <row r="548" spans="2:19">
      <c r="B548" s="115"/>
      <c r="C548" s="115"/>
      <c r="D548" s="115"/>
      <c r="E548" s="115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</row>
    <row r="549" spans="2:19">
      <c r="B549" s="115"/>
      <c r="C549" s="115"/>
      <c r="D549" s="115"/>
      <c r="E549" s="115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</row>
    <row r="550" spans="2:19">
      <c r="B550" s="115"/>
      <c r="C550" s="115"/>
      <c r="D550" s="115"/>
      <c r="E550" s="115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</row>
    <row r="551" spans="2:19">
      <c r="B551" s="115"/>
      <c r="C551" s="115"/>
      <c r="D551" s="115"/>
      <c r="E551" s="115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</row>
    <row r="552" spans="2:19">
      <c r="B552" s="115"/>
      <c r="C552" s="115"/>
      <c r="D552" s="115"/>
      <c r="E552" s="115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</row>
    <row r="553" spans="2:19">
      <c r="B553" s="115"/>
      <c r="C553" s="115"/>
      <c r="D553" s="115"/>
      <c r="E553" s="115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</row>
    <row r="554" spans="2:19">
      <c r="B554" s="115"/>
      <c r="C554" s="115"/>
      <c r="D554" s="115"/>
      <c r="E554" s="115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</row>
    <row r="555" spans="2:19">
      <c r="B555" s="115"/>
      <c r="C555" s="115"/>
      <c r="D555" s="115"/>
      <c r="E555" s="115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</row>
    <row r="556" spans="2:19">
      <c r="B556" s="115"/>
      <c r="C556" s="115"/>
      <c r="D556" s="115"/>
      <c r="E556" s="115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</row>
    <row r="557" spans="2:19">
      <c r="B557" s="115"/>
      <c r="C557" s="115"/>
      <c r="D557" s="115"/>
      <c r="E557" s="115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</row>
    <row r="558" spans="2:19">
      <c r="B558" s="115"/>
      <c r="C558" s="115"/>
      <c r="D558" s="115"/>
      <c r="E558" s="115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</row>
    <row r="559" spans="2:19">
      <c r="B559" s="115"/>
      <c r="C559" s="115"/>
      <c r="D559" s="115"/>
      <c r="E559" s="115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</row>
    <row r="560" spans="2:19">
      <c r="B560" s="115"/>
      <c r="C560" s="115"/>
      <c r="D560" s="115"/>
      <c r="E560" s="115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</row>
    <row r="561" spans="2:19">
      <c r="B561" s="115"/>
      <c r="C561" s="115"/>
      <c r="D561" s="115"/>
      <c r="E561" s="115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</row>
    <row r="562" spans="2:19">
      <c r="B562" s="115"/>
      <c r="C562" s="115"/>
      <c r="D562" s="115"/>
      <c r="E562" s="115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</row>
    <row r="563" spans="2:19">
      <c r="B563" s="115"/>
      <c r="C563" s="115"/>
      <c r="D563" s="115"/>
      <c r="E563" s="115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</row>
    <row r="564" spans="2:19">
      <c r="B564" s="115"/>
      <c r="C564" s="115"/>
      <c r="D564" s="115"/>
      <c r="E564" s="115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</row>
    <row r="565" spans="2:19">
      <c r="B565" s="115"/>
      <c r="C565" s="115"/>
      <c r="D565" s="115"/>
      <c r="E565" s="115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</row>
    <row r="566" spans="2:19">
      <c r="B566" s="115"/>
      <c r="C566" s="115"/>
      <c r="D566" s="115"/>
      <c r="E566" s="115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</row>
    <row r="567" spans="2:19">
      <c r="B567" s="115"/>
      <c r="C567" s="115"/>
      <c r="D567" s="115"/>
      <c r="E567" s="115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</row>
    <row r="568" spans="2:19">
      <c r="B568" s="115"/>
      <c r="C568" s="115"/>
      <c r="D568" s="115"/>
      <c r="E568" s="115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</row>
    <row r="569" spans="2:19">
      <c r="B569" s="115"/>
      <c r="C569" s="115"/>
      <c r="D569" s="115"/>
      <c r="E569" s="115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</row>
    <row r="570" spans="2:19">
      <c r="B570" s="115"/>
      <c r="C570" s="115"/>
      <c r="D570" s="115"/>
      <c r="E570" s="115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</row>
    <row r="571" spans="2:19">
      <c r="B571" s="115"/>
      <c r="C571" s="115"/>
      <c r="D571" s="115"/>
      <c r="E571" s="115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</row>
    <row r="572" spans="2:19">
      <c r="B572" s="115"/>
      <c r="C572" s="115"/>
      <c r="D572" s="115"/>
      <c r="E572" s="115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</row>
    <row r="573" spans="2:19">
      <c r="B573" s="115"/>
      <c r="C573" s="115"/>
      <c r="D573" s="115"/>
      <c r="E573" s="115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</row>
    <row r="574" spans="2:19">
      <c r="B574" s="115"/>
      <c r="C574" s="115"/>
      <c r="D574" s="115"/>
      <c r="E574" s="115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</row>
    <row r="575" spans="2:19">
      <c r="B575" s="115"/>
      <c r="C575" s="115"/>
      <c r="D575" s="115"/>
      <c r="E575" s="115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</row>
    <row r="576" spans="2:19">
      <c r="B576" s="115"/>
      <c r="C576" s="115"/>
      <c r="D576" s="115"/>
      <c r="E576" s="115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</row>
    <row r="577" spans="2:19">
      <c r="B577" s="115"/>
      <c r="C577" s="115"/>
      <c r="D577" s="115"/>
      <c r="E577" s="115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</row>
    <row r="578" spans="2:19">
      <c r="B578" s="115"/>
      <c r="C578" s="115"/>
      <c r="D578" s="115"/>
      <c r="E578" s="115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</row>
    <row r="579" spans="2:19">
      <c r="B579" s="115"/>
      <c r="C579" s="115"/>
      <c r="D579" s="115"/>
      <c r="E579" s="115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</row>
    <row r="580" spans="2:19">
      <c r="B580" s="115"/>
      <c r="C580" s="115"/>
      <c r="D580" s="115"/>
      <c r="E580" s="115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</row>
    <row r="581" spans="2:19">
      <c r="B581" s="115"/>
      <c r="C581" s="115"/>
      <c r="D581" s="115"/>
      <c r="E581" s="115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</row>
    <row r="582" spans="2:19">
      <c r="B582" s="115"/>
      <c r="C582" s="115"/>
      <c r="D582" s="115"/>
      <c r="E582" s="115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</row>
    <row r="583" spans="2:19">
      <c r="B583" s="115"/>
      <c r="C583" s="115"/>
      <c r="D583" s="115"/>
      <c r="E583" s="115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</row>
    <row r="584" spans="2:19">
      <c r="B584" s="115"/>
      <c r="C584" s="115"/>
      <c r="D584" s="115"/>
      <c r="E584" s="115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</row>
    <row r="585" spans="2:19">
      <c r="B585" s="115"/>
      <c r="C585" s="115"/>
      <c r="D585" s="115"/>
      <c r="E585" s="115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</row>
    <row r="586" spans="2:19">
      <c r="B586" s="115"/>
      <c r="C586" s="115"/>
      <c r="D586" s="115"/>
      <c r="E586" s="115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</row>
    <row r="587" spans="2:19">
      <c r="B587" s="115"/>
      <c r="C587" s="115"/>
      <c r="D587" s="115"/>
      <c r="E587" s="115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</row>
    <row r="588" spans="2:19">
      <c r="B588" s="115"/>
      <c r="C588" s="115"/>
      <c r="D588" s="115"/>
      <c r="E588" s="115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</row>
    <row r="589" spans="2:19">
      <c r="B589" s="115"/>
      <c r="C589" s="115"/>
      <c r="D589" s="115"/>
      <c r="E589" s="115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</row>
    <row r="590" spans="2:19">
      <c r="B590" s="115"/>
      <c r="C590" s="115"/>
      <c r="D590" s="115"/>
      <c r="E590" s="115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</row>
    <row r="591" spans="2:19">
      <c r="B591" s="115"/>
      <c r="C591" s="115"/>
      <c r="D591" s="115"/>
      <c r="E591" s="115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</row>
    <row r="592" spans="2:19">
      <c r="B592" s="115"/>
      <c r="C592" s="115"/>
      <c r="D592" s="115"/>
      <c r="E592" s="115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</row>
    <row r="593" spans="2:19">
      <c r="B593" s="115"/>
      <c r="C593" s="115"/>
      <c r="D593" s="115"/>
      <c r="E593" s="115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</row>
    <row r="594" spans="2:19">
      <c r="B594" s="115"/>
      <c r="C594" s="115"/>
      <c r="D594" s="115"/>
      <c r="E594" s="115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</row>
    <row r="595" spans="2:19">
      <c r="B595" s="115"/>
      <c r="C595" s="115"/>
      <c r="D595" s="115"/>
      <c r="E595" s="115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</row>
    <row r="596" spans="2:19">
      <c r="B596" s="115"/>
      <c r="C596" s="115"/>
      <c r="D596" s="115"/>
      <c r="E596" s="115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</row>
    <row r="597" spans="2:19">
      <c r="B597" s="115"/>
      <c r="C597" s="115"/>
      <c r="D597" s="115"/>
      <c r="E597" s="115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</row>
    <row r="598" spans="2:19">
      <c r="B598" s="115"/>
      <c r="C598" s="115"/>
      <c r="D598" s="115"/>
      <c r="E598" s="115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</row>
    <row r="599" spans="2:19">
      <c r="B599" s="115"/>
      <c r="C599" s="115"/>
      <c r="D599" s="115"/>
      <c r="E599" s="115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</row>
    <row r="600" spans="2:19">
      <c r="B600" s="115"/>
      <c r="C600" s="115"/>
      <c r="D600" s="115"/>
      <c r="E600" s="115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</row>
    <row r="601" spans="2:19">
      <c r="B601" s="115"/>
      <c r="C601" s="115"/>
      <c r="D601" s="115"/>
      <c r="E601" s="115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</row>
    <row r="602" spans="2:19">
      <c r="B602" s="115"/>
      <c r="C602" s="115"/>
      <c r="D602" s="115"/>
      <c r="E602" s="115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</row>
    <row r="603" spans="2:19">
      <c r="B603" s="115"/>
      <c r="C603" s="115"/>
      <c r="D603" s="115"/>
      <c r="E603" s="115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</row>
    <row r="604" spans="2:19">
      <c r="B604" s="115"/>
      <c r="C604" s="115"/>
      <c r="D604" s="115"/>
      <c r="E604" s="115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</row>
    <row r="605" spans="2:19">
      <c r="B605" s="115"/>
      <c r="C605" s="115"/>
      <c r="D605" s="115"/>
      <c r="E605" s="115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</row>
    <row r="606" spans="2:19">
      <c r="B606" s="115"/>
      <c r="C606" s="115"/>
      <c r="D606" s="115"/>
      <c r="E606" s="115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</row>
    <row r="607" spans="2:19">
      <c r="B607" s="115"/>
      <c r="C607" s="115"/>
      <c r="D607" s="115"/>
      <c r="E607" s="115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</row>
    <row r="608" spans="2:19">
      <c r="B608" s="115"/>
      <c r="C608" s="115"/>
      <c r="D608" s="115"/>
      <c r="E608" s="115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</row>
    <row r="609" spans="2:19">
      <c r="B609" s="115"/>
      <c r="C609" s="115"/>
      <c r="D609" s="115"/>
      <c r="E609" s="115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</row>
    <row r="610" spans="2:19">
      <c r="B610" s="115"/>
      <c r="C610" s="115"/>
      <c r="D610" s="115"/>
      <c r="E610" s="115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</row>
    <row r="611" spans="2:19">
      <c r="B611" s="115"/>
      <c r="C611" s="115"/>
      <c r="D611" s="115"/>
      <c r="E611" s="115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</row>
    <row r="612" spans="2:19">
      <c r="B612" s="115"/>
      <c r="C612" s="115"/>
      <c r="D612" s="115"/>
      <c r="E612" s="115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</row>
    <row r="613" spans="2:19">
      <c r="B613" s="115"/>
      <c r="C613" s="115"/>
      <c r="D613" s="115"/>
      <c r="E613" s="115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</row>
    <row r="614" spans="2:19">
      <c r="B614" s="115"/>
      <c r="C614" s="115"/>
      <c r="D614" s="115"/>
      <c r="E614" s="115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</row>
    <row r="615" spans="2:19">
      <c r="B615" s="115"/>
      <c r="C615" s="115"/>
      <c r="D615" s="115"/>
      <c r="E615" s="115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</row>
    <row r="616" spans="2:19">
      <c r="B616" s="115"/>
      <c r="C616" s="115"/>
      <c r="D616" s="115"/>
      <c r="E616" s="115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</row>
    <row r="617" spans="2:19">
      <c r="B617" s="115"/>
      <c r="C617" s="115"/>
      <c r="D617" s="115"/>
      <c r="E617" s="115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</row>
    <row r="618" spans="2:19">
      <c r="B618" s="115"/>
      <c r="C618" s="115"/>
      <c r="D618" s="115"/>
      <c r="E618" s="115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</row>
    <row r="619" spans="2:19">
      <c r="B619" s="115"/>
      <c r="C619" s="115"/>
      <c r="D619" s="115"/>
      <c r="E619" s="115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</row>
    <row r="620" spans="2:19">
      <c r="B620" s="115"/>
      <c r="C620" s="115"/>
      <c r="D620" s="115"/>
      <c r="E620" s="115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</row>
    <row r="621" spans="2:19">
      <c r="B621" s="115"/>
      <c r="C621" s="115"/>
      <c r="D621" s="115"/>
      <c r="E621" s="115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</row>
    <row r="622" spans="2:19">
      <c r="B622" s="115"/>
      <c r="C622" s="115"/>
      <c r="D622" s="115"/>
      <c r="E622" s="115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</row>
    <row r="623" spans="2:19">
      <c r="B623" s="115"/>
      <c r="C623" s="115"/>
      <c r="D623" s="115"/>
      <c r="E623" s="115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</row>
    <row r="624" spans="2:19">
      <c r="B624" s="115"/>
      <c r="C624" s="115"/>
      <c r="D624" s="115"/>
      <c r="E624" s="115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</row>
    <row r="625" spans="2:19">
      <c r="B625" s="115"/>
      <c r="C625" s="115"/>
      <c r="D625" s="115"/>
      <c r="E625" s="115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</row>
    <row r="626" spans="2:19">
      <c r="B626" s="115"/>
      <c r="C626" s="115"/>
      <c r="D626" s="115"/>
      <c r="E626" s="115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</row>
    <row r="627" spans="2:19">
      <c r="B627" s="115"/>
      <c r="C627" s="115"/>
      <c r="D627" s="115"/>
      <c r="E627" s="115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</row>
    <row r="628" spans="2:19">
      <c r="B628" s="115"/>
      <c r="C628" s="115"/>
      <c r="D628" s="115"/>
      <c r="E628" s="115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</row>
    <row r="629" spans="2:19">
      <c r="B629" s="115"/>
      <c r="C629" s="115"/>
      <c r="D629" s="115"/>
      <c r="E629" s="115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</row>
    <row r="630" spans="2:19">
      <c r="B630" s="115"/>
      <c r="C630" s="115"/>
      <c r="D630" s="115"/>
      <c r="E630" s="115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</row>
    <row r="631" spans="2:19">
      <c r="B631" s="115"/>
      <c r="C631" s="115"/>
      <c r="D631" s="115"/>
      <c r="E631" s="115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</row>
    <row r="632" spans="2:19">
      <c r="B632" s="115"/>
      <c r="C632" s="115"/>
      <c r="D632" s="115"/>
      <c r="E632" s="115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</row>
    <row r="633" spans="2:19">
      <c r="B633" s="115"/>
      <c r="C633" s="115"/>
      <c r="D633" s="115"/>
      <c r="E633" s="115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</row>
    <row r="634" spans="2:19">
      <c r="B634" s="115"/>
      <c r="C634" s="115"/>
      <c r="D634" s="115"/>
      <c r="E634" s="115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</row>
    <row r="635" spans="2:19">
      <c r="B635" s="115"/>
      <c r="C635" s="115"/>
      <c r="D635" s="115"/>
      <c r="E635" s="115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</row>
    <row r="636" spans="2:19">
      <c r="B636" s="115"/>
      <c r="C636" s="115"/>
      <c r="D636" s="115"/>
      <c r="E636" s="115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</row>
    <row r="637" spans="2:19">
      <c r="B637" s="115"/>
      <c r="C637" s="115"/>
      <c r="D637" s="115"/>
      <c r="E637" s="115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</row>
    <row r="638" spans="2:19">
      <c r="B638" s="115"/>
      <c r="C638" s="115"/>
      <c r="D638" s="115"/>
      <c r="E638" s="115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</row>
    <row r="639" spans="2:19">
      <c r="B639" s="115"/>
      <c r="C639" s="115"/>
      <c r="D639" s="115"/>
      <c r="E639" s="115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</row>
    <row r="640" spans="2:19">
      <c r="B640" s="115"/>
      <c r="C640" s="115"/>
      <c r="D640" s="115"/>
      <c r="E640" s="115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</row>
    <row r="641" spans="2:19">
      <c r="B641" s="115"/>
      <c r="C641" s="115"/>
      <c r="D641" s="115"/>
      <c r="E641" s="115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</row>
    <row r="642" spans="2:19">
      <c r="B642" s="115"/>
      <c r="C642" s="115"/>
      <c r="D642" s="115"/>
      <c r="E642" s="115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</row>
    <row r="643" spans="2:19">
      <c r="B643" s="115"/>
      <c r="C643" s="115"/>
      <c r="D643" s="115"/>
      <c r="E643" s="115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</row>
    <row r="644" spans="2:19">
      <c r="B644" s="115"/>
      <c r="C644" s="115"/>
      <c r="D644" s="115"/>
      <c r="E644" s="115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</row>
    <row r="645" spans="2:19">
      <c r="B645" s="115"/>
      <c r="C645" s="115"/>
      <c r="D645" s="115"/>
      <c r="E645" s="115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</row>
    <row r="646" spans="2:19">
      <c r="B646" s="115"/>
      <c r="C646" s="115"/>
      <c r="D646" s="115"/>
      <c r="E646" s="115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</row>
    <row r="647" spans="2:19">
      <c r="B647" s="115"/>
      <c r="C647" s="115"/>
      <c r="D647" s="115"/>
      <c r="E647" s="115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</row>
    <row r="648" spans="2:19">
      <c r="B648" s="115"/>
      <c r="C648" s="115"/>
      <c r="D648" s="115"/>
      <c r="E648" s="115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</row>
    <row r="649" spans="2:19">
      <c r="B649" s="115"/>
      <c r="C649" s="115"/>
      <c r="D649" s="115"/>
      <c r="E649" s="115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</row>
    <row r="650" spans="2:19">
      <c r="B650" s="115"/>
      <c r="C650" s="115"/>
      <c r="D650" s="115"/>
      <c r="E650" s="115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</row>
    <row r="651" spans="2:19">
      <c r="B651" s="115"/>
      <c r="C651" s="115"/>
      <c r="D651" s="115"/>
      <c r="E651" s="115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</row>
    <row r="652" spans="2:19">
      <c r="B652" s="115"/>
      <c r="C652" s="115"/>
      <c r="D652" s="115"/>
      <c r="E652" s="115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</row>
    <row r="653" spans="2:19">
      <c r="B653" s="115"/>
      <c r="C653" s="115"/>
      <c r="D653" s="115"/>
      <c r="E653" s="115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</row>
    <row r="654" spans="2:19">
      <c r="B654" s="115"/>
      <c r="C654" s="115"/>
      <c r="D654" s="115"/>
      <c r="E654" s="115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</row>
    <row r="655" spans="2:19">
      <c r="B655" s="115"/>
      <c r="C655" s="115"/>
      <c r="D655" s="115"/>
      <c r="E655" s="115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</row>
    <row r="656" spans="2:19">
      <c r="B656" s="115"/>
      <c r="C656" s="115"/>
      <c r="D656" s="115"/>
      <c r="E656" s="115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</row>
    <row r="657" spans="2:19">
      <c r="B657" s="115"/>
      <c r="C657" s="115"/>
      <c r="D657" s="115"/>
      <c r="E657" s="115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</row>
    <row r="658" spans="2:19">
      <c r="B658" s="115"/>
      <c r="C658" s="115"/>
      <c r="D658" s="115"/>
      <c r="E658" s="115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</row>
    <row r="659" spans="2:19">
      <c r="B659" s="115"/>
      <c r="C659" s="115"/>
      <c r="D659" s="115"/>
      <c r="E659" s="115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</row>
    <row r="660" spans="2:19">
      <c r="B660" s="115"/>
      <c r="C660" s="115"/>
      <c r="D660" s="115"/>
      <c r="E660" s="115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</row>
    <row r="661" spans="2:19">
      <c r="B661" s="115"/>
      <c r="C661" s="115"/>
      <c r="D661" s="115"/>
      <c r="E661" s="115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</row>
    <row r="662" spans="2:19">
      <c r="B662" s="115"/>
      <c r="C662" s="115"/>
      <c r="D662" s="115"/>
      <c r="E662" s="115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</row>
    <row r="663" spans="2:19">
      <c r="B663" s="115"/>
      <c r="C663" s="115"/>
      <c r="D663" s="115"/>
      <c r="E663" s="115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</row>
    <row r="664" spans="2:19">
      <c r="B664" s="115"/>
      <c r="C664" s="115"/>
      <c r="D664" s="115"/>
      <c r="E664" s="115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</row>
    <row r="665" spans="2:19">
      <c r="B665" s="115"/>
      <c r="C665" s="115"/>
      <c r="D665" s="115"/>
      <c r="E665" s="115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</row>
    <row r="666" spans="2:19">
      <c r="B666" s="115"/>
      <c r="C666" s="115"/>
      <c r="D666" s="115"/>
      <c r="E666" s="115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</row>
    <row r="667" spans="2:19">
      <c r="B667" s="115"/>
      <c r="C667" s="115"/>
      <c r="D667" s="115"/>
      <c r="E667" s="115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</row>
    <row r="668" spans="2:19">
      <c r="B668" s="115"/>
      <c r="C668" s="115"/>
      <c r="D668" s="115"/>
      <c r="E668" s="115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</row>
  </sheetData>
  <sheetProtection sheet="1" objects="1" scenarios="1"/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3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62.855468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135</v>
      </c>
      <c r="C1" s="67" t="s" vm="1">
        <v>207</v>
      </c>
    </row>
    <row r="2" spans="2:49">
      <c r="B2" s="46" t="s">
        <v>134</v>
      </c>
      <c r="C2" s="67" t="s">
        <v>208</v>
      </c>
    </row>
    <row r="3" spans="2:49">
      <c r="B3" s="46" t="s">
        <v>136</v>
      </c>
      <c r="C3" s="67" t="s">
        <v>209</v>
      </c>
    </row>
    <row r="4" spans="2:49">
      <c r="B4" s="46" t="s">
        <v>137</v>
      </c>
      <c r="C4" s="67">
        <v>12148</v>
      </c>
    </row>
    <row r="6" spans="2:49" ht="26.25" customHeight="1">
      <c r="B6" s="156" t="s">
        <v>160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2:49" ht="26.25" customHeight="1">
      <c r="B7" s="156" t="s">
        <v>85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2:49" s="3" customFormat="1" ht="78.75">
      <c r="B8" s="21" t="s">
        <v>109</v>
      </c>
      <c r="C8" s="29" t="s">
        <v>42</v>
      </c>
      <c r="D8" s="29" t="s">
        <v>111</v>
      </c>
      <c r="E8" s="29" t="s">
        <v>110</v>
      </c>
      <c r="F8" s="29" t="s">
        <v>61</v>
      </c>
      <c r="G8" s="29" t="s">
        <v>96</v>
      </c>
      <c r="H8" s="29" t="s">
        <v>185</v>
      </c>
      <c r="I8" s="29" t="s">
        <v>184</v>
      </c>
      <c r="J8" s="29" t="s">
        <v>104</v>
      </c>
      <c r="K8" s="29" t="s">
        <v>54</v>
      </c>
      <c r="L8" s="29" t="s">
        <v>138</v>
      </c>
      <c r="M8" s="30" t="s">
        <v>140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192</v>
      </c>
      <c r="I9" s="31"/>
      <c r="J9" s="31" t="s">
        <v>188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24" t="s">
        <v>28</v>
      </c>
      <c r="C11" s="73"/>
      <c r="D11" s="73"/>
      <c r="E11" s="73"/>
      <c r="F11" s="73"/>
      <c r="G11" s="73"/>
      <c r="H11" s="83"/>
      <c r="I11" s="83"/>
      <c r="J11" s="125">
        <v>0</v>
      </c>
      <c r="K11" s="73"/>
      <c r="L11" s="126">
        <v>0</v>
      </c>
      <c r="M11" s="126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2:49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2:49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2:49">
      <c r="B15" s="120" t="s">
        <v>200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2:49">
      <c r="B16" s="120" t="s">
        <v>105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2:13">
      <c r="B17" s="120" t="s">
        <v>183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2:13">
      <c r="B18" s="120" t="s">
        <v>191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2:1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2:1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2:1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2:1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2:1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2:1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2:1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2:1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2:1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2:1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2:1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1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2:1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2:1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2:1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2:1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2:1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2:13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</row>
    <row r="113" spans="2:13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</row>
    <row r="114" spans="2:13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</row>
    <row r="115" spans="2:13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</row>
    <row r="116" spans="2:13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</row>
    <row r="117" spans="2:13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</row>
    <row r="118" spans="2:13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</row>
    <row r="119" spans="2:13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</row>
    <row r="120" spans="2:13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</row>
    <row r="121" spans="2:13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</row>
    <row r="122" spans="2:13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</row>
    <row r="123" spans="2:13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</row>
    <row r="124" spans="2:13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</row>
    <row r="125" spans="2:13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</row>
    <row r="126" spans="2:13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</row>
    <row r="127" spans="2:13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</row>
    <row r="128" spans="2:13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</row>
    <row r="129" spans="2:13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</row>
    <row r="130" spans="2:13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</row>
    <row r="131" spans="2:13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</row>
    <row r="132" spans="2:13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</row>
    <row r="133" spans="2:13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</row>
    <row r="134" spans="2:13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</row>
    <row r="135" spans="2:13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</row>
    <row r="136" spans="2:13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</row>
    <row r="137" spans="2:13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</row>
    <row r="138" spans="2:13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</row>
    <row r="139" spans="2:13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</row>
    <row r="140" spans="2:13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</row>
    <row r="141" spans="2:13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</row>
    <row r="142" spans="2:13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</row>
    <row r="143" spans="2:13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</row>
    <row r="144" spans="2:13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</row>
    <row r="145" spans="2:13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</row>
    <row r="146" spans="2:13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</row>
    <row r="147" spans="2:13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</row>
    <row r="148" spans="2:13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</row>
    <row r="149" spans="2:13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</row>
    <row r="150" spans="2:13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</row>
    <row r="151" spans="2:13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</row>
    <row r="152" spans="2:13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</row>
    <row r="153" spans="2:13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</row>
    <row r="154" spans="2:13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</row>
    <row r="155" spans="2:13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</row>
    <row r="156" spans="2:13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</row>
    <row r="157" spans="2:13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</row>
    <row r="158" spans="2:13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</row>
    <row r="159" spans="2:13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</row>
    <row r="160" spans="2:13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</row>
    <row r="161" spans="2:13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</row>
    <row r="162" spans="2:13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</row>
    <row r="163" spans="2:13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</row>
    <row r="164" spans="2:13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</row>
    <row r="165" spans="2:13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</row>
    <row r="166" spans="2:13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</row>
    <row r="167" spans="2:13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</row>
    <row r="168" spans="2:13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</row>
    <row r="169" spans="2:13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</row>
    <row r="170" spans="2:13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</row>
    <row r="171" spans="2:13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</row>
    <row r="172" spans="2:13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</row>
    <row r="173" spans="2:13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</row>
    <row r="174" spans="2:13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</row>
    <row r="175" spans="2:13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</row>
    <row r="176" spans="2:13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</row>
    <row r="177" spans="2:13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</row>
    <row r="178" spans="2:13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</row>
    <row r="179" spans="2:13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</row>
    <row r="180" spans="2:13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</row>
    <row r="181" spans="2:13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</row>
    <row r="182" spans="2:13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</row>
    <row r="183" spans="2:13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</row>
    <row r="184" spans="2:13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</row>
    <row r="185" spans="2:13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</row>
    <row r="186" spans="2:13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</row>
    <row r="187" spans="2:13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</row>
    <row r="188" spans="2:13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</row>
    <row r="189" spans="2:13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</row>
    <row r="190" spans="2:13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</row>
    <row r="191" spans="2:13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</row>
    <row r="192" spans="2:13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</row>
    <row r="193" spans="2:13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</row>
    <row r="194" spans="2:13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</row>
    <row r="195" spans="2:13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</row>
    <row r="196" spans="2:13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</row>
    <row r="197" spans="2:13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</row>
    <row r="198" spans="2:13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</row>
    <row r="199" spans="2:13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</row>
    <row r="200" spans="2:13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</row>
    <row r="201" spans="2:13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</row>
    <row r="202" spans="2:13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</row>
    <row r="203" spans="2:13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</row>
    <row r="204" spans="2:13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</row>
    <row r="205" spans="2:13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</row>
    <row r="206" spans="2:13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</row>
    <row r="207" spans="2:13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</row>
    <row r="208" spans="2:13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</row>
    <row r="209" spans="2:13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</row>
    <row r="210" spans="2:13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</row>
    <row r="211" spans="2:13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</row>
    <row r="212" spans="2:13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</row>
    <row r="213" spans="2:13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</row>
    <row r="214" spans="2:13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</row>
    <row r="215" spans="2:13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</row>
    <row r="216" spans="2:13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</row>
    <row r="217" spans="2:13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</row>
    <row r="218" spans="2:13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</row>
    <row r="219" spans="2:13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</row>
    <row r="220" spans="2:13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</row>
    <row r="221" spans="2:13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</row>
    <row r="222" spans="2:13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</row>
    <row r="223" spans="2:13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</row>
    <row r="224" spans="2:13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</row>
    <row r="225" spans="2:13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</row>
    <row r="226" spans="2:13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</row>
    <row r="227" spans="2:13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</row>
    <row r="228" spans="2:13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</row>
    <row r="229" spans="2:13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</row>
    <row r="230" spans="2:13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</row>
    <row r="231" spans="2:13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</row>
    <row r="232" spans="2:13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</row>
    <row r="233" spans="2:13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</row>
    <row r="234" spans="2:13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</row>
    <row r="235" spans="2:13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</row>
    <row r="236" spans="2:13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</row>
    <row r="237" spans="2:13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</row>
    <row r="238" spans="2:13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</row>
    <row r="239" spans="2:13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</row>
    <row r="240" spans="2:13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</row>
    <row r="241" spans="2:13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</row>
    <row r="242" spans="2:13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</row>
    <row r="243" spans="2:13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</row>
    <row r="244" spans="2:13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</row>
    <row r="245" spans="2:13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</row>
    <row r="246" spans="2:13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</row>
    <row r="247" spans="2:13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</row>
    <row r="248" spans="2:13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</row>
    <row r="249" spans="2:13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</row>
    <row r="250" spans="2:13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</row>
    <row r="251" spans="2:13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</row>
    <row r="252" spans="2:13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</row>
    <row r="253" spans="2:13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</row>
    <row r="254" spans="2:13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</row>
    <row r="255" spans="2:13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</row>
    <row r="256" spans="2:13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</row>
    <row r="257" spans="2:13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</row>
    <row r="258" spans="2:13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</row>
    <row r="259" spans="2:13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</row>
    <row r="260" spans="2:13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</row>
    <row r="261" spans="2:13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</row>
    <row r="262" spans="2:13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</row>
    <row r="263" spans="2:13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</row>
    <row r="264" spans="2:13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</row>
    <row r="265" spans="2:13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</row>
    <row r="266" spans="2:13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</row>
    <row r="267" spans="2:13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</row>
    <row r="268" spans="2:13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</row>
    <row r="269" spans="2:13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</row>
    <row r="270" spans="2:13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</row>
    <row r="271" spans="2:13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</row>
    <row r="272" spans="2:13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</row>
    <row r="273" spans="2:13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</row>
    <row r="274" spans="2:13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</row>
    <row r="275" spans="2:13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</row>
    <row r="276" spans="2:13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</row>
    <row r="277" spans="2:13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</row>
    <row r="278" spans="2:13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</row>
    <row r="279" spans="2:13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</row>
    <row r="280" spans="2:13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</row>
    <row r="281" spans="2:13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</row>
    <row r="282" spans="2:13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</row>
    <row r="283" spans="2:13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</row>
    <row r="284" spans="2:13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</row>
    <row r="285" spans="2:13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</row>
    <row r="286" spans="2:13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</row>
    <row r="287" spans="2:13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</row>
    <row r="288" spans="2:13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</row>
    <row r="289" spans="2:13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</row>
    <row r="290" spans="2:13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</row>
    <row r="291" spans="2:13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</row>
    <row r="292" spans="2:13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</row>
    <row r="293" spans="2:13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</row>
    <row r="294" spans="2:13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</row>
    <row r="295" spans="2:13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</row>
    <row r="296" spans="2:13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</row>
    <row r="297" spans="2:13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</row>
    <row r="298" spans="2:13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</row>
    <row r="299" spans="2:13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</row>
    <row r="300" spans="2:13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</row>
    <row r="301" spans="2:13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</row>
    <row r="302" spans="2:13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135</v>
      </c>
      <c r="C1" s="67" t="s" vm="1">
        <v>207</v>
      </c>
    </row>
    <row r="2" spans="2:11">
      <c r="B2" s="46" t="s">
        <v>134</v>
      </c>
      <c r="C2" s="67" t="s">
        <v>208</v>
      </c>
    </row>
    <row r="3" spans="2:11">
      <c r="B3" s="46" t="s">
        <v>136</v>
      </c>
      <c r="C3" s="67" t="s">
        <v>209</v>
      </c>
    </row>
    <row r="4" spans="2:11">
      <c r="B4" s="46" t="s">
        <v>137</v>
      </c>
      <c r="C4" s="67">
        <v>12148</v>
      </c>
    </row>
    <row r="6" spans="2:11" ht="26.25" customHeight="1">
      <c r="B6" s="156" t="s">
        <v>160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1" ht="26.25" customHeight="1">
      <c r="B7" s="156" t="s">
        <v>91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11" s="3" customFormat="1" ht="78.75">
      <c r="B8" s="21" t="s">
        <v>109</v>
      </c>
      <c r="C8" s="29" t="s">
        <v>42</v>
      </c>
      <c r="D8" s="29" t="s">
        <v>96</v>
      </c>
      <c r="E8" s="29" t="s">
        <v>97</v>
      </c>
      <c r="F8" s="29" t="s">
        <v>185</v>
      </c>
      <c r="G8" s="29" t="s">
        <v>184</v>
      </c>
      <c r="H8" s="29" t="s">
        <v>104</v>
      </c>
      <c r="I8" s="29" t="s">
        <v>54</v>
      </c>
      <c r="J8" s="29" t="s">
        <v>138</v>
      </c>
      <c r="K8" s="30" t="s">
        <v>140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192</v>
      </c>
      <c r="G9" s="31"/>
      <c r="H9" s="31" t="s">
        <v>188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24" t="s">
        <v>2070</v>
      </c>
      <c r="C11" s="91"/>
      <c r="D11" s="91"/>
      <c r="E11" s="91"/>
      <c r="F11" s="91"/>
      <c r="G11" s="91"/>
      <c r="H11" s="125">
        <v>0</v>
      </c>
      <c r="I11" s="91"/>
      <c r="J11" s="126">
        <v>0</v>
      </c>
      <c r="K11" s="126">
        <v>0</v>
      </c>
    </row>
    <row r="12" spans="2:11" ht="21" customHeight="1">
      <c r="B12" s="120" t="s">
        <v>105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2:11">
      <c r="B13" s="120" t="s">
        <v>183</v>
      </c>
      <c r="C13" s="91"/>
      <c r="D13" s="91"/>
      <c r="E13" s="91"/>
      <c r="F13" s="91"/>
      <c r="G13" s="91"/>
      <c r="H13" s="91"/>
      <c r="I13" s="91"/>
      <c r="J13" s="91"/>
      <c r="K13" s="91"/>
    </row>
    <row r="14" spans="2:11">
      <c r="B14" s="120" t="s">
        <v>191</v>
      </c>
      <c r="C14" s="91"/>
      <c r="D14" s="91"/>
      <c r="E14" s="91"/>
      <c r="F14" s="91"/>
      <c r="G14" s="91"/>
      <c r="H14" s="91"/>
      <c r="I14" s="91"/>
      <c r="J14" s="91"/>
      <c r="K14" s="91"/>
    </row>
    <row r="15" spans="2:11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2:11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 ht="16.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 ht="16.5" customHeight="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 ht="16.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2:11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</row>
    <row r="113" spans="2:11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</row>
    <row r="114" spans="2:11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</row>
    <row r="115" spans="2:11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</row>
    <row r="116" spans="2:11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</row>
    <row r="117" spans="2:11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</row>
    <row r="118" spans="2:11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2:11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</row>
    <row r="120" spans="2:11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</row>
    <row r="121" spans="2:11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</row>
    <row r="122" spans="2:11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</row>
    <row r="123" spans="2:11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</row>
    <row r="124" spans="2:11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</row>
    <row r="125" spans="2:11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</row>
    <row r="126" spans="2:11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2:11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</row>
    <row r="128" spans="2:11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</row>
    <row r="129" spans="2:11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</row>
    <row r="130" spans="2:11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2:11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2:11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2:11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2:11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2:11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2:11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2:11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</row>
    <row r="138" spans="2:11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</row>
    <row r="139" spans="2:11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</row>
    <row r="140" spans="2:11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2:11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spans="2:11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</row>
    <row r="143" spans="2:11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2:11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</row>
    <row r="145" spans="2:11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</row>
    <row r="146" spans="2:11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</row>
    <row r="147" spans="2:11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</row>
    <row r="148" spans="2:11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</row>
    <row r="149" spans="2:11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</row>
    <row r="150" spans="2:11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</row>
    <row r="151" spans="2:11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</row>
    <row r="152" spans="2:11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</row>
    <row r="153" spans="2:11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</row>
    <row r="154" spans="2:11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</row>
    <row r="155" spans="2:11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</row>
    <row r="156" spans="2:11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</row>
    <row r="157" spans="2:11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</row>
    <row r="158" spans="2:11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</row>
    <row r="159" spans="2:11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</row>
    <row r="160" spans="2:11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</row>
    <row r="161" spans="2:11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</row>
    <row r="162" spans="2:11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</row>
    <row r="163" spans="2:11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</row>
    <row r="164" spans="2:11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</row>
    <row r="165" spans="2:11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</row>
    <row r="166" spans="2:11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</row>
    <row r="167" spans="2:11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</row>
    <row r="168" spans="2:11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</row>
    <row r="169" spans="2:11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</row>
    <row r="170" spans="2:11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</row>
    <row r="171" spans="2:11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</row>
    <row r="172" spans="2:11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</row>
    <row r="173" spans="2:11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</row>
    <row r="174" spans="2:11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</row>
    <row r="175" spans="2:11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</row>
    <row r="176" spans="2:11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</row>
    <row r="177" spans="2:11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</row>
    <row r="178" spans="2:11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</row>
    <row r="179" spans="2:11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</row>
    <row r="180" spans="2:11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</row>
    <row r="181" spans="2:11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</row>
    <row r="182" spans="2:11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</row>
    <row r="183" spans="2:11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</row>
    <row r="184" spans="2:11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</row>
    <row r="185" spans="2:11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</row>
    <row r="186" spans="2:11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</row>
    <row r="187" spans="2:11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</row>
    <row r="188" spans="2:11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</row>
    <row r="189" spans="2:11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</row>
    <row r="190" spans="2:11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</row>
    <row r="191" spans="2:11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</row>
    <row r="192" spans="2:11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</row>
    <row r="193" spans="2:11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</row>
    <row r="194" spans="2:11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</row>
    <row r="195" spans="2:11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</row>
    <row r="196" spans="2:11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</row>
    <row r="197" spans="2:11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</row>
    <row r="198" spans="2:11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</row>
    <row r="199" spans="2:11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</row>
    <row r="200" spans="2:11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</row>
    <row r="201" spans="2:11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</row>
    <row r="202" spans="2:11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</row>
    <row r="203" spans="2:11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</row>
    <row r="204" spans="2:11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</row>
    <row r="205" spans="2:11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</row>
    <row r="206" spans="2:11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</row>
    <row r="207" spans="2:11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</row>
    <row r="208" spans="2:11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</row>
    <row r="209" spans="2:11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</row>
    <row r="210" spans="2:11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</row>
    <row r="211" spans="2:11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</row>
    <row r="212" spans="2:11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</row>
    <row r="213" spans="2:11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</row>
    <row r="214" spans="2:11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</row>
    <row r="215" spans="2:11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</row>
    <row r="216" spans="2:11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</row>
    <row r="217" spans="2:11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</row>
    <row r="218" spans="2:11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</row>
    <row r="219" spans="2:11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</row>
    <row r="220" spans="2:11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</row>
    <row r="221" spans="2:11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</row>
    <row r="222" spans="2:11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</row>
    <row r="223" spans="2:11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</row>
    <row r="224" spans="2:11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</row>
    <row r="225" spans="2:11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</row>
    <row r="226" spans="2:11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</row>
    <row r="227" spans="2:11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</row>
    <row r="228" spans="2:11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</row>
    <row r="229" spans="2:11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</row>
    <row r="230" spans="2:11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</row>
    <row r="231" spans="2:11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</row>
    <row r="232" spans="2:11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</row>
    <row r="233" spans="2:11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</row>
    <row r="234" spans="2:11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</row>
    <row r="235" spans="2:11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</row>
    <row r="236" spans="2:11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</row>
    <row r="237" spans="2:11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</row>
    <row r="238" spans="2:11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</row>
    <row r="239" spans="2:11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</row>
    <row r="240" spans="2:11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</row>
    <row r="241" spans="2:11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</row>
    <row r="242" spans="2:11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</row>
    <row r="243" spans="2:11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</row>
    <row r="244" spans="2:11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</row>
    <row r="245" spans="2:11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</row>
    <row r="246" spans="2:11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</row>
    <row r="247" spans="2:11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</row>
    <row r="248" spans="2:11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</row>
    <row r="249" spans="2:11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</row>
    <row r="250" spans="2:11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</row>
    <row r="251" spans="2:11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</row>
    <row r="252" spans="2:11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</row>
    <row r="253" spans="2:11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</row>
    <row r="254" spans="2:11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</row>
    <row r="255" spans="2:11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</row>
    <row r="256" spans="2:11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</row>
    <row r="257" spans="2:11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</row>
    <row r="258" spans="2:11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</row>
    <row r="259" spans="2:11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</row>
    <row r="260" spans="2:11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</row>
    <row r="261" spans="2:11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</row>
    <row r="262" spans="2:11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</row>
    <row r="263" spans="2:11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</row>
    <row r="264" spans="2:11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</row>
    <row r="265" spans="2:11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</row>
    <row r="266" spans="2:11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</row>
    <row r="267" spans="2:11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</row>
    <row r="268" spans="2:11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</row>
    <row r="269" spans="2:11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</row>
    <row r="270" spans="2:11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</row>
    <row r="271" spans="2:11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</row>
    <row r="272" spans="2:11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</row>
    <row r="273" spans="2:11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</row>
    <row r="274" spans="2:11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</row>
    <row r="275" spans="2:11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</row>
    <row r="276" spans="2:11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</row>
    <row r="277" spans="2:11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</row>
    <row r="278" spans="2:11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</row>
    <row r="279" spans="2:11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</row>
    <row r="280" spans="2:11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</row>
    <row r="281" spans="2:11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</row>
    <row r="282" spans="2:11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</row>
    <row r="283" spans="2:11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</row>
    <row r="284" spans="2:11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</row>
    <row r="285" spans="2:11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</row>
    <row r="286" spans="2:11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</row>
    <row r="287" spans="2:11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</row>
    <row r="288" spans="2:11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</row>
    <row r="289" spans="2:11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</row>
    <row r="290" spans="2:11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</row>
    <row r="291" spans="2:11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</row>
    <row r="292" spans="2:11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</row>
    <row r="293" spans="2:11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</row>
    <row r="294" spans="2:11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</row>
    <row r="295" spans="2:11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</row>
    <row r="296" spans="2:11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</row>
    <row r="297" spans="2:11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</row>
    <row r="298" spans="2:11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</row>
    <row r="299" spans="2:11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</row>
    <row r="300" spans="2:11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</row>
    <row r="301" spans="2:11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</row>
    <row r="302" spans="2:11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</row>
    <row r="303" spans="2:11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</row>
    <row r="304" spans="2:11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</row>
    <row r="305" spans="2:11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</row>
    <row r="306" spans="2:11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</row>
    <row r="307" spans="2:11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</row>
    <row r="308" spans="2:11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</row>
    <row r="309" spans="2:11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</row>
    <row r="310" spans="2:11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</row>
    <row r="311" spans="2:11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</row>
    <row r="312" spans="2:11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</row>
    <row r="313" spans="2:11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</row>
    <row r="314" spans="2:11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</row>
    <row r="315" spans="2:11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</row>
    <row r="316" spans="2:11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</row>
    <row r="317" spans="2:11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</row>
    <row r="318" spans="2:11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</row>
    <row r="319" spans="2:11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</row>
    <row r="320" spans="2:11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</row>
    <row r="321" spans="2:11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</row>
    <row r="322" spans="2:11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</row>
    <row r="323" spans="2:11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</row>
    <row r="324" spans="2:11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</row>
    <row r="325" spans="2:11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</row>
    <row r="326" spans="2:11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</row>
    <row r="327" spans="2:11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</row>
    <row r="328" spans="2:11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</row>
    <row r="329" spans="2:11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</row>
    <row r="330" spans="2:11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</row>
    <row r="331" spans="2:11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</row>
    <row r="332" spans="2:11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</row>
    <row r="333" spans="2:11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</row>
    <row r="334" spans="2:11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</row>
    <row r="335" spans="2:11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</row>
    <row r="336" spans="2:11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</row>
    <row r="337" spans="2:11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</row>
    <row r="338" spans="2:11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</row>
    <row r="339" spans="2:11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</row>
    <row r="340" spans="2:11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</row>
    <row r="341" spans="2:11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</row>
    <row r="342" spans="2:11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</row>
    <row r="343" spans="2:11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</row>
    <row r="344" spans="2:11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</row>
    <row r="345" spans="2:11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</row>
    <row r="346" spans="2:11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</row>
    <row r="347" spans="2:11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</row>
    <row r="348" spans="2:11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</row>
    <row r="349" spans="2:11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</row>
    <row r="350" spans="2:11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</row>
    <row r="351" spans="2:11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</row>
    <row r="352" spans="2:11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</row>
    <row r="353" spans="2:11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</row>
    <row r="354" spans="2:11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</row>
    <row r="355" spans="2:11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</row>
    <row r="356" spans="2:11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</row>
    <row r="357" spans="2:11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</row>
    <row r="358" spans="2:11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</row>
    <row r="359" spans="2:11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</row>
    <row r="360" spans="2:11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</row>
    <row r="361" spans="2:11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</row>
    <row r="362" spans="2:11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</row>
    <row r="363" spans="2:11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</row>
    <row r="364" spans="2:11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</row>
    <row r="365" spans="2:11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</row>
    <row r="366" spans="2:11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</row>
    <row r="367" spans="2:11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</row>
    <row r="368" spans="2:11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</row>
    <row r="369" spans="2:11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</row>
    <row r="370" spans="2:11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</row>
    <row r="371" spans="2:11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</row>
    <row r="372" spans="2:11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</row>
    <row r="373" spans="2:11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</row>
    <row r="374" spans="2:11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</row>
    <row r="375" spans="2:11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</row>
    <row r="376" spans="2:11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</row>
    <row r="377" spans="2:11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</row>
    <row r="378" spans="2:11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</row>
    <row r="379" spans="2:11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</row>
    <row r="380" spans="2:11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</row>
    <row r="381" spans="2:11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</row>
    <row r="382" spans="2:11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</row>
    <row r="383" spans="2:11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</row>
    <row r="384" spans="2:11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</row>
    <row r="385" spans="2:11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</row>
    <row r="386" spans="2:11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</row>
    <row r="387" spans="2:11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</row>
    <row r="388" spans="2:11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</row>
    <row r="389" spans="2:11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</row>
    <row r="390" spans="2:11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</row>
    <row r="391" spans="2:11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</row>
    <row r="392" spans="2:11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</row>
    <row r="393" spans="2:11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</row>
    <row r="394" spans="2:11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</row>
    <row r="395" spans="2:11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</row>
    <row r="396" spans="2:11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</row>
    <row r="397" spans="2:11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</row>
    <row r="398" spans="2:11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</row>
    <row r="399" spans="2:11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</row>
    <row r="400" spans="2:11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</row>
    <row r="401" spans="2:1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</row>
    <row r="402" spans="2:1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</row>
    <row r="403" spans="2:1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</row>
    <row r="404" spans="2:1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</row>
    <row r="405" spans="2:11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</row>
    <row r="406" spans="2:11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</row>
    <row r="407" spans="2:11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</row>
    <row r="408" spans="2:1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</row>
    <row r="409" spans="2:1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</row>
    <row r="410" spans="2:1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</row>
    <row r="411" spans="2:1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</row>
    <row r="412" spans="2:1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</row>
    <row r="413" spans="2:1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</row>
    <row r="414" spans="2:1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</row>
    <row r="415" spans="2:1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</row>
    <row r="416" spans="2:1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</row>
    <row r="417" spans="2:1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</row>
    <row r="418" spans="2:1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</row>
    <row r="419" spans="2:1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</row>
    <row r="420" spans="2:1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</row>
    <row r="421" spans="2:1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</row>
    <row r="422" spans="2:1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</row>
    <row r="423" spans="2:1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</row>
    <row r="424" spans="2:1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</row>
    <row r="425" spans="2:1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</row>
    <row r="426" spans="2:1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</row>
    <row r="427" spans="2:1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</row>
    <row r="428" spans="2:1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</row>
    <row r="429" spans="2:1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</row>
    <row r="430" spans="2:1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</row>
    <row r="431" spans="2:1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</row>
    <row r="432" spans="2:1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</row>
    <row r="433" spans="2:1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</row>
    <row r="434" spans="2:1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</row>
    <row r="435" spans="2:1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</row>
    <row r="436" spans="2:1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</row>
    <row r="437" spans="2:1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</row>
    <row r="438" spans="2:1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</row>
    <row r="439" spans="2:1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</row>
    <row r="440" spans="2:1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</row>
    <row r="441" spans="2:1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</row>
    <row r="442" spans="2:1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</row>
    <row r="443" spans="2:1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</row>
    <row r="444" spans="2:1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</row>
    <row r="445" spans="2:1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</row>
    <row r="446" spans="2:1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</row>
    <row r="447" spans="2:1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</row>
    <row r="448" spans="2:1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</row>
    <row r="449" spans="2:1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</row>
    <row r="450" spans="2:1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</row>
    <row r="451" spans="2:1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</row>
    <row r="452" spans="2:1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</row>
    <row r="453" spans="2:1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</row>
    <row r="454" spans="2:1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</row>
    <row r="455" spans="2:1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</row>
    <row r="456" spans="2:1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</row>
    <row r="457" spans="2:1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</row>
    <row r="458" spans="2:1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</row>
    <row r="459" spans="2:1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</row>
    <row r="460" spans="2:11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</row>
    <row r="461" spans="2:11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</row>
    <row r="462" spans="2:11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</row>
    <row r="463" spans="2:11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</row>
    <row r="464" spans="2:11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</row>
    <row r="465" spans="2:11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</row>
    <row r="466" spans="2:11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</row>
    <row r="467" spans="2:11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</row>
    <row r="468" spans="2:11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</row>
    <row r="469" spans="2:11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</row>
    <row r="470" spans="2:11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</row>
    <row r="471" spans="2:11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</row>
    <row r="472" spans="2:11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</row>
    <row r="473" spans="2:11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</row>
    <row r="474" spans="2:11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</row>
    <row r="475" spans="2:11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</row>
    <row r="476" spans="2:11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</row>
    <row r="477" spans="2:11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</row>
    <row r="478" spans="2:11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</row>
    <row r="479" spans="2:11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</row>
    <row r="480" spans="2:11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</row>
    <row r="481" spans="2:11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</row>
    <row r="482" spans="2:11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</row>
    <row r="483" spans="2:11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</row>
    <row r="484" spans="2:11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</row>
    <row r="485" spans="2:11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</row>
    <row r="486" spans="2:11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</row>
    <row r="487" spans="2:11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</row>
    <row r="488" spans="2:11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</row>
    <row r="489" spans="2:11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</row>
    <row r="490" spans="2:11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</row>
    <row r="491" spans="2:11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</row>
    <row r="492" spans="2:11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</row>
    <row r="493" spans="2:11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</row>
    <row r="494" spans="2:11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</row>
    <row r="495" spans="2:11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</row>
    <row r="496" spans="2:11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</row>
    <row r="497" spans="2:11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</row>
    <row r="498" spans="2:11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</row>
    <row r="499" spans="2:11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</row>
    <row r="500" spans="2:11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135</v>
      </c>
      <c r="C1" s="67" t="s" vm="1">
        <v>207</v>
      </c>
    </row>
    <row r="2" spans="2:12">
      <c r="B2" s="46" t="s">
        <v>134</v>
      </c>
      <c r="C2" s="67" t="s">
        <v>208</v>
      </c>
    </row>
    <row r="3" spans="2:12">
      <c r="B3" s="46" t="s">
        <v>136</v>
      </c>
      <c r="C3" s="67" t="s">
        <v>209</v>
      </c>
    </row>
    <row r="4" spans="2:12">
      <c r="B4" s="46" t="s">
        <v>137</v>
      </c>
      <c r="C4" s="67">
        <v>12148</v>
      </c>
    </row>
    <row r="6" spans="2:12" ht="26.25" customHeight="1">
      <c r="B6" s="156" t="s">
        <v>160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2" ht="26.25" customHeight="1">
      <c r="B7" s="156" t="s">
        <v>92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12" s="3" customFormat="1" ht="78.75">
      <c r="B8" s="21" t="s">
        <v>109</v>
      </c>
      <c r="C8" s="29" t="s">
        <v>42</v>
      </c>
      <c r="D8" s="29" t="s">
        <v>61</v>
      </c>
      <c r="E8" s="29" t="s">
        <v>96</v>
      </c>
      <c r="F8" s="29" t="s">
        <v>97</v>
      </c>
      <c r="G8" s="29" t="s">
        <v>185</v>
      </c>
      <c r="H8" s="29" t="s">
        <v>184</v>
      </c>
      <c r="I8" s="29" t="s">
        <v>104</v>
      </c>
      <c r="J8" s="29" t="s">
        <v>54</v>
      </c>
      <c r="K8" s="29" t="s">
        <v>138</v>
      </c>
      <c r="L8" s="30" t="s">
        <v>140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192</v>
      </c>
      <c r="H9" s="15"/>
      <c r="I9" s="15" t="s">
        <v>188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4" t="s">
        <v>2067</v>
      </c>
      <c r="C11" s="91"/>
      <c r="D11" s="91"/>
      <c r="E11" s="91"/>
      <c r="F11" s="91"/>
      <c r="G11" s="91"/>
      <c r="H11" s="91"/>
      <c r="I11" s="125">
        <v>0</v>
      </c>
      <c r="J11" s="91"/>
      <c r="K11" s="126">
        <v>0</v>
      </c>
      <c r="L11" s="126">
        <v>0</v>
      </c>
    </row>
    <row r="12" spans="2:12" ht="21" customHeight="1">
      <c r="B12" s="118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>
      <c r="B13" s="118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12">
      <c r="B14" s="118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2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12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</row>
    <row r="507" spans="2:12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</row>
    <row r="508" spans="2:12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</row>
    <row r="509" spans="2:12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</row>
    <row r="510" spans="2:12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</row>
    <row r="511" spans="2:12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</row>
    <row r="512" spans="2:12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</row>
    <row r="513" spans="2:12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</row>
    <row r="514" spans="2:12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</row>
    <row r="515" spans="2:12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</row>
    <row r="516" spans="2:12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</row>
    <row r="517" spans="2:12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</row>
    <row r="518" spans="2:12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</row>
    <row r="519" spans="2:12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</row>
    <row r="520" spans="2:12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</row>
    <row r="521" spans="2:12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</row>
    <row r="522" spans="2:12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</row>
    <row r="523" spans="2:12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</row>
    <row r="524" spans="2:12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</row>
    <row r="525" spans="2:12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</row>
    <row r="526" spans="2:12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</row>
    <row r="527" spans="2:12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</row>
    <row r="528" spans="2:12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</row>
    <row r="529" spans="2:12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</row>
    <row r="530" spans="2:12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</row>
    <row r="531" spans="2:12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</row>
    <row r="532" spans="2:12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</row>
    <row r="533" spans="2:12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</row>
    <row r="534" spans="2:12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</row>
    <row r="535" spans="2:12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</row>
    <row r="536" spans="2:12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</row>
    <row r="537" spans="2:12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</row>
    <row r="538" spans="2:12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</row>
    <row r="539" spans="2:12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</row>
    <row r="540" spans="2:12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</row>
    <row r="541" spans="2:12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</row>
    <row r="542" spans="2:12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</row>
    <row r="543" spans="2:12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</row>
    <row r="544" spans="2:12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</row>
    <row r="545" spans="2:12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</row>
    <row r="546" spans="2:12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</row>
    <row r="547" spans="2:12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</row>
    <row r="548" spans="2:12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</row>
    <row r="549" spans="2:12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</row>
    <row r="550" spans="2:12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</row>
    <row r="551" spans="2:12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</row>
    <row r="552" spans="2:12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</row>
    <row r="553" spans="2:12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</row>
    <row r="554" spans="2:12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</row>
    <row r="555" spans="2:12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</row>
    <row r="556" spans="2:12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</row>
    <row r="557" spans="2:12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</row>
    <row r="558" spans="2:12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</row>
    <row r="559" spans="2:12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</row>
    <row r="560" spans="2:12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</row>
    <row r="561" spans="2:12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</row>
    <row r="562" spans="2:12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</row>
    <row r="563" spans="2:12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</row>
    <row r="564" spans="2:12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</row>
    <row r="565" spans="2:12">
      <c r="B565" s="115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</row>
    <row r="566" spans="2:12">
      <c r="B566" s="115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</row>
    <row r="567" spans="2:12">
      <c r="B567" s="115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</row>
    <row r="568" spans="2:12">
      <c r="B568" s="115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</row>
    <row r="569" spans="2:12">
      <c r="B569" s="115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</row>
    <row r="570" spans="2:12">
      <c r="B570" s="115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135</v>
      </c>
      <c r="C1" s="67" t="s" vm="1">
        <v>207</v>
      </c>
    </row>
    <row r="2" spans="2:12">
      <c r="B2" s="46" t="s">
        <v>134</v>
      </c>
      <c r="C2" s="67" t="s">
        <v>208</v>
      </c>
    </row>
    <row r="3" spans="2:12">
      <c r="B3" s="46" t="s">
        <v>136</v>
      </c>
      <c r="C3" s="67" t="s">
        <v>209</v>
      </c>
    </row>
    <row r="4" spans="2:12">
      <c r="B4" s="46" t="s">
        <v>137</v>
      </c>
      <c r="C4" s="67">
        <v>12148</v>
      </c>
    </row>
    <row r="6" spans="2:12" ht="26.25" customHeight="1">
      <c r="B6" s="156" t="s">
        <v>160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2" ht="26.25" customHeight="1">
      <c r="B7" s="156" t="s">
        <v>93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12" s="3" customFormat="1" ht="78.75">
      <c r="B8" s="21" t="s">
        <v>109</v>
      </c>
      <c r="C8" s="29" t="s">
        <v>42</v>
      </c>
      <c r="D8" s="29" t="s">
        <v>61</v>
      </c>
      <c r="E8" s="29" t="s">
        <v>96</v>
      </c>
      <c r="F8" s="29" t="s">
        <v>97</v>
      </c>
      <c r="G8" s="29" t="s">
        <v>185</v>
      </c>
      <c r="H8" s="29" t="s">
        <v>184</v>
      </c>
      <c r="I8" s="29" t="s">
        <v>104</v>
      </c>
      <c r="J8" s="29" t="s">
        <v>54</v>
      </c>
      <c r="K8" s="29" t="s">
        <v>138</v>
      </c>
      <c r="L8" s="30" t="s">
        <v>140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192</v>
      </c>
      <c r="H9" s="15"/>
      <c r="I9" s="15" t="s">
        <v>188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4" t="s">
        <v>2068</v>
      </c>
      <c r="C11" s="91"/>
      <c r="D11" s="91"/>
      <c r="E11" s="91"/>
      <c r="F11" s="91"/>
      <c r="G11" s="91"/>
      <c r="H11" s="91"/>
      <c r="I11" s="125">
        <v>0</v>
      </c>
      <c r="J11" s="91"/>
      <c r="K11" s="126">
        <v>0</v>
      </c>
      <c r="L11" s="126">
        <v>0</v>
      </c>
    </row>
    <row r="12" spans="2:12" ht="19.5" customHeight="1">
      <c r="B12" s="120" t="s">
        <v>200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>
      <c r="B13" s="120" t="s">
        <v>105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12">
      <c r="B14" s="120" t="s">
        <v>183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2">
      <c r="B15" s="120" t="s">
        <v>191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12" s="6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 s="6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 s="6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5"/>
      <c r="D474" s="115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5"/>
      <c r="D475" s="115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5"/>
      <c r="D476" s="115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5"/>
      <c r="D477" s="115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5"/>
      <c r="D478" s="115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5"/>
      <c r="D479" s="115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5"/>
      <c r="D480" s="115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5"/>
      <c r="D481" s="115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5"/>
      <c r="D482" s="115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5"/>
      <c r="D483" s="115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5"/>
      <c r="D484" s="115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5"/>
      <c r="D485" s="115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5"/>
      <c r="D486" s="115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5"/>
      <c r="D487" s="115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5"/>
      <c r="D488" s="115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5"/>
      <c r="D489" s="115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5"/>
      <c r="D490" s="115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5"/>
      <c r="D491" s="115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5"/>
      <c r="D492" s="115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5"/>
      <c r="D493" s="115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5"/>
      <c r="D494" s="115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5"/>
      <c r="D495" s="115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5"/>
      <c r="D496" s="115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5"/>
      <c r="D497" s="115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5"/>
      <c r="D498" s="115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5"/>
      <c r="D499" s="115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5"/>
      <c r="D500" s="115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5"/>
      <c r="D501" s="115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5"/>
      <c r="D502" s="115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5"/>
      <c r="D503" s="115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5"/>
      <c r="D504" s="115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5"/>
      <c r="D505" s="115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B506" s="115"/>
      <c r="C506" s="115"/>
      <c r="D506" s="115"/>
      <c r="E506" s="116"/>
      <c r="F506" s="116"/>
      <c r="G506" s="116"/>
      <c r="H506" s="116"/>
      <c r="I506" s="116"/>
      <c r="J506" s="116"/>
      <c r="K506" s="116"/>
      <c r="L506" s="116"/>
    </row>
    <row r="507" spans="2:12">
      <c r="B507" s="115"/>
      <c r="C507" s="115"/>
      <c r="D507" s="115"/>
      <c r="E507" s="116"/>
      <c r="F507" s="116"/>
      <c r="G507" s="116"/>
      <c r="H507" s="116"/>
      <c r="I507" s="116"/>
      <c r="J507" s="116"/>
      <c r="K507" s="116"/>
      <c r="L507" s="116"/>
    </row>
    <row r="508" spans="2:12">
      <c r="B508" s="115"/>
      <c r="C508" s="115"/>
      <c r="D508" s="115"/>
      <c r="E508" s="116"/>
      <c r="F508" s="116"/>
      <c r="G508" s="116"/>
      <c r="H508" s="116"/>
      <c r="I508" s="116"/>
      <c r="J508" s="116"/>
      <c r="K508" s="116"/>
      <c r="L508" s="116"/>
    </row>
    <row r="509" spans="2:12">
      <c r="B509" s="115"/>
      <c r="C509" s="115"/>
      <c r="D509" s="115"/>
      <c r="E509" s="116"/>
      <c r="F509" s="116"/>
      <c r="G509" s="116"/>
      <c r="H509" s="116"/>
      <c r="I509" s="116"/>
      <c r="J509" s="116"/>
      <c r="K509" s="116"/>
      <c r="L509" s="116"/>
    </row>
    <row r="510" spans="2:12">
      <c r="B510" s="115"/>
      <c r="C510" s="115"/>
      <c r="D510" s="115"/>
      <c r="E510" s="116"/>
      <c r="F510" s="116"/>
      <c r="G510" s="116"/>
      <c r="H510" s="116"/>
      <c r="I510" s="116"/>
      <c r="J510" s="116"/>
      <c r="K510" s="116"/>
      <c r="L510" s="116"/>
    </row>
    <row r="511" spans="2:12">
      <c r="B511" s="115"/>
      <c r="C511" s="115"/>
      <c r="D511" s="115"/>
      <c r="E511" s="116"/>
      <c r="F511" s="116"/>
      <c r="G511" s="116"/>
      <c r="H511" s="116"/>
      <c r="I511" s="116"/>
      <c r="J511" s="116"/>
      <c r="K511" s="116"/>
      <c r="L511" s="116"/>
    </row>
    <row r="512" spans="2:12">
      <c r="B512" s="115"/>
      <c r="C512" s="115"/>
      <c r="D512" s="115"/>
      <c r="E512" s="116"/>
      <c r="F512" s="116"/>
      <c r="G512" s="116"/>
      <c r="H512" s="116"/>
      <c r="I512" s="116"/>
      <c r="J512" s="116"/>
      <c r="K512" s="116"/>
      <c r="L512" s="116"/>
    </row>
    <row r="513" spans="2:12">
      <c r="B513" s="115"/>
      <c r="C513" s="115"/>
      <c r="D513" s="115"/>
      <c r="E513" s="116"/>
      <c r="F513" s="116"/>
      <c r="G513" s="116"/>
      <c r="H513" s="116"/>
      <c r="I513" s="116"/>
      <c r="J513" s="116"/>
      <c r="K513" s="116"/>
      <c r="L513" s="116"/>
    </row>
    <row r="514" spans="2:12">
      <c r="B514" s="115"/>
      <c r="C514" s="115"/>
      <c r="D514" s="115"/>
      <c r="E514" s="116"/>
      <c r="F514" s="116"/>
      <c r="G514" s="116"/>
      <c r="H514" s="116"/>
      <c r="I514" s="116"/>
      <c r="J514" s="116"/>
      <c r="K514" s="116"/>
      <c r="L514" s="116"/>
    </row>
    <row r="515" spans="2:12">
      <c r="B515" s="115"/>
      <c r="C515" s="115"/>
      <c r="D515" s="115"/>
      <c r="E515" s="116"/>
      <c r="F515" s="116"/>
      <c r="G515" s="116"/>
      <c r="H515" s="116"/>
      <c r="I515" s="116"/>
      <c r="J515" s="116"/>
      <c r="K515" s="116"/>
      <c r="L515" s="116"/>
    </row>
    <row r="516" spans="2:12">
      <c r="B516" s="115"/>
      <c r="C516" s="115"/>
      <c r="D516" s="115"/>
      <c r="E516" s="116"/>
      <c r="F516" s="116"/>
      <c r="G516" s="116"/>
      <c r="H516" s="116"/>
      <c r="I516" s="116"/>
      <c r="J516" s="116"/>
      <c r="K516" s="116"/>
      <c r="L516" s="116"/>
    </row>
    <row r="517" spans="2:12">
      <c r="B517" s="115"/>
      <c r="C517" s="115"/>
      <c r="D517" s="115"/>
      <c r="E517" s="116"/>
      <c r="F517" s="116"/>
      <c r="G517" s="116"/>
      <c r="H517" s="116"/>
      <c r="I517" s="116"/>
      <c r="J517" s="116"/>
      <c r="K517" s="116"/>
      <c r="L517" s="116"/>
    </row>
    <row r="518" spans="2:12">
      <c r="B518" s="115"/>
      <c r="C518" s="115"/>
      <c r="D518" s="115"/>
      <c r="E518" s="116"/>
      <c r="F518" s="116"/>
      <c r="G518" s="116"/>
      <c r="H518" s="116"/>
      <c r="I518" s="116"/>
      <c r="J518" s="116"/>
      <c r="K518" s="116"/>
      <c r="L518" s="116"/>
    </row>
    <row r="519" spans="2:12">
      <c r="B519" s="115"/>
      <c r="C519" s="115"/>
      <c r="D519" s="115"/>
      <c r="E519" s="116"/>
      <c r="F519" s="116"/>
      <c r="G519" s="116"/>
      <c r="H519" s="116"/>
      <c r="I519" s="116"/>
      <c r="J519" s="116"/>
      <c r="K519" s="116"/>
      <c r="L519" s="116"/>
    </row>
    <row r="520" spans="2:12">
      <c r="B520" s="115"/>
      <c r="C520" s="115"/>
      <c r="D520" s="115"/>
      <c r="E520" s="116"/>
      <c r="F520" s="116"/>
      <c r="G520" s="116"/>
      <c r="H520" s="116"/>
      <c r="I520" s="116"/>
      <c r="J520" s="116"/>
      <c r="K520" s="116"/>
      <c r="L520" s="116"/>
    </row>
    <row r="521" spans="2:12">
      <c r="B521" s="115"/>
      <c r="C521" s="115"/>
      <c r="D521" s="115"/>
      <c r="E521" s="116"/>
      <c r="F521" s="116"/>
      <c r="G521" s="116"/>
      <c r="H521" s="116"/>
      <c r="I521" s="116"/>
      <c r="J521" s="116"/>
      <c r="K521" s="116"/>
      <c r="L521" s="116"/>
    </row>
    <row r="522" spans="2:12">
      <c r="B522" s="115"/>
      <c r="C522" s="115"/>
      <c r="D522" s="115"/>
      <c r="E522" s="116"/>
      <c r="F522" s="116"/>
      <c r="G522" s="116"/>
      <c r="H522" s="116"/>
      <c r="I522" s="116"/>
      <c r="J522" s="116"/>
      <c r="K522" s="116"/>
      <c r="L522" s="116"/>
    </row>
    <row r="523" spans="2:12">
      <c r="B523" s="115"/>
      <c r="C523" s="115"/>
      <c r="D523" s="115"/>
      <c r="E523" s="116"/>
      <c r="F523" s="116"/>
      <c r="G523" s="116"/>
      <c r="H523" s="116"/>
      <c r="I523" s="116"/>
      <c r="J523" s="116"/>
      <c r="K523" s="116"/>
      <c r="L523" s="116"/>
    </row>
    <row r="524" spans="2:12">
      <c r="B524" s="115"/>
      <c r="C524" s="115"/>
      <c r="D524" s="115"/>
      <c r="E524" s="116"/>
      <c r="F524" s="116"/>
      <c r="G524" s="116"/>
      <c r="H524" s="116"/>
      <c r="I524" s="116"/>
      <c r="J524" s="116"/>
      <c r="K524" s="116"/>
      <c r="L524" s="116"/>
    </row>
    <row r="525" spans="2:12">
      <c r="B525" s="115"/>
      <c r="C525" s="115"/>
      <c r="D525" s="115"/>
      <c r="E525" s="116"/>
      <c r="F525" s="116"/>
      <c r="G525" s="116"/>
      <c r="H525" s="116"/>
      <c r="I525" s="116"/>
      <c r="J525" s="116"/>
      <c r="K525" s="116"/>
      <c r="L525" s="116"/>
    </row>
    <row r="526" spans="2:12">
      <c r="B526" s="115"/>
      <c r="C526" s="115"/>
      <c r="D526" s="115"/>
      <c r="E526" s="116"/>
      <c r="F526" s="116"/>
      <c r="G526" s="116"/>
      <c r="H526" s="116"/>
      <c r="I526" s="116"/>
      <c r="J526" s="116"/>
      <c r="K526" s="116"/>
      <c r="L526" s="116"/>
    </row>
    <row r="527" spans="2:12">
      <c r="B527" s="115"/>
      <c r="C527" s="115"/>
      <c r="D527" s="115"/>
      <c r="E527" s="116"/>
      <c r="F527" s="116"/>
      <c r="G527" s="116"/>
      <c r="H527" s="116"/>
      <c r="I527" s="116"/>
      <c r="J527" s="116"/>
      <c r="K527" s="116"/>
      <c r="L527" s="116"/>
    </row>
    <row r="528" spans="2:12">
      <c r="B528" s="115"/>
      <c r="C528" s="115"/>
      <c r="D528" s="115"/>
      <c r="E528" s="116"/>
      <c r="F528" s="116"/>
      <c r="G528" s="116"/>
      <c r="H528" s="116"/>
      <c r="I528" s="116"/>
      <c r="J528" s="116"/>
      <c r="K528" s="116"/>
      <c r="L528" s="116"/>
    </row>
    <row r="529" spans="2:12">
      <c r="B529" s="115"/>
      <c r="C529" s="115"/>
      <c r="D529" s="115"/>
      <c r="E529" s="116"/>
      <c r="F529" s="116"/>
      <c r="G529" s="116"/>
      <c r="H529" s="116"/>
      <c r="I529" s="116"/>
      <c r="J529" s="116"/>
      <c r="K529" s="116"/>
      <c r="L529" s="116"/>
    </row>
    <row r="530" spans="2:12">
      <c r="B530" s="115"/>
      <c r="C530" s="115"/>
      <c r="D530" s="115"/>
      <c r="E530" s="116"/>
      <c r="F530" s="116"/>
      <c r="G530" s="116"/>
      <c r="H530" s="116"/>
      <c r="I530" s="116"/>
      <c r="J530" s="116"/>
      <c r="K530" s="116"/>
      <c r="L530" s="116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2.855468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135</v>
      </c>
      <c r="C1" s="67" t="s" vm="1">
        <v>207</v>
      </c>
    </row>
    <row r="2" spans="2:12">
      <c r="B2" s="46" t="s">
        <v>134</v>
      </c>
      <c r="C2" s="67" t="s">
        <v>208</v>
      </c>
    </row>
    <row r="3" spans="2:12">
      <c r="B3" s="46" t="s">
        <v>136</v>
      </c>
      <c r="C3" s="67" t="s">
        <v>209</v>
      </c>
    </row>
    <row r="4" spans="2:12">
      <c r="B4" s="46" t="s">
        <v>137</v>
      </c>
      <c r="C4" s="67">
        <v>12148</v>
      </c>
    </row>
    <row r="6" spans="2:12" ht="26.25" customHeight="1">
      <c r="B6" s="156" t="s">
        <v>158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2" s="3" customFormat="1" ht="63">
      <c r="B7" s="66" t="s">
        <v>108</v>
      </c>
      <c r="C7" s="49" t="s">
        <v>42</v>
      </c>
      <c r="D7" s="49" t="s">
        <v>110</v>
      </c>
      <c r="E7" s="49" t="s">
        <v>14</v>
      </c>
      <c r="F7" s="49" t="s">
        <v>62</v>
      </c>
      <c r="G7" s="49" t="s">
        <v>96</v>
      </c>
      <c r="H7" s="49" t="s">
        <v>16</v>
      </c>
      <c r="I7" s="49" t="s">
        <v>18</v>
      </c>
      <c r="J7" s="49" t="s">
        <v>57</v>
      </c>
      <c r="K7" s="49" t="s">
        <v>138</v>
      </c>
      <c r="L7" s="51" t="s">
        <v>139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41</v>
      </c>
      <c r="C10" s="69"/>
      <c r="D10" s="69"/>
      <c r="E10" s="69"/>
      <c r="F10" s="69"/>
      <c r="G10" s="69"/>
      <c r="H10" s="69"/>
      <c r="I10" s="69"/>
      <c r="J10" s="77">
        <f>J11+J36</f>
        <v>755.49892115800026</v>
      </c>
      <c r="K10" s="78">
        <f>IFERROR(J10/$J$10,0)</f>
        <v>1</v>
      </c>
      <c r="L10" s="78">
        <f>J10/'סכום נכסי הקרן'!$C$42</f>
        <v>3.4554054154232551E-2</v>
      </c>
    </row>
    <row r="11" spans="2:12">
      <c r="B11" s="70" t="s">
        <v>180</v>
      </c>
      <c r="C11" s="71"/>
      <c r="D11" s="71"/>
      <c r="E11" s="71"/>
      <c r="F11" s="71"/>
      <c r="G11" s="71"/>
      <c r="H11" s="71"/>
      <c r="I11" s="71"/>
      <c r="J11" s="80">
        <f>J12+J19</f>
        <v>755.49892115800026</v>
      </c>
      <c r="K11" s="81">
        <f t="shared" ref="K11:K34" si="0">IFERROR(J11/$J$10,0)</f>
        <v>1</v>
      </c>
      <c r="L11" s="81">
        <f>J11/'סכום נכסי הקרן'!$C$42</f>
        <v>3.4554054154232551E-2</v>
      </c>
    </row>
    <row r="12" spans="2:12">
      <c r="B12" s="92" t="s">
        <v>39</v>
      </c>
      <c r="C12" s="71"/>
      <c r="D12" s="71"/>
      <c r="E12" s="71"/>
      <c r="F12" s="71"/>
      <c r="G12" s="71"/>
      <c r="H12" s="71"/>
      <c r="I12" s="71"/>
      <c r="J12" s="80">
        <f>SUM(J13:J17)</f>
        <v>579.56540960400025</v>
      </c>
      <c r="K12" s="81">
        <f t="shared" si="0"/>
        <v>0.76712936759150396</v>
      </c>
      <c r="L12" s="81">
        <f>J12/'סכום נכסי הקרן'!$C$42</f>
        <v>2.6507429711058995E-2</v>
      </c>
    </row>
    <row r="13" spans="2:12">
      <c r="B13" s="76" t="s">
        <v>1447</v>
      </c>
      <c r="C13" s="73" t="s">
        <v>1448</v>
      </c>
      <c r="D13" s="73">
        <v>11</v>
      </c>
      <c r="E13" s="73" t="s">
        <v>292</v>
      </c>
      <c r="F13" s="73" t="s">
        <v>293</v>
      </c>
      <c r="G13" s="86" t="s">
        <v>122</v>
      </c>
      <c r="H13" s="87">
        <v>4.3799999999999999E-2</v>
      </c>
      <c r="I13" s="87">
        <v>4.3799999999999999E-2</v>
      </c>
      <c r="J13" s="83">
        <v>1.2658969190000002</v>
      </c>
      <c r="K13" s="84">
        <f t="shared" si="0"/>
        <v>1.6755774013014885E-3</v>
      </c>
      <c r="L13" s="84">
        <f>J13/'סכום נכסי הקרן'!$C$42</f>
        <v>5.7897992264179878E-5</v>
      </c>
    </row>
    <row r="14" spans="2:12">
      <c r="B14" s="76" t="s">
        <v>1449</v>
      </c>
      <c r="C14" s="73" t="s">
        <v>1450</v>
      </c>
      <c r="D14" s="73">
        <v>12</v>
      </c>
      <c r="E14" s="73" t="s">
        <v>292</v>
      </c>
      <c r="F14" s="73" t="s">
        <v>293</v>
      </c>
      <c r="G14" s="86" t="s">
        <v>122</v>
      </c>
      <c r="H14" s="87">
        <v>4.3700000000000003E-2</v>
      </c>
      <c r="I14" s="87">
        <v>4.3700000000000003E-2</v>
      </c>
      <c r="J14" s="83">
        <v>10.883080278000001</v>
      </c>
      <c r="K14" s="84">
        <f t="shared" si="0"/>
        <v>1.4405156610043634E-2</v>
      </c>
      <c r="L14" s="84">
        <f>J14/'סכום נכסי הקרן'!$C$42</f>
        <v>4.977565616036487E-4</v>
      </c>
    </row>
    <row r="15" spans="2:12">
      <c r="B15" s="76" t="s">
        <v>1451</v>
      </c>
      <c r="C15" s="73" t="s">
        <v>1452</v>
      </c>
      <c r="D15" s="73">
        <v>10</v>
      </c>
      <c r="E15" s="73" t="s">
        <v>292</v>
      </c>
      <c r="F15" s="73" t="s">
        <v>293</v>
      </c>
      <c r="G15" s="86" t="s">
        <v>122</v>
      </c>
      <c r="H15" s="87">
        <v>4.3900000000000002E-2</v>
      </c>
      <c r="I15" s="87">
        <v>4.3900000000000002E-2</v>
      </c>
      <c r="J15" s="83">
        <v>10.073140413000001</v>
      </c>
      <c r="K15" s="84">
        <f t="shared" si="0"/>
        <v>1.3333097018272734E-2</v>
      </c>
      <c r="L15" s="84">
        <f>J15/'סכום נכסי הקרן'!$C$42</f>
        <v>4.6071255641303257E-4</v>
      </c>
    </row>
    <row r="16" spans="2:12">
      <c r="B16" s="76" t="s">
        <v>1451</v>
      </c>
      <c r="C16" s="73" t="s">
        <v>1453</v>
      </c>
      <c r="D16" s="73">
        <v>10</v>
      </c>
      <c r="E16" s="73" t="s">
        <v>292</v>
      </c>
      <c r="F16" s="73" t="s">
        <v>293</v>
      </c>
      <c r="G16" s="86" t="s">
        <v>122</v>
      </c>
      <c r="H16" s="87">
        <v>4.3900000000000002E-2</v>
      </c>
      <c r="I16" s="87">
        <v>4.3900000000000002E-2</v>
      </c>
      <c r="J16" s="83">
        <v>547.19925966100016</v>
      </c>
      <c r="K16" s="84">
        <f t="shared" si="0"/>
        <v>0.72428860496885128</v>
      </c>
      <c r="L16" s="84">
        <f>J16/'סכום נכסי הקרן'!$C$42</f>
        <v>2.5027107679387234E-2</v>
      </c>
    </row>
    <row r="17" spans="2:12">
      <c r="B17" s="76" t="s">
        <v>1454</v>
      </c>
      <c r="C17" s="73" t="s">
        <v>1455</v>
      </c>
      <c r="D17" s="73">
        <v>20</v>
      </c>
      <c r="E17" s="73" t="s">
        <v>292</v>
      </c>
      <c r="F17" s="73" t="s">
        <v>293</v>
      </c>
      <c r="G17" s="86" t="s">
        <v>122</v>
      </c>
      <c r="H17" s="87">
        <v>4.2700000000000002E-2</v>
      </c>
      <c r="I17" s="87">
        <v>4.2700000000000002E-2</v>
      </c>
      <c r="J17" s="83">
        <v>10.144032332999998</v>
      </c>
      <c r="K17" s="84">
        <f t="shared" si="0"/>
        <v>1.3426931593034716E-2</v>
      </c>
      <c r="L17" s="84">
        <f>J17/'סכום נכסי הקרן'!$C$42</f>
        <v>4.6395492139089754E-4</v>
      </c>
    </row>
    <row r="18" spans="2:12">
      <c r="B18" s="72"/>
      <c r="C18" s="73"/>
      <c r="D18" s="73"/>
      <c r="E18" s="73"/>
      <c r="F18" s="73"/>
      <c r="G18" s="73"/>
      <c r="H18" s="73"/>
      <c r="I18" s="73"/>
      <c r="J18" s="73"/>
      <c r="K18" s="84"/>
      <c r="L18" s="73"/>
    </row>
    <row r="19" spans="2:12">
      <c r="B19" s="92" t="s">
        <v>40</v>
      </c>
      <c r="C19" s="71"/>
      <c r="D19" s="71"/>
      <c r="E19" s="71"/>
      <c r="F19" s="71"/>
      <c r="G19" s="71"/>
      <c r="H19" s="71"/>
      <c r="I19" s="71"/>
      <c r="J19" s="80">
        <f>SUM(J20:J34)</f>
        <v>175.93351155400001</v>
      </c>
      <c r="K19" s="81">
        <f t="shared" si="0"/>
        <v>0.23287063240849604</v>
      </c>
      <c r="L19" s="81">
        <f>J19/'סכום נכסי הקרן'!$C$42</f>
        <v>8.0466244431735539E-3</v>
      </c>
    </row>
    <row r="20" spans="2:12">
      <c r="B20" s="76" t="s">
        <v>1447</v>
      </c>
      <c r="C20" s="73">
        <v>30211000</v>
      </c>
      <c r="D20" s="73">
        <v>11</v>
      </c>
      <c r="E20" s="73" t="s">
        <v>292</v>
      </c>
      <c r="F20" s="73" t="s">
        <v>293</v>
      </c>
      <c r="G20" s="86" t="s">
        <v>124</v>
      </c>
      <c r="H20" s="87">
        <v>0</v>
      </c>
      <c r="I20" s="87">
        <v>0</v>
      </c>
      <c r="J20" s="83">
        <v>2.764000000000001E-5</v>
      </c>
      <c r="K20" s="84">
        <f t="shared" si="0"/>
        <v>3.6585095260803893E-8</v>
      </c>
      <c r="L20" s="84">
        <f>J20/'סכום נכסי הקרן'!$C$42</f>
        <v>1.2641633628795743E-9</v>
      </c>
    </row>
    <row r="21" spans="2:12">
      <c r="B21" s="76" t="s">
        <v>1447</v>
      </c>
      <c r="C21" s="73">
        <v>30311000</v>
      </c>
      <c r="D21" s="73">
        <v>11</v>
      </c>
      <c r="E21" s="73" t="s">
        <v>292</v>
      </c>
      <c r="F21" s="73" t="s">
        <v>293</v>
      </c>
      <c r="G21" s="86" t="s">
        <v>121</v>
      </c>
      <c r="H21" s="87">
        <v>4.8099999999999997E-2</v>
      </c>
      <c r="I21" s="87">
        <v>4.8099999999999997E-2</v>
      </c>
      <c r="J21" s="83">
        <v>2.3829940990000003</v>
      </c>
      <c r="K21" s="84">
        <f t="shared" si="0"/>
        <v>3.1541992083157933E-3</v>
      </c>
      <c r="L21" s="84">
        <f>J21/'סכום נכסי הקרן'!$C$42</f>
        <v>1.0899037025738135E-4</v>
      </c>
    </row>
    <row r="22" spans="2:12">
      <c r="B22" s="76" t="s">
        <v>1449</v>
      </c>
      <c r="C22" s="73">
        <v>32012000</v>
      </c>
      <c r="D22" s="73">
        <v>12</v>
      </c>
      <c r="E22" s="73" t="s">
        <v>292</v>
      </c>
      <c r="F22" s="73" t="s">
        <v>293</v>
      </c>
      <c r="G22" s="86" t="s">
        <v>123</v>
      </c>
      <c r="H22" s="87">
        <v>0</v>
      </c>
      <c r="I22" s="87">
        <v>0</v>
      </c>
      <c r="J22" s="83">
        <v>0.14228150500000003</v>
      </c>
      <c r="K22" s="84">
        <f t="shared" si="0"/>
        <v>1.883278731648171E-4</v>
      </c>
      <c r="L22" s="84">
        <f>J22/'סכום נכסי הקרן'!$C$42</f>
        <v>6.5074915280885291E-6</v>
      </c>
    </row>
    <row r="23" spans="2:12">
      <c r="B23" s="76" t="s">
        <v>1449</v>
      </c>
      <c r="C23" s="73">
        <v>30212000</v>
      </c>
      <c r="D23" s="73">
        <v>12</v>
      </c>
      <c r="E23" s="73" t="s">
        <v>292</v>
      </c>
      <c r="F23" s="73" t="s">
        <v>293</v>
      </c>
      <c r="G23" s="86" t="s">
        <v>124</v>
      </c>
      <c r="H23" s="87">
        <v>0</v>
      </c>
      <c r="I23" s="87">
        <v>0</v>
      </c>
      <c r="J23" s="83">
        <v>2.0286718820000003</v>
      </c>
      <c r="K23" s="84">
        <f t="shared" si="0"/>
        <v>2.6852081785775795E-3</v>
      </c>
      <c r="L23" s="84">
        <f>J23/'סכום נכסי הקרן'!$C$42</f>
        <v>9.2784828817957826E-5</v>
      </c>
    </row>
    <row r="24" spans="2:12">
      <c r="B24" s="76" t="s">
        <v>1449</v>
      </c>
      <c r="C24" s="73">
        <v>30312000</v>
      </c>
      <c r="D24" s="73">
        <v>12</v>
      </c>
      <c r="E24" s="73" t="s">
        <v>292</v>
      </c>
      <c r="F24" s="73" t="s">
        <v>293</v>
      </c>
      <c r="G24" s="86" t="s">
        <v>121</v>
      </c>
      <c r="H24" s="87">
        <v>4.6870000000000002E-2</v>
      </c>
      <c r="I24" s="87">
        <v>4.6870000000000002E-2</v>
      </c>
      <c r="J24" s="83">
        <v>11.276269346000001</v>
      </c>
      <c r="K24" s="84">
        <f t="shared" si="0"/>
        <v>1.4925592916421589E-2</v>
      </c>
      <c r="L24" s="84">
        <f>J24/'סכום נכסי הקרן'!$C$42</f>
        <v>5.1573974591806134E-4</v>
      </c>
    </row>
    <row r="25" spans="2:12">
      <c r="B25" s="76" t="s">
        <v>1451</v>
      </c>
      <c r="C25" s="73">
        <v>34510000</v>
      </c>
      <c r="D25" s="73">
        <v>10</v>
      </c>
      <c r="E25" s="73" t="s">
        <v>292</v>
      </c>
      <c r="F25" s="73" t="s">
        <v>293</v>
      </c>
      <c r="G25" s="86" t="s">
        <v>123</v>
      </c>
      <c r="H25" s="87">
        <v>3.3300000000000003E-2</v>
      </c>
      <c r="I25" s="87">
        <v>3.3300000000000003E-2</v>
      </c>
      <c r="J25" s="83">
        <v>21.273673497000001</v>
      </c>
      <c r="K25" s="84">
        <f t="shared" si="0"/>
        <v>2.8158443250180312E-2</v>
      </c>
      <c r="L25" s="84">
        <f>J25/'סכום נכסי הקרן'!$C$42</f>
        <v>9.7298837296561449E-4</v>
      </c>
    </row>
    <row r="26" spans="2:12">
      <c r="B26" s="76" t="s">
        <v>1451</v>
      </c>
      <c r="C26" s="73">
        <v>33810000</v>
      </c>
      <c r="D26" s="73">
        <v>10</v>
      </c>
      <c r="E26" s="73" t="s">
        <v>292</v>
      </c>
      <c r="F26" s="73" t="s">
        <v>293</v>
      </c>
      <c r="G26" s="86" t="s">
        <v>124</v>
      </c>
      <c r="H26" s="87">
        <v>0</v>
      </c>
      <c r="I26" s="87">
        <v>0</v>
      </c>
      <c r="J26" s="83">
        <v>2.3971979550000007</v>
      </c>
      <c r="K26" s="84">
        <f t="shared" si="0"/>
        <v>3.1729998387365877E-3</v>
      </c>
      <c r="L26" s="84">
        <f>J26/'סכום נכסי הקרן'!$C$42</f>
        <v>1.0964000825907519E-4</v>
      </c>
    </row>
    <row r="27" spans="2:12">
      <c r="B27" s="76" t="s">
        <v>1451</v>
      </c>
      <c r="C27" s="73">
        <v>34610000</v>
      </c>
      <c r="D27" s="73">
        <v>10</v>
      </c>
      <c r="E27" s="73" t="s">
        <v>292</v>
      </c>
      <c r="F27" s="73" t="s">
        <v>293</v>
      </c>
      <c r="G27" s="86" t="s">
        <v>125</v>
      </c>
      <c r="H27" s="87">
        <v>0</v>
      </c>
      <c r="I27" s="87">
        <v>0</v>
      </c>
      <c r="J27" s="83">
        <v>5.0134950000000006E-3</v>
      </c>
      <c r="K27" s="84">
        <f t="shared" si="0"/>
        <v>6.6360055052302452E-6</v>
      </c>
      <c r="L27" s="84">
        <f>J27/'סכום נכסי הקרן'!$C$42</f>
        <v>2.2930089359551123E-7</v>
      </c>
    </row>
    <row r="28" spans="2:12">
      <c r="B28" s="76" t="s">
        <v>1451</v>
      </c>
      <c r="C28" s="73">
        <v>34710000</v>
      </c>
      <c r="D28" s="73">
        <v>10</v>
      </c>
      <c r="E28" s="73" t="s">
        <v>292</v>
      </c>
      <c r="F28" s="73" t="s">
        <v>293</v>
      </c>
      <c r="G28" s="86" t="s">
        <v>129</v>
      </c>
      <c r="H28" s="87">
        <v>0</v>
      </c>
      <c r="I28" s="87">
        <v>0</v>
      </c>
      <c r="J28" s="83">
        <v>0.18242593700000001</v>
      </c>
      <c r="K28" s="84">
        <f t="shared" si="0"/>
        <v>2.4146419258995686E-4</v>
      </c>
      <c r="L28" s="84">
        <f>J28/'סכום נכסי הקרן'!$C$42</f>
        <v>8.3435667870614064E-6</v>
      </c>
    </row>
    <row r="29" spans="2:12">
      <c r="B29" s="76" t="s">
        <v>1451</v>
      </c>
      <c r="C29" s="73">
        <v>30910000</v>
      </c>
      <c r="D29" s="73">
        <v>10</v>
      </c>
      <c r="E29" s="73" t="s">
        <v>292</v>
      </c>
      <c r="F29" s="73" t="s">
        <v>293</v>
      </c>
      <c r="G29" s="86" t="s">
        <v>1444</v>
      </c>
      <c r="H29" s="87">
        <v>0</v>
      </c>
      <c r="I29" s="87">
        <v>0</v>
      </c>
      <c r="J29" s="83">
        <v>0.27176292300000005</v>
      </c>
      <c r="K29" s="84">
        <f t="shared" si="0"/>
        <v>3.5971318474347004E-4</v>
      </c>
      <c r="L29" s="84">
        <f>J29/'סכום נכסי הקרן'!$C$42</f>
        <v>1.2429548865617321E-5</v>
      </c>
    </row>
    <row r="30" spans="2:12">
      <c r="B30" s="76" t="s">
        <v>1451</v>
      </c>
      <c r="C30" s="73">
        <v>34010000</v>
      </c>
      <c r="D30" s="73">
        <v>10</v>
      </c>
      <c r="E30" s="73" t="s">
        <v>292</v>
      </c>
      <c r="F30" s="73" t="s">
        <v>293</v>
      </c>
      <c r="G30" s="86" t="s">
        <v>121</v>
      </c>
      <c r="H30" s="87">
        <v>4.7600000000000003E-2</v>
      </c>
      <c r="I30" s="87">
        <v>4.7600000000000003E-2</v>
      </c>
      <c r="J30" s="83">
        <v>123.05761476500001</v>
      </c>
      <c r="K30" s="84">
        <f t="shared" si="0"/>
        <v>0.16288258172014586</v>
      </c>
      <c r="L30" s="84">
        <f>J30/'סכום נכסי הקרן'!$C$42</f>
        <v>5.6282535495391283E-3</v>
      </c>
    </row>
    <row r="31" spans="2:12">
      <c r="B31" s="76" t="s">
        <v>1451</v>
      </c>
      <c r="C31" s="73">
        <v>30810000</v>
      </c>
      <c r="D31" s="73">
        <v>10</v>
      </c>
      <c r="E31" s="73" t="s">
        <v>292</v>
      </c>
      <c r="F31" s="73" t="s">
        <v>293</v>
      </c>
      <c r="G31" s="86" t="s">
        <v>127</v>
      </c>
      <c r="H31" s="87">
        <v>0</v>
      </c>
      <c r="I31" s="87">
        <v>0</v>
      </c>
      <c r="J31" s="83">
        <v>1.0388955000000002E-2</v>
      </c>
      <c r="K31" s="84">
        <f t="shared" si="0"/>
        <v>1.3751118246570363E-5</v>
      </c>
      <c r="L31" s="84">
        <f>J31/'סכום נכסי הקרן'!$C$42</f>
        <v>4.7515688457324765E-7</v>
      </c>
    </row>
    <row r="32" spans="2:12">
      <c r="B32" s="76" t="s">
        <v>1454</v>
      </c>
      <c r="C32" s="73">
        <v>33820000</v>
      </c>
      <c r="D32" s="73">
        <v>20</v>
      </c>
      <c r="E32" s="73" t="s">
        <v>292</v>
      </c>
      <c r="F32" s="73" t="s">
        <v>293</v>
      </c>
      <c r="G32" s="86" t="s">
        <v>124</v>
      </c>
      <c r="H32" s="87">
        <v>4.4900000000000002E-2</v>
      </c>
      <c r="I32" s="87">
        <v>4.4900000000000002E-2</v>
      </c>
      <c r="J32" s="83">
        <v>2.8119100000000008E-4</v>
      </c>
      <c r="K32" s="84">
        <f t="shared" si="0"/>
        <v>3.7219245736182009E-7</v>
      </c>
      <c r="L32" s="84">
        <f>J32/'סכום נכסי הקרן'!$C$42</f>
        <v>1.286075832747722E-8</v>
      </c>
    </row>
    <row r="33" spans="2:12">
      <c r="B33" s="76" t="s">
        <v>1454</v>
      </c>
      <c r="C33" s="73">
        <v>32020000</v>
      </c>
      <c r="D33" s="73">
        <v>20</v>
      </c>
      <c r="E33" s="73" t="s">
        <v>292</v>
      </c>
      <c r="F33" s="73" t="s">
        <v>293</v>
      </c>
      <c r="G33" s="86" t="s">
        <v>123</v>
      </c>
      <c r="H33" s="87">
        <v>3.1800000000000002E-2</v>
      </c>
      <c r="I33" s="87">
        <v>3.1800000000000002E-2</v>
      </c>
      <c r="J33" s="83">
        <v>8.6424800000000019E-4</v>
      </c>
      <c r="K33" s="84">
        <f t="shared" si="0"/>
        <v>1.1439433939565572E-6</v>
      </c>
      <c r="L33" s="84">
        <f>J33/'סכום נכסי הקרן'!$C$42</f>
        <v>3.9527881984151455E-8</v>
      </c>
    </row>
    <row r="34" spans="2:12">
      <c r="B34" s="76" t="s">
        <v>1454</v>
      </c>
      <c r="C34" s="73">
        <v>34020000</v>
      </c>
      <c r="D34" s="73">
        <v>20</v>
      </c>
      <c r="E34" s="73" t="s">
        <v>292</v>
      </c>
      <c r="F34" s="73" t="s">
        <v>293</v>
      </c>
      <c r="G34" s="86" t="s">
        <v>121</v>
      </c>
      <c r="H34" s="87">
        <v>4.9099999999999998E-2</v>
      </c>
      <c r="I34" s="87">
        <v>4.9099999999999998E-2</v>
      </c>
      <c r="J34" s="83">
        <v>12.904044116</v>
      </c>
      <c r="K34" s="84">
        <f t="shared" si="0"/>
        <v>1.7080162200921699E-2</v>
      </c>
      <c r="L34" s="84">
        <f>J34/'סכום נכסי הקרן'!$C$42</f>
        <v>5.9018884965372428E-4</v>
      </c>
    </row>
    <row r="35" spans="2:12">
      <c r="B35" s="72"/>
      <c r="C35" s="73"/>
      <c r="D35" s="73"/>
      <c r="E35" s="73"/>
      <c r="F35" s="73"/>
      <c r="G35" s="73"/>
      <c r="H35" s="73"/>
      <c r="I35" s="73"/>
      <c r="J35" s="73"/>
      <c r="K35" s="84"/>
      <c r="L35" s="73"/>
    </row>
    <row r="36" spans="2:12">
      <c r="B36" s="70"/>
      <c r="C36" s="71"/>
      <c r="D36" s="71"/>
      <c r="E36" s="71"/>
      <c r="F36" s="71"/>
      <c r="G36" s="71"/>
      <c r="H36" s="71"/>
      <c r="I36" s="71"/>
      <c r="J36" s="80"/>
      <c r="K36" s="81"/>
      <c r="L36" s="81"/>
    </row>
    <row r="37" spans="2:12">
      <c r="B37" s="72"/>
      <c r="C37" s="73"/>
      <c r="D37" s="73"/>
      <c r="E37" s="73"/>
      <c r="F37" s="73"/>
      <c r="G37" s="73"/>
      <c r="H37" s="73"/>
      <c r="I37" s="73"/>
      <c r="J37" s="83"/>
      <c r="K37" s="84"/>
      <c r="L37" s="84"/>
    </row>
    <row r="38" spans="2:12">
      <c r="B38" s="76"/>
      <c r="C38" s="73"/>
      <c r="D38" s="73"/>
      <c r="E38" s="73"/>
      <c r="F38" s="73"/>
      <c r="G38" s="86"/>
      <c r="H38" s="73"/>
      <c r="I38" s="73"/>
      <c r="J38" s="83"/>
      <c r="K38" s="84"/>
      <c r="L38" s="84"/>
    </row>
    <row r="39" spans="2:12">
      <c r="B39" s="76"/>
      <c r="C39" s="73"/>
      <c r="D39" s="73"/>
      <c r="E39" s="73"/>
      <c r="F39" s="73"/>
      <c r="G39" s="86"/>
      <c r="H39" s="73"/>
      <c r="I39" s="73"/>
      <c r="J39" s="83"/>
      <c r="K39" s="84"/>
      <c r="L39" s="84"/>
    </row>
    <row r="40" spans="2:12">
      <c r="B40" s="76"/>
      <c r="C40" s="73"/>
      <c r="D40" s="73"/>
      <c r="E40" s="73"/>
      <c r="F40" s="73"/>
      <c r="G40" s="86"/>
      <c r="H40" s="73"/>
      <c r="I40" s="73"/>
      <c r="J40" s="83"/>
      <c r="K40" s="84"/>
      <c r="L40" s="84"/>
    </row>
    <row r="41" spans="2:12">
      <c r="B41" s="76"/>
      <c r="C41" s="73"/>
      <c r="D41" s="73"/>
      <c r="E41" s="73"/>
      <c r="F41" s="73"/>
      <c r="G41" s="86"/>
      <c r="H41" s="73"/>
      <c r="I41" s="73"/>
      <c r="J41" s="83"/>
      <c r="K41" s="84"/>
      <c r="L41" s="84"/>
    </row>
    <row r="42" spans="2:12">
      <c r="B42" s="76"/>
      <c r="C42" s="73"/>
      <c r="D42" s="73"/>
      <c r="E42" s="73"/>
      <c r="F42" s="73"/>
      <c r="G42" s="86"/>
      <c r="H42" s="73"/>
      <c r="I42" s="73"/>
      <c r="J42" s="83"/>
      <c r="K42" s="84"/>
      <c r="L42" s="84"/>
    </row>
    <row r="43" spans="2:12">
      <c r="B43" s="76"/>
      <c r="C43" s="73"/>
      <c r="D43" s="73"/>
      <c r="E43" s="73"/>
      <c r="F43" s="73"/>
      <c r="G43" s="86"/>
      <c r="H43" s="73"/>
      <c r="I43" s="73"/>
      <c r="J43" s="83"/>
      <c r="K43" s="84"/>
      <c r="L43" s="84"/>
    </row>
    <row r="44" spans="2:12">
      <c r="B44" s="115"/>
      <c r="C44" s="115"/>
      <c r="D44" s="116"/>
      <c r="E44" s="116"/>
      <c r="F44" s="116"/>
      <c r="G44" s="116"/>
      <c r="H44" s="116"/>
      <c r="I44" s="116"/>
      <c r="J44" s="116"/>
      <c r="K44" s="116"/>
      <c r="L44" s="116"/>
    </row>
    <row r="45" spans="2:12">
      <c r="B45" s="115"/>
      <c r="C45" s="115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2:12">
      <c r="B46" s="115"/>
      <c r="C46" s="115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2:12">
      <c r="B47" s="117" t="s">
        <v>200</v>
      </c>
      <c r="C47" s="115"/>
      <c r="D47" s="116"/>
      <c r="E47" s="116"/>
      <c r="F47" s="116"/>
      <c r="G47" s="116"/>
      <c r="H47" s="116"/>
      <c r="I47" s="116"/>
      <c r="J47" s="116"/>
      <c r="K47" s="116"/>
      <c r="L47" s="116"/>
    </row>
    <row r="48" spans="2:12">
      <c r="B48" s="118"/>
      <c r="C48" s="115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2:12">
      <c r="B49" s="115"/>
      <c r="C49" s="115"/>
      <c r="D49" s="116"/>
      <c r="E49" s="116"/>
      <c r="F49" s="116"/>
      <c r="G49" s="116"/>
      <c r="H49" s="116"/>
      <c r="I49" s="116"/>
      <c r="J49" s="116"/>
      <c r="K49" s="116"/>
      <c r="L49" s="116"/>
    </row>
    <row r="50" spans="2:12">
      <c r="B50" s="115"/>
      <c r="C50" s="115"/>
      <c r="D50" s="116"/>
      <c r="E50" s="116"/>
      <c r="F50" s="116"/>
      <c r="G50" s="116"/>
      <c r="H50" s="116"/>
      <c r="I50" s="116"/>
      <c r="J50" s="116"/>
      <c r="K50" s="116"/>
      <c r="L50" s="116"/>
    </row>
    <row r="51" spans="2:12">
      <c r="B51" s="115"/>
      <c r="C51" s="115"/>
      <c r="D51" s="116"/>
      <c r="E51" s="116"/>
      <c r="F51" s="116"/>
      <c r="G51" s="116"/>
      <c r="H51" s="116"/>
      <c r="I51" s="116"/>
      <c r="J51" s="116"/>
      <c r="K51" s="116"/>
      <c r="L51" s="116"/>
    </row>
    <row r="52" spans="2:12">
      <c r="B52" s="115"/>
      <c r="C52" s="115"/>
      <c r="D52" s="116"/>
      <c r="E52" s="116"/>
      <c r="F52" s="116"/>
      <c r="G52" s="116"/>
      <c r="H52" s="116"/>
      <c r="I52" s="116"/>
      <c r="J52" s="116"/>
      <c r="K52" s="116"/>
      <c r="L52" s="116"/>
    </row>
    <row r="53" spans="2:12">
      <c r="B53" s="115"/>
      <c r="C53" s="115"/>
      <c r="D53" s="116"/>
      <c r="E53" s="116"/>
      <c r="F53" s="116"/>
      <c r="G53" s="116"/>
      <c r="H53" s="116"/>
      <c r="I53" s="116"/>
      <c r="J53" s="116"/>
      <c r="K53" s="116"/>
      <c r="L53" s="116"/>
    </row>
    <row r="54" spans="2:12">
      <c r="B54" s="115"/>
      <c r="C54" s="115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2:12">
      <c r="B55" s="115"/>
      <c r="C55" s="115"/>
      <c r="D55" s="116"/>
      <c r="E55" s="116"/>
      <c r="F55" s="116"/>
      <c r="G55" s="116"/>
      <c r="H55" s="116"/>
      <c r="I55" s="116"/>
      <c r="J55" s="116"/>
      <c r="K55" s="116"/>
      <c r="L55" s="116"/>
    </row>
    <row r="56" spans="2:12">
      <c r="B56" s="115"/>
      <c r="C56" s="115"/>
      <c r="D56" s="116"/>
      <c r="E56" s="116"/>
      <c r="F56" s="116"/>
      <c r="G56" s="116"/>
      <c r="H56" s="116"/>
      <c r="I56" s="116"/>
      <c r="J56" s="116"/>
      <c r="K56" s="116"/>
      <c r="L56" s="116"/>
    </row>
    <row r="57" spans="2:12">
      <c r="B57" s="115"/>
      <c r="C57" s="115"/>
      <c r="D57" s="116"/>
      <c r="E57" s="116"/>
      <c r="F57" s="116"/>
      <c r="G57" s="116"/>
      <c r="H57" s="116"/>
      <c r="I57" s="116"/>
      <c r="J57" s="116"/>
      <c r="K57" s="116"/>
      <c r="L57" s="116"/>
    </row>
    <row r="58" spans="2:12">
      <c r="B58" s="115"/>
      <c r="C58" s="115"/>
      <c r="D58" s="116"/>
      <c r="E58" s="116"/>
      <c r="F58" s="116"/>
      <c r="G58" s="116"/>
      <c r="H58" s="116"/>
      <c r="I58" s="116"/>
      <c r="J58" s="116"/>
      <c r="K58" s="116"/>
      <c r="L58" s="116"/>
    </row>
    <row r="59" spans="2:12">
      <c r="B59" s="115"/>
      <c r="C59" s="115"/>
      <c r="D59" s="116"/>
      <c r="E59" s="116"/>
      <c r="F59" s="116"/>
      <c r="G59" s="116"/>
      <c r="H59" s="116"/>
      <c r="I59" s="116"/>
      <c r="J59" s="116"/>
      <c r="K59" s="116"/>
      <c r="L59" s="116"/>
    </row>
    <row r="60" spans="2:12">
      <c r="B60" s="115"/>
      <c r="C60" s="115"/>
      <c r="D60" s="116"/>
      <c r="E60" s="116"/>
      <c r="F60" s="116"/>
      <c r="G60" s="116"/>
      <c r="H60" s="116"/>
      <c r="I60" s="116"/>
      <c r="J60" s="116"/>
      <c r="K60" s="116"/>
      <c r="L60" s="116"/>
    </row>
    <row r="61" spans="2:12">
      <c r="B61" s="115"/>
      <c r="C61" s="115"/>
      <c r="D61" s="116"/>
      <c r="E61" s="116"/>
      <c r="F61" s="116"/>
      <c r="G61" s="116"/>
      <c r="H61" s="116"/>
      <c r="I61" s="116"/>
      <c r="J61" s="116"/>
      <c r="K61" s="116"/>
      <c r="L61" s="116"/>
    </row>
    <row r="62" spans="2:12">
      <c r="B62" s="115"/>
      <c r="C62" s="115"/>
      <c r="D62" s="116"/>
      <c r="E62" s="116"/>
      <c r="F62" s="116"/>
      <c r="G62" s="116"/>
      <c r="H62" s="116"/>
      <c r="I62" s="116"/>
      <c r="J62" s="116"/>
      <c r="K62" s="116"/>
      <c r="L62" s="116"/>
    </row>
    <row r="63" spans="2:12">
      <c r="B63" s="115"/>
      <c r="C63" s="115"/>
      <c r="D63" s="116"/>
      <c r="E63" s="116"/>
      <c r="F63" s="116"/>
      <c r="G63" s="116"/>
      <c r="H63" s="116"/>
      <c r="I63" s="116"/>
      <c r="J63" s="116"/>
      <c r="K63" s="116"/>
      <c r="L63" s="116"/>
    </row>
    <row r="64" spans="2:12">
      <c r="B64" s="115"/>
      <c r="C64" s="115"/>
      <c r="D64" s="116"/>
      <c r="E64" s="116"/>
      <c r="F64" s="116"/>
      <c r="G64" s="116"/>
      <c r="H64" s="116"/>
      <c r="I64" s="116"/>
      <c r="J64" s="116"/>
      <c r="K64" s="116"/>
      <c r="L64" s="116"/>
    </row>
    <row r="65" spans="2:12">
      <c r="B65" s="115"/>
      <c r="C65" s="115"/>
      <c r="D65" s="116"/>
      <c r="E65" s="116"/>
      <c r="F65" s="116"/>
      <c r="G65" s="116"/>
      <c r="H65" s="116"/>
      <c r="I65" s="116"/>
      <c r="J65" s="116"/>
      <c r="K65" s="116"/>
      <c r="L65" s="116"/>
    </row>
    <row r="66" spans="2:12">
      <c r="B66" s="115"/>
      <c r="C66" s="115"/>
      <c r="D66" s="116"/>
      <c r="E66" s="116"/>
      <c r="F66" s="116"/>
      <c r="G66" s="116"/>
      <c r="H66" s="116"/>
      <c r="I66" s="116"/>
      <c r="J66" s="116"/>
      <c r="K66" s="116"/>
      <c r="L66" s="116"/>
    </row>
    <row r="67" spans="2:12">
      <c r="B67" s="115"/>
      <c r="C67" s="115"/>
      <c r="D67" s="116"/>
      <c r="E67" s="116"/>
      <c r="F67" s="116"/>
      <c r="G67" s="116"/>
      <c r="H67" s="116"/>
      <c r="I67" s="116"/>
      <c r="J67" s="116"/>
      <c r="K67" s="116"/>
      <c r="L67" s="116"/>
    </row>
    <row r="68" spans="2:12">
      <c r="B68" s="115"/>
      <c r="C68" s="115"/>
      <c r="D68" s="116"/>
      <c r="E68" s="116"/>
      <c r="F68" s="116"/>
      <c r="G68" s="116"/>
      <c r="H68" s="116"/>
      <c r="I68" s="116"/>
      <c r="J68" s="116"/>
      <c r="K68" s="116"/>
      <c r="L68" s="116"/>
    </row>
    <row r="69" spans="2:12">
      <c r="B69" s="115"/>
      <c r="C69" s="115"/>
      <c r="D69" s="116"/>
      <c r="E69" s="116"/>
      <c r="F69" s="116"/>
      <c r="G69" s="116"/>
      <c r="H69" s="116"/>
      <c r="I69" s="116"/>
      <c r="J69" s="116"/>
      <c r="K69" s="116"/>
      <c r="L69" s="116"/>
    </row>
    <row r="70" spans="2:12">
      <c r="B70" s="115"/>
      <c r="C70" s="115"/>
      <c r="D70" s="116"/>
      <c r="E70" s="116"/>
      <c r="F70" s="116"/>
      <c r="G70" s="116"/>
      <c r="H70" s="116"/>
      <c r="I70" s="116"/>
      <c r="J70" s="116"/>
      <c r="K70" s="116"/>
      <c r="L70" s="116"/>
    </row>
    <row r="71" spans="2:12">
      <c r="B71" s="115"/>
      <c r="C71" s="115"/>
      <c r="D71" s="116"/>
      <c r="E71" s="116"/>
      <c r="F71" s="116"/>
      <c r="G71" s="116"/>
      <c r="H71" s="116"/>
      <c r="I71" s="116"/>
      <c r="J71" s="116"/>
      <c r="K71" s="116"/>
      <c r="L71" s="116"/>
    </row>
    <row r="72" spans="2:12">
      <c r="B72" s="115"/>
      <c r="C72" s="115"/>
      <c r="D72" s="116"/>
      <c r="E72" s="116"/>
      <c r="F72" s="116"/>
      <c r="G72" s="116"/>
      <c r="H72" s="116"/>
      <c r="I72" s="116"/>
      <c r="J72" s="116"/>
      <c r="K72" s="116"/>
      <c r="L72" s="116"/>
    </row>
    <row r="73" spans="2:12">
      <c r="B73" s="115"/>
      <c r="C73" s="115"/>
      <c r="D73" s="116"/>
      <c r="E73" s="116"/>
      <c r="F73" s="116"/>
      <c r="G73" s="116"/>
      <c r="H73" s="116"/>
      <c r="I73" s="116"/>
      <c r="J73" s="116"/>
      <c r="K73" s="116"/>
      <c r="L73" s="116"/>
    </row>
    <row r="74" spans="2:12">
      <c r="B74" s="115"/>
      <c r="C74" s="115"/>
      <c r="D74" s="116"/>
      <c r="E74" s="116"/>
      <c r="F74" s="116"/>
      <c r="G74" s="116"/>
      <c r="H74" s="116"/>
      <c r="I74" s="116"/>
      <c r="J74" s="116"/>
      <c r="K74" s="116"/>
      <c r="L74" s="116"/>
    </row>
    <row r="75" spans="2:12">
      <c r="B75" s="115"/>
      <c r="C75" s="115"/>
      <c r="D75" s="116"/>
      <c r="E75" s="116"/>
      <c r="F75" s="116"/>
      <c r="G75" s="116"/>
      <c r="H75" s="116"/>
      <c r="I75" s="116"/>
      <c r="J75" s="116"/>
      <c r="K75" s="116"/>
      <c r="L75" s="116"/>
    </row>
    <row r="76" spans="2:12">
      <c r="B76" s="115"/>
      <c r="C76" s="115"/>
      <c r="D76" s="116"/>
      <c r="E76" s="116"/>
      <c r="F76" s="116"/>
      <c r="G76" s="116"/>
      <c r="H76" s="116"/>
      <c r="I76" s="116"/>
      <c r="J76" s="116"/>
      <c r="K76" s="116"/>
      <c r="L76" s="116"/>
    </row>
    <row r="77" spans="2:12">
      <c r="B77" s="115"/>
      <c r="C77" s="115"/>
      <c r="D77" s="116"/>
      <c r="E77" s="116"/>
      <c r="F77" s="116"/>
      <c r="G77" s="116"/>
      <c r="H77" s="116"/>
      <c r="I77" s="116"/>
      <c r="J77" s="116"/>
      <c r="K77" s="116"/>
      <c r="L77" s="116"/>
    </row>
    <row r="78" spans="2:12">
      <c r="B78" s="115"/>
      <c r="C78" s="115"/>
      <c r="D78" s="116"/>
      <c r="E78" s="116"/>
      <c r="F78" s="116"/>
      <c r="G78" s="116"/>
      <c r="H78" s="116"/>
      <c r="I78" s="116"/>
      <c r="J78" s="116"/>
      <c r="K78" s="116"/>
      <c r="L78" s="116"/>
    </row>
    <row r="79" spans="2:12">
      <c r="B79" s="115"/>
      <c r="C79" s="115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2:12">
      <c r="B80" s="115"/>
      <c r="C80" s="115"/>
      <c r="D80" s="116"/>
      <c r="E80" s="116"/>
      <c r="F80" s="116"/>
      <c r="G80" s="116"/>
      <c r="H80" s="116"/>
      <c r="I80" s="116"/>
      <c r="J80" s="116"/>
      <c r="K80" s="116"/>
      <c r="L80" s="116"/>
    </row>
    <row r="81" spans="2:12">
      <c r="B81" s="115"/>
      <c r="C81" s="115"/>
      <c r="D81" s="116"/>
      <c r="E81" s="116"/>
      <c r="F81" s="116"/>
      <c r="G81" s="116"/>
      <c r="H81" s="116"/>
      <c r="I81" s="116"/>
      <c r="J81" s="116"/>
      <c r="K81" s="116"/>
      <c r="L81" s="116"/>
    </row>
    <row r="82" spans="2:12">
      <c r="B82" s="115"/>
      <c r="C82" s="115"/>
      <c r="D82" s="116"/>
      <c r="E82" s="116"/>
      <c r="F82" s="116"/>
      <c r="G82" s="116"/>
      <c r="H82" s="116"/>
      <c r="I82" s="116"/>
      <c r="J82" s="116"/>
      <c r="K82" s="116"/>
      <c r="L82" s="116"/>
    </row>
    <row r="83" spans="2:12">
      <c r="B83" s="115"/>
      <c r="C83" s="115"/>
      <c r="D83" s="116"/>
      <c r="E83" s="116"/>
      <c r="F83" s="116"/>
      <c r="G83" s="116"/>
      <c r="H83" s="116"/>
      <c r="I83" s="116"/>
      <c r="J83" s="116"/>
      <c r="K83" s="116"/>
      <c r="L83" s="116"/>
    </row>
    <row r="84" spans="2:12">
      <c r="B84" s="115"/>
      <c r="C84" s="115"/>
      <c r="D84" s="116"/>
      <c r="E84" s="116"/>
      <c r="F84" s="116"/>
      <c r="G84" s="116"/>
      <c r="H84" s="116"/>
      <c r="I84" s="116"/>
      <c r="J84" s="116"/>
      <c r="K84" s="116"/>
      <c r="L84" s="116"/>
    </row>
    <row r="85" spans="2:12">
      <c r="B85" s="115"/>
      <c r="C85" s="115"/>
      <c r="D85" s="116"/>
      <c r="E85" s="116"/>
      <c r="F85" s="116"/>
      <c r="G85" s="116"/>
      <c r="H85" s="116"/>
      <c r="I85" s="116"/>
      <c r="J85" s="116"/>
      <c r="K85" s="116"/>
      <c r="L85" s="116"/>
    </row>
    <row r="86" spans="2:12">
      <c r="B86" s="115"/>
      <c r="C86" s="115"/>
      <c r="D86" s="116"/>
      <c r="E86" s="116"/>
      <c r="F86" s="116"/>
      <c r="G86" s="116"/>
      <c r="H86" s="116"/>
      <c r="I86" s="116"/>
      <c r="J86" s="116"/>
      <c r="K86" s="116"/>
      <c r="L86" s="116"/>
    </row>
    <row r="87" spans="2:12">
      <c r="B87" s="115"/>
      <c r="C87" s="115"/>
      <c r="D87" s="116"/>
      <c r="E87" s="116"/>
      <c r="F87" s="116"/>
      <c r="G87" s="116"/>
      <c r="H87" s="116"/>
      <c r="I87" s="116"/>
      <c r="J87" s="116"/>
      <c r="K87" s="116"/>
      <c r="L87" s="116"/>
    </row>
    <row r="88" spans="2:12">
      <c r="B88" s="115"/>
      <c r="C88" s="115"/>
      <c r="D88" s="116"/>
      <c r="E88" s="116"/>
      <c r="F88" s="116"/>
      <c r="G88" s="116"/>
      <c r="H88" s="116"/>
      <c r="I88" s="116"/>
      <c r="J88" s="116"/>
      <c r="K88" s="116"/>
      <c r="L88" s="116"/>
    </row>
    <row r="89" spans="2:12">
      <c r="B89" s="115"/>
      <c r="C89" s="115"/>
      <c r="D89" s="116"/>
      <c r="E89" s="116"/>
      <c r="F89" s="116"/>
      <c r="G89" s="116"/>
      <c r="H89" s="116"/>
      <c r="I89" s="116"/>
      <c r="J89" s="116"/>
      <c r="K89" s="116"/>
      <c r="L89" s="116"/>
    </row>
    <row r="90" spans="2:12">
      <c r="B90" s="115"/>
      <c r="C90" s="115"/>
      <c r="D90" s="116"/>
      <c r="E90" s="116"/>
      <c r="F90" s="116"/>
      <c r="G90" s="116"/>
      <c r="H90" s="116"/>
      <c r="I90" s="116"/>
      <c r="J90" s="116"/>
      <c r="K90" s="116"/>
      <c r="L90" s="116"/>
    </row>
    <row r="91" spans="2:12">
      <c r="B91" s="115"/>
      <c r="C91" s="115"/>
      <c r="D91" s="116"/>
      <c r="E91" s="116"/>
      <c r="F91" s="116"/>
      <c r="G91" s="116"/>
      <c r="H91" s="116"/>
      <c r="I91" s="116"/>
      <c r="J91" s="116"/>
      <c r="K91" s="116"/>
      <c r="L91" s="116"/>
    </row>
    <row r="92" spans="2:12">
      <c r="B92" s="115"/>
      <c r="C92" s="115"/>
      <c r="D92" s="116"/>
      <c r="E92" s="116"/>
      <c r="F92" s="116"/>
      <c r="G92" s="116"/>
      <c r="H92" s="116"/>
      <c r="I92" s="116"/>
      <c r="J92" s="116"/>
      <c r="K92" s="116"/>
      <c r="L92" s="116"/>
    </row>
    <row r="93" spans="2:12">
      <c r="B93" s="115"/>
      <c r="C93" s="115"/>
      <c r="D93" s="116"/>
      <c r="E93" s="116"/>
      <c r="F93" s="116"/>
      <c r="G93" s="116"/>
      <c r="H93" s="116"/>
      <c r="I93" s="116"/>
      <c r="J93" s="116"/>
      <c r="K93" s="116"/>
      <c r="L93" s="116"/>
    </row>
    <row r="94" spans="2:12">
      <c r="B94" s="115"/>
      <c r="C94" s="115"/>
      <c r="D94" s="116"/>
      <c r="E94" s="116"/>
      <c r="F94" s="116"/>
      <c r="G94" s="116"/>
      <c r="H94" s="116"/>
      <c r="I94" s="116"/>
      <c r="J94" s="116"/>
      <c r="K94" s="116"/>
      <c r="L94" s="116"/>
    </row>
    <row r="95" spans="2:12">
      <c r="B95" s="115"/>
      <c r="C95" s="115"/>
      <c r="D95" s="116"/>
      <c r="E95" s="116"/>
      <c r="F95" s="116"/>
      <c r="G95" s="116"/>
      <c r="H95" s="116"/>
      <c r="I95" s="116"/>
      <c r="J95" s="116"/>
      <c r="K95" s="116"/>
      <c r="L95" s="116"/>
    </row>
    <row r="96" spans="2:12">
      <c r="B96" s="115"/>
      <c r="C96" s="115"/>
      <c r="D96" s="116"/>
      <c r="E96" s="116"/>
      <c r="F96" s="116"/>
      <c r="G96" s="116"/>
      <c r="H96" s="116"/>
      <c r="I96" s="116"/>
      <c r="J96" s="116"/>
      <c r="K96" s="116"/>
      <c r="L96" s="116"/>
    </row>
    <row r="97" spans="2:12">
      <c r="B97" s="115"/>
      <c r="C97" s="115"/>
      <c r="D97" s="116"/>
      <c r="E97" s="116"/>
      <c r="F97" s="116"/>
      <c r="G97" s="116"/>
      <c r="H97" s="116"/>
      <c r="I97" s="116"/>
      <c r="J97" s="116"/>
      <c r="K97" s="116"/>
      <c r="L97" s="116"/>
    </row>
    <row r="98" spans="2:12">
      <c r="B98" s="115"/>
      <c r="C98" s="115"/>
      <c r="D98" s="116"/>
      <c r="E98" s="116"/>
      <c r="F98" s="116"/>
      <c r="G98" s="116"/>
      <c r="H98" s="116"/>
      <c r="I98" s="116"/>
      <c r="J98" s="116"/>
      <c r="K98" s="116"/>
      <c r="L98" s="116"/>
    </row>
    <row r="99" spans="2:12">
      <c r="B99" s="115"/>
      <c r="C99" s="115"/>
      <c r="D99" s="116"/>
      <c r="E99" s="116"/>
      <c r="F99" s="116"/>
      <c r="G99" s="116"/>
      <c r="H99" s="116"/>
      <c r="I99" s="116"/>
      <c r="J99" s="116"/>
      <c r="K99" s="116"/>
      <c r="L99" s="116"/>
    </row>
    <row r="100" spans="2:12">
      <c r="B100" s="115"/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</row>
    <row r="101" spans="2:12">
      <c r="B101" s="115"/>
      <c r="C101" s="115"/>
      <c r="D101" s="116"/>
      <c r="E101" s="116"/>
      <c r="F101" s="116"/>
      <c r="G101" s="116"/>
      <c r="H101" s="116"/>
      <c r="I101" s="116"/>
      <c r="J101" s="116"/>
      <c r="K101" s="116"/>
      <c r="L101" s="116"/>
    </row>
    <row r="102" spans="2:12">
      <c r="B102" s="115"/>
      <c r="C102" s="115"/>
      <c r="D102" s="116"/>
      <c r="E102" s="116"/>
      <c r="F102" s="116"/>
      <c r="G102" s="116"/>
      <c r="H102" s="116"/>
      <c r="I102" s="116"/>
      <c r="J102" s="116"/>
      <c r="K102" s="116"/>
      <c r="L102" s="116"/>
    </row>
    <row r="103" spans="2:12">
      <c r="B103" s="115"/>
      <c r="C103" s="115"/>
      <c r="D103" s="116"/>
      <c r="E103" s="116"/>
      <c r="F103" s="116"/>
      <c r="G103" s="116"/>
      <c r="H103" s="116"/>
      <c r="I103" s="116"/>
      <c r="J103" s="116"/>
      <c r="K103" s="116"/>
      <c r="L103" s="116"/>
    </row>
    <row r="104" spans="2:12">
      <c r="B104" s="115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</row>
    <row r="105" spans="2:12">
      <c r="B105" s="115"/>
      <c r="C105" s="115"/>
      <c r="D105" s="116"/>
      <c r="E105" s="116"/>
      <c r="F105" s="116"/>
      <c r="G105" s="116"/>
      <c r="H105" s="116"/>
      <c r="I105" s="116"/>
      <c r="J105" s="116"/>
      <c r="K105" s="116"/>
      <c r="L105" s="116"/>
    </row>
    <row r="106" spans="2:12">
      <c r="B106" s="115"/>
      <c r="C106" s="115"/>
      <c r="D106" s="116"/>
      <c r="E106" s="116"/>
      <c r="F106" s="116"/>
      <c r="G106" s="116"/>
      <c r="H106" s="116"/>
      <c r="I106" s="116"/>
      <c r="J106" s="116"/>
      <c r="K106" s="116"/>
      <c r="L106" s="116"/>
    </row>
    <row r="107" spans="2:12">
      <c r="B107" s="115"/>
      <c r="C107" s="115"/>
      <c r="D107" s="116"/>
      <c r="E107" s="116"/>
      <c r="F107" s="116"/>
      <c r="G107" s="116"/>
      <c r="H107" s="116"/>
      <c r="I107" s="116"/>
      <c r="J107" s="116"/>
      <c r="K107" s="116"/>
      <c r="L107" s="116"/>
    </row>
    <row r="108" spans="2:12">
      <c r="B108" s="115"/>
      <c r="C108" s="115"/>
      <c r="D108" s="116"/>
      <c r="E108" s="116"/>
      <c r="F108" s="116"/>
      <c r="G108" s="116"/>
      <c r="H108" s="116"/>
      <c r="I108" s="116"/>
      <c r="J108" s="116"/>
      <c r="K108" s="116"/>
      <c r="L108" s="116"/>
    </row>
    <row r="109" spans="2:12">
      <c r="B109" s="115"/>
      <c r="C109" s="115"/>
      <c r="D109" s="116"/>
      <c r="E109" s="116"/>
      <c r="F109" s="116"/>
      <c r="G109" s="116"/>
      <c r="H109" s="116"/>
      <c r="I109" s="116"/>
      <c r="J109" s="116"/>
      <c r="K109" s="116"/>
      <c r="L109" s="116"/>
    </row>
    <row r="110" spans="2:12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</row>
    <row r="111" spans="2:12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5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5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5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5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5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5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5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5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5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5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5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5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5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5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5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5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5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5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5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5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5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5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5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5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5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5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5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5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5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5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5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5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5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5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5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5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5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5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5"/>
      <c r="D474" s="116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5"/>
      <c r="D475" s="116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5"/>
      <c r="D476" s="116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5"/>
      <c r="D477" s="116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5"/>
      <c r="D478" s="116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5"/>
      <c r="D479" s="116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5"/>
      <c r="D480" s="116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5"/>
      <c r="D481" s="116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5"/>
      <c r="D482" s="116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5"/>
      <c r="D483" s="116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5"/>
      <c r="D484" s="116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5"/>
      <c r="D485" s="116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5"/>
      <c r="D486" s="116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5"/>
      <c r="D487" s="116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5"/>
      <c r="D488" s="116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5"/>
      <c r="D489" s="116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5"/>
      <c r="D490" s="116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5"/>
      <c r="D491" s="116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5"/>
      <c r="D492" s="116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5"/>
      <c r="D493" s="116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5"/>
      <c r="D494" s="116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5"/>
      <c r="D495" s="116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5"/>
      <c r="D496" s="116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5"/>
      <c r="D497" s="116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5"/>
      <c r="D498" s="116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5"/>
      <c r="D499" s="116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5"/>
      <c r="D500" s="116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5"/>
      <c r="D501" s="116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5"/>
      <c r="D502" s="116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5"/>
      <c r="D503" s="116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5"/>
      <c r="D504" s="116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5"/>
      <c r="D505" s="116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62.855468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135</v>
      </c>
      <c r="C1" s="67" t="s" vm="1">
        <v>207</v>
      </c>
    </row>
    <row r="2" spans="2:11">
      <c r="B2" s="46" t="s">
        <v>134</v>
      </c>
      <c r="C2" s="67" t="s">
        <v>208</v>
      </c>
    </row>
    <row r="3" spans="2:11">
      <c r="B3" s="46" t="s">
        <v>136</v>
      </c>
      <c r="C3" s="67" t="s">
        <v>209</v>
      </c>
    </row>
    <row r="4" spans="2:11">
      <c r="B4" s="46" t="s">
        <v>137</v>
      </c>
      <c r="C4" s="67">
        <v>12148</v>
      </c>
    </row>
    <row r="6" spans="2:11" ht="26.25" customHeight="1">
      <c r="B6" s="156" t="s">
        <v>160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1" ht="26.25" customHeight="1">
      <c r="B7" s="156" t="s">
        <v>94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11" s="3" customFormat="1" ht="63">
      <c r="B8" s="21" t="s">
        <v>109</v>
      </c>
      <c r="C8" s="29" t="s">
        <v>42</v>
      </c>
      <c r="D8" s="29" t="s">
        <v>61</v>
      </c>
      <c r="E8" s="29" t="s">
        <v>96</v>
      </c>
      <c r="F8" s="29" t="s">
        <v>97</v>
      </c>
      <c r="G8" s="29" t="s">
        <v>185</v>
      </c>
      <c r="H8" s="29" t="s">
        <v>184</v>
      </c>
      <c r="I8" s="29" t="s">
        <v>104</v>
      </c>
      <c r="J8" s="29" t="s">
        <v>138</v>
      </c>
      <c r="K8" s="30" t="s">
        <v>140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192</v>
      </c>
      <c r="H9" s="15"/>
      <c r="I9" s="15" t="s">
        <v>188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46</v>
      </c>
      <c r="C11" s="69"/>
      <c r="D11" s="69"/>
      <c r="E11" s="69"/>
      <c r="F11" s="69"/>
      <c r="G11" s="77"/>
      <c r="H11" s="79"/>
      <c r="I11" s="77">
        <v>-30.174113650000006</v>
      </c>
      <c r="J11" s="78">
        <f>IFERROR(I11/$I$11,0)</f>
        <v>1</v>
      </c>
      <c r="K11" s="78">
        <f>I11/'סכום נכסי הקרן'!$C$42</f>
        <v>-1.3800654480352556E-3</v>
      </c>
    </row>
    <row r="12" spans="2:11" ht="19.5" customHeight="1">
      <c r="B12" s="70" t="s">
        <v>32</v>
      </c>
      <c r="C12" s="71"/>
      <c r="D12" s="71"/>
      <c r="E12" s="71"/>
      <c r="F12" s="71"/>
      <c r="G12" s="80"/>
      <c r="H12" s="82"/>
      <c r="I12" s="80">
        <v>-29.955091140000015</v>
      </c>
      <c r="J12" s="81">
        <f t="shared" ref="J12:J75" si="0">IFERROR(I12/$I$11,0)</f>
        <v>0.99274137717712241</v>
      </c>
      <c r="K12" s="81">
        <f>I12/'סכום נכסי הקרן'!$C$42</f>
        <v>-1.3700480734770821E-3</v>
      </c>
    </row>
    <row r="13" spans="2:11">
      <c r="B13" s="92" t="s">
        <v>1232</v>
      </c>
      <c r="C13" s="71"/>
      <c r="D13" s="71"/>
      <c r="E13" s="71"/>
      <c r="F13" s="71"/>
      <c r="G13" s="80"/>
      <c r="H13" s="82"/>
      <c r="I13" s="80">
        <v>-36.962313631000022</v>
      </c>
      <c r="J13" s="81">
        <f t="shared" si="0"/>
        <v>1.2249676679732402</v>
      </c>
      <c r="K13" s="81">
        <f>I13/'סכום נכסי הקרן'!$C$42</f>
        <v>-1.6905355535301917E-3</v>
      </c>
    </row>
    <row r="14" spans="2:11">
      <c r="B14" s="76" t="s">
        <v>1233</v>
      </c>
      <c r="C14" s="73" t="s">
        <v>1234</v>
      </c>
      <c r="D14" s="86" t="s">
        <v>503</v>
      </c>
      <c r="E14" s="86" t="s">
        <v>121</v>
      </c>
      <c r="F14" s="95">
        <v>44951</v>
      </c>
      <c r="G14" s="83">
        <v>20083.817005000004</v>
      </c>
      <c r="H14" s="85">
        <v>-15.408134</v>
      </c>
      <c r="I14" s="83">
        <v>-3.0945414330000003</v>
      </c>
      <c r="J14" s="84">
        <f t="shared" si="0"/>
        <v>0.10255616681552467</v>
      </c>
      <c r="K14" s="84">
        <f>I14/'סכום נכסי הקרן'!$C$42</f>
        <v>-1.4153422230504543E-4</v>
      </c>
    </row>
    <row r="15" spans="2:11">
      <c r="B15" s="76" t="s">
        <v>1235</v>
      </c>
      <c r="C15" s="73" t="s">
        <v>1236</v>
      </c>
      <c r="D15" s="86" t="s">
        <v>503</v>
      </c>
      <c r="E15" s="86" t="s">
        <v>121</v>
      </c>
      <c r="F15" s="95">
        <v>44959</v>
      </c>
      <c r="G15" s="83">
        <v>1993.5616400000001</v>
      </c>
      <c r="H15" s="85">
        <v>-13.232222999999999</v>
      </c>
      <c r="I15" s="83">
        <v>-0.26379252800000008</v>
      </c>
      <c r="J15" s="84">
        <f t="shared" si="0"/>
        <v>8.7423455435947841E-3</v>
      </c>
      <c r="K15" s="84">
        <f>I15/'סכום נכסי הקרן'!$C$42</f>
        <v>-1.2065009019500154E-5</v>
      </c>
    </row>
    <row r="16" spans="2:11" s="6" customFormat="1">
      <c r="B16" s="76" t="s">
        <v>1237</v>
      </c>
      <c r="C16" s="73" t="s">
        <v>1238</v>
      </c>
      <c r="D16" s="86" t="s">
        <v>503</v>
      </c>
      <c r="E16" s="86" t="s">
        <v>121</v>
      </c>
      <c r="F16" s="95">
        <v>44958</v>
      </c>
      <c r="G16" s="83">
        <v>8420.1095160000023</v>
      </c>
      <c r="H16" s="85">
        <v>-12.602724</v>
      </c>
      <c r="I16" s="83">
        <v>-1.0611631720000003</v>
      </c>
      <c r="J16" s="84">
        <f t="shared" si="0"/>
        <v>3.516799811616008E-2</v>
      </c>
      <c r="K16" s="84">
        <f>I16/'סכום נכסי הקרן'!$C$42</f>
        <v>-4.8534139076681479E-5</v>
      </c>
    </row>
    <row r="17" spans="2:11" s="6" customFormat="1">
      <c r="B17" s="76" t="s">
        <v>1239</v>
      </c>
      <c r="C17" s="73" t="s">
        <v>1240</v>
      </c>
      <c r="D17" s="86" t="s">
        <v>503</v>
      </c>
      <c r="E17" s="86" t="s">
        <v>121</v>
      </c>
      <c r="F17" s="95">
        <v>44958</v>
      </c>
      <c r="G17" s="83">
        <v>10024.82619</v>
      </c>
      <c r="H17" s="85">
        <v>-12.592769000000001</v>
      </c>
      <c r="I17" s="83">
        <v>-1.2624032000000003</v>
      </c>
      <c r="J17" s="84">
        <f t="shared" si="0"/>
        <v>4.1837291880154365E-2</v>
      </c>
      <c r="K17" s="84">
        <f>I17/'סכום נכסי הקרן'!$C$42</f>
        <v>-5.7738200963166994E-5</v>
      </c>
    </row>
    <row r="18" spans="2:11" s="6" customFormat="1">
      <c r="B18" s="76" t="s">
        <v>1241</v>
      </c>
      <c r="C18" s="73" t="s">
        <v>1242</v>
      </c>
      <c r="D18" s="86" t="s">
        <v>503</v>
      </c>
      <c r="E18" s="86" t="s">
        <v>121</v>
      </c>
      <c r="F18" s="95">
        <v>44963</v>
      </c>
      <c r="G18" s="83">
        <v>20062.060440000005</v>
      </c>
      <c r="H18" s="85">
        <v>-12.518561</v>
      </c>
      <c r="I18" s="83">
        <v>-2.5114812370000004</v>
      </c>
      <c r="J18" s="84">
        <f t="shared" si="0"/>
        <v>8.3232974666018061E-2</v>
      </c>
      <c r="K18" s="84">
        <f>I18/'סכום נכסי הקרן'!$C$42</f>
        <v>-1.1486695247376529E-4</v>
      </c>
    </row>
    <row r="19" spans="2:11">
      <c r="B19" s="76" t="s">
        <v>1243</v>
      </c>
      <c r="C19" s="73" t="s">
        <v>1244</v>
      </c>
      <c r="D19" s="86" t="s">
        <v>503</v>
      </c>
      <c r="E19" s="86" t="s">
        <v>121</v>
      </c>
      <c r="F19" s="95">
        <v>44964</v>
      </c>
      <c r="G19" s="83">
        <v>17800.046886000004</v>
      </c>
      <c r="H19" s="85">
        <v>-11.543341</v>
      </c>
      <c r="I19" s="83">
        <v>-2.0547201980000005</v>
      </c>
      <c r="J19" s="84">
        <f t="shared" si="0"/>
        <v>6.8095461620958003E-2</v>
      </c>
      <c r="K19" s="84">
        <f>I19/'סכום נכסי הקרן'!$C$42</f>
        <v>-9.3976193751094957E-5</v>
      </c>
    </row>
    <row r="20" spans="2:11">
      <c r="B20" s="76" t="s">
        <v>1245</v>
      </c>
      <c r="C20" s="73" t="s">
        <v>1246</v>
      </c>
      <c r="D20" s="86" t="s">
        <v>503</v>
      </c>
      <c r="E20" s="86" t="s">
        <v>121</v>
      </c>
      <c r="F20" s="95">
        <v>44964</v>
      </c>
      <c r="G20" s="83">
        <v>13930.015414000001</v>
      </c>
      <c r="H20" s="85">
        <v>-11.540084</v>
      </c>
      <c r="I20" s="83">
        <v>-1.6075354780000002</v>
      </c>
      <c r="J20" s="84">
        <f t="shared" si="0"/>
        <v>5.3275317268515684E-2</v>
      </c>
      <c r="K20" s="84">
        <f>I20/'סכום נכסי הקרן'!$C$42</f>
        <v>-7.3523424595394482E-5</v>
      </c>
    </row>
    <row r="21" spans="2:11">
      <c r="B21" s="76" t="s">
        <v>1245</v>
      </c>
      <c r="C21" s="73" t="s">
        <v>1247</v>
      </c>
      <c r="D21" s="86" t="s">
        <v>503</v>
      </c>
      <c r="E21" s="86" t="s">
        <v>121</v>
      </c>
      <c r="F21" s="95">
        <v>44964</v>
      </c>
      <c r="G21" s="83">
        <v>4046.4456240000004</v>
      </c>
      <c r="H21" s="85">
        <v>-11.540084</v>
      </c>
      <c r="I21" s="83">
        <v>-0.46696322400000012</v>
      </c>
      <c r="J21" s="84">
        <f t="shared" si="0"/>
        <v>1.5475623556551429E-2</v>
      </c>
      <c r="K21" s="84">
        <f>I21/'סכום נכסי הקרן'!$C$42</f>
        <v>-2.1357373357197103E-5</v>
      </c>
    </row>
    <row r="22" spans="2:11">
      <c r="B22" s="76" t="s">
        <v>1248</v>
      </c>
      <c r="C22" s="73" t="s">
        <v>1249</v>
      </c>
      <c r="D22" s="86" t="s">
        <v>503</v>
      </c>
      <c r="E22" s="86" t="s">
        <v>121</v>
      </c>
      <c r="F22" s="95">
        <v>44964</v>
      </c>
      <c r="G22" s="83">
        <v>4047.7455160000009</v>
      </c>
      <c r="H22" s="85">
        <v>-11.504263999999999</v>
      </c>
      <c r="I22" s="83">
        <v>-0.4656633320000001</v>
      </c>
      <c r="J22" s="84">
        <f t="shared" si="0"/>
        <v>1.5432543848723789E-2</v>
      </c>
      <c r="K22" s="84">
        <f>I22/'סכום נכסי הקרן'!$C$42</f>
        <v>-2.1297920540912722E-5</v>
      </c>
    </row>
    <row r="23" spans="2:11">
      <c r="B23" s="76" t="s">
        <v>1250</v>
      </c>
      <c r="C23" s="73" t="s">
        <v>1251</v>
      </c>
      <c r="D23" s="86" t="s">
        <v>503</v>
      </c>
      <c r="E23" s="86" t="s">
        <v>121</v>
      </c>
      <c r="F23" s="95">
        <v>44964</v>
      </c>
      <c r="G23" s="83">
        <v>12146.427192000001</v>
      </c>
      <c r="H23" s="85">
        <v>-11.474974</v>
      </c>
      <c r="I23" s="83">
        <v>-1.3937993510000002</v>
      </c>
      <c r="J23" s="84">
        <f t="shared" si="0"/>
        <v>4.6191890411998893E-2</v>
      </c>
      <c r="K23" s="84">
        <f>I23/'סכום נכסי הקרן'!$C$42</f>
        <v>-6.374783193703067E-5</v>
      </c>
    </row>
    <row r="24" spans="2:11">
      <c r="B24" s="76" t="s">
        <v>1252</v>
      </c>
      <c r="C24" s="73" t="s">
        <v>1253</v>
      </c>
      <c r="D24" s="86" t="s">
        <v>503</v>
      </c>
      <c r="E24" s="86" t="s">
        <v>121</v>
      </c>
      <c r="F24" s="95">
        <v>44964</v>
      </c>
      <c r="G24" s="83">
        <v>15865.621200000001</v>
      </c>
      <c r="H24" s="85">
        <v>-11.292088</v>
      </c>
      <c r="I24" s="83">
        <v>-1.7915598330000002</v>
      </c>
      <c r="J24" s="84">
        <f t="shared" si="0"/>
        <v>5.9374066585051122E-2</v>
      </c>
      <c r="K24" s="84">
        <f>I24/'סכום נכסי הקרן'!$C$42</f>
        <v>-8.1940097803373668E-5</v>
      </c>
    </row>
    <row r="25" spans="2:11">
      <c r="B25" s="76" t="s">
        <v>1252</v>
      </c>
      <c r="C25" s="73" t="s">
        <v>1254</v>
      </c>
      <c r="D25" s="86" t="s">
        <v>503</v>
      </c>
      <c r="E25" s="86" t="s">
        <v>121</v>
      </c>
      <c r="F25" s="95">
        <v>44964</v>
      </c>
      <c r="G25" s="83">
        <v>17340.311781000004</v>
      </c>
      <c r="H25" s="85">
        <v>-11.292088</v>
      </c>
      <c r="I25" s="83">
        <v>-1.9580831840000006</v>
      </c>
      <c r="J25" s="84">
        <f t="shared" si="0"/>
        <v>6.489281530229804E-2</v>
      </c>
      <c r="K25" s="84">
        <f>I25/'סכום נכסי הקרן'!$C$42</f>
        <v>-8.9556332224435023E-5</v>
      </c>
    </row>
    <row r="26" spans="2:11">
      <c r="B26" s="76" t="s">
        <v>1255</v>
      </c>
      <c r="C26" s="73" t="s">
        <v>1256</v>
      </c>
      <c r="D26" s="86" t="s">
        <v>503</v>
      </c>
      <c r="E26" s="86" t="s">
        <v>121</v>
      </c>
      <c r="F26" s="95">
        <v>44972</v>
      </c>
      <c r="G26" s="83">
        <v>7213.2188800000013</v>
      </c>
      <c r="H26" s="85">
        <v>-9.4944570000000006</v>
      </c>
      <c r="I26" s="83">
        <v>-0.68485597900000006</v>
      </c>
      <c r="J26" s="84">
        <f t="shared" si="0"/>
        <v>2.2696805180224405E-2</v>
      </c>
      <c r="K26" s="84">
        <f>I26/'סכום נכסי הקרן'!$C$42</f>
        <v>-3.13230766100153E-5</v>
      </c>
    </row>
    <row r="27" spans="2:11">
      <c r="B27" s="76" t="s">
        <v>1257</v>
      </c>
      <c r="C27" s="73" t="s">
        <v>1258</v>
      </c>
      <c r="D27" s="86" t="s">
        <v>503</v>
      </c>
      <c r="E27" s="86" t="s">
        <v>121</v>
      </c>
      <c r="F27" s="95">
        <v>44972</v>
      </c>
      <c r="G27" s="83">
        <v>4124.2028000000009</v>
      </c>
      <c r="H27" s="85">
        <v>-9.4317100000000007</v>
      </c>
      <c r="I27" s="83">
        <v>-0.38898283400000006</v>
      </c>
      <c r="J27" s="84">
        <f t="shared" si="0"/>
        <v>1.2891276228092287E-2</v>
      </c>
      <c r="K27" s="84">
        <f>I27/'סכום נכסי הקרן'!$C$42</f>
        <v>-1.7790804903468418E-5</v>
      </c>
    </row>
    <row r="28" spans="2:11">
      <c r="B28" s="76" t="s">
        <v>1259</v>
      </c>
      <c r="C28" s="73" t="s">
        <v>1260</v>
      </c>
      <c r="D28" s="86" t="s">
        <v>503</v>
      </c>
      <c r="E28" s="86" t="s">
        <v>121</v>
      </c>
      <c r="F28" s="95">
        <v>45090</v>
      </c>
      <c r="G28" s="83">
        <v>8854.5144330000021</v>
      </c>
      <c r="H28" s="85">
        <v>-7.4887360000000003</v>
      </c>
      <c r="I28" s="83">
        <v>-0.66309121300000018</v>
      </c>
      <c r="J28" s="84">
        <f t="shared" si="0"/>
        <v>2.1975499286952544E-2</v>
      </c>
      <c r="K28" s="84">
        <f>I28/'סכום נכסי הקרן'!$C$42</f>
        <v>-3.0327627269246601E-5</v>
      </c>
    </row>
    <row r="29" spans="2:11">
      <c r="B29" s="76" t="s">
        <v>1261</v>
      </c>
      <c r="C29" s="73" t="s">
        <v>1262</v>
      </c>
      <c r="D29" s="86" t="s">
        <v>503</v>
      </c>
      <c r="E29" s="86" t="s">
        <v>121</v>
      </c>
      <c r="F29" s="95">
        <v>44993</v>
      </c>
      <c r="G29" s="83">
        <v>7341.4355000000005</v>
      </c>
      <c r="H29" s="85">
        <v>-7.4786109999999999</v>
      </c>
      <c r="I29" s="83">
        <v>-0.54903742300000014</v>
      </c>
      <c r="J29" s="84">
        <f t="shared" si="0"/>
        <v>1.819564376831331E-2</v>
      </c>
      <c r="K29" s="84">
        <f>I29/'סכום נכסי הקרן'!$C$42</f>
        <v>-2.5111179269407208E-5</v>
      </c>
    </row>
    <row r="30" spans="2:11">
      <c r="B30" s="76" t="s">
        <v>1263</v>
      </c>
      <c r="C30" s="73" t="s">
        <v>1264</v>
      </c>
      <c r="D30" s="86" t="s">
        <v>503</v>
      </c>
      <c r="E30" s="86" t="s">
        <v>121</v>
      </c>
      <c r="F30" s="95">
        <v>45019</v>
      </c>
      <c r="G30" s="83">
        <v>8221.2764400000015</v>
      </c>
      <c r="H30" s="85">
        <v>-7.2371350000000003</v>
      </c>
      <c r="I30" s="83">
        <v>-0.59498483400000013</v>
      </c>
      <c r="J30" s="84">
        <f t="shared" si="0"/>
        <v>1.9718386458718731E-2</v>
      </c>
      <c r="K30" s="84">
        <f>I30/'סכום נכסי הקרן'!$C$42</f>
        <v>-2.7212663842683979E-5</v>
      </c>
    </row>
    <row r="31" spans="2:11">
      <c r="B31" s="76" t="s">
        <v>1265</v>
      </c>
      <c r="C31" s="73" t="s">
        <v>1266</v>
      </c>
      <c r="D31" s="86" t="s">
        <v>503</v>
      </c>
      <c r="E31" s="86" t="s">
        <v>121</v>
      </c>
      <c r="F31" s="95">
        <v>45091</v>
      </c>
      <c r="G31" s="83">
        <v>10096.615680000003</v>
      </c>
      <c r="H31" s="85">
        <v>-7.3292380000000001</v>
      </c>
      <c r="I31" s="83">
        <v>-0.74000494900000002</v>
      </c>
      <c r="J31" s="84">
        <f t="shared" si="0"/>
        <v>2.452449664581945E-2</v>
      </c>
      <c r="K31" s="84">
        <f>I31/'סכום נכסי הקרן'!$C$42</f>
        <v>-3.3845410451351942E-5</v>
      </c>
    </row>
    <row r="32" spans="2:11">
      <c r="B32" s="76" t="s">
        <v>1267</v>
      </c>
      <c r="C32" s="73" t="s">
        <v>1268</v>
      </c>
      <c r="D32" s="86" t="s">
        <v>503</v>
      </c>
      <c r="E32" s="86" t="s">
        <v>121</v>
      </c>
      <c r="F32" s="95">
        <v>45131</v>
      </c>
      <c r="G32" s="83">
        <v>8413.8464000000022</v>
      </c>
      <c r="H32" s="85">
        <v>-6.7494379999999996</v>
      </c>
      <c r="I32" s="83">
        <v>-0.5678873630000002</v>
      </c>
      <c r="J32" s="84">
        <f t="shared" si="0"/>
        <v>1.8820349442145091E-2</v>
      </c>
      <c r="K32" s="84">
        <f>I32/'סכום נכסי הקרן'!$C$42</f>
        <v>-2.5973313985054035E-5</v>
      </c>
    </row>
    <row r="33" spans="2:11">
      <c r="B33" s="76" t="s">
        <v>1269</v>
      </c>
      <c r="C33" s="73" t="s">
        <v>1270</v>
      </c>
      <c r="D33" s="86" t="s">
        <v>503</v>
      </c>
      <c r="E33" s="86" t="s">
        <v>121</v>
      </c>
      <c r="F33" s="95">
        <v>45019</v>
      </c>
      <c r="G33" s="83">
        <v>8624.919318000002</v>
      </c>
      <c r="H33" s="85">
        <v>-7.1317139999999997</v>
      </c>
      <c r="I33" s="83">
        <v>-0.6151045460000002</v>
      </c>
      <c r="J33" s="84">
        <f t="shared" si="0"/>
        <v>2.0385173633758091E-2</v>
      </c>
      <c r="K33" s="84">
        <f>I33/'סכום נכסי הקרן'!$C$42</f>
        <v>-2.8132873784148834E-5</v>
      </c>
    </row>
    <row r="34" spans="2:11">
      <c r="B34" s="76" t="s">
        <v>1271</v>
      </c>
      <c r="C34" s="73" t="s">
        <v>1272</v>
      </c>
      <c r="D34" s="86" t="s">
        <v>503</v>
      </c>
      <c r="E34" s="86" t="s">
        <v>121</v>
      </c>
      <c r="F34" s="95">
        <v>45131</v>
      </c>
      <c r="G34" s="83">
        <v>11157.741153999999</v>
      </c>
      <c r="H34" s="85">
        <v>-6.6595570000000004</v>
      </c>
      <c r="I34" s="83">
        <v>-0.74305608200000006</v>
      </c>
      <c r="J34" s="84">
        <f t="shared" si="0"/>
        <v>2.4625614214189184E-2</v>
      </c>
      <c r="K34" s="84">
        <f>I34/'סכום נכסי הקרן'!$C$42</f>
        <v>-3.3984959313648354E-5</v>
      </c>
    </row>
    <row r="35" spans="2:11">
      <c r="B35" s="76" t="s">
        <v>1273</v>
      </c>
      <c r="C35" s="73" t="s">
        <v>1274</v>
      </c>
      <c r="D35" s="86" t="s">
        <v>503</v>
      </c>
      <c r="E35" s="86" t="s">
        <v>121</v>
      </c>
      <c r="F35" s="95">
        <v>44993</v>
      </c>
      <c r="G35" s="83">
        <v>15824.348395000003</v>
      </c>
      <c r="H35" s="85">
        <v>-7.0105060000000003</v>
      </c>
      <c r="I35" s="83">
        <v>-1.1093668380000001</v>
      </c>
      <c r="J35" s="84">
        <f t="shared" si="0"/>
        <v>3.6765515331052649E-2</v>
      </c>
      <c r="K35" s="84">
        <f>I35/'סכום נכסי הקרן'!$C$42</f>
        <v>-5.0738817387596221E-5</v>
      </c>
    </row>
    <row r="36" spans="2:11">
      <c r="B36" s="76" t="s">
        <v>1275</v>
      </c>
      <c r="C36" s="73" t="s">
        <v>1276</v>
      </c>
      <c r="D36" s="86" t="s">
        <v>503</v>
      </c>
      <c r="E36" s="86" t="s">
        <v>121</v>
      </c>
      <c r="F36" s="95">
        <v>44986</v>
      </c>
      <c r="G36" s="83">
        <v>13353.666213000002</v>
      </c>
      <c r="H36" s="85">
        <v>-7.0262739999999999</v>
      </c>
      <c r="I36" s="83">
        <v>-0.93826523900000014</v>
      </c>
      <c r="J36" s="84">
        <f t="shared" si="0"/>
        <v>3.1095038942428054E-2</v>
      </c>
      <c r="K36" s="84">
        <f>I36/'סכום נכסי הקרן'!$C$42</f>
        <v>-4.2913188849755692E-5</v>
      </c>
    </row>
    <row r="37" spans="2:11">
      <c r="B37" s="76" t="s">
        <v>1277</v>
      </c>
      <c r="C37" s="73" t="s">
        <v>1278</v>
      </c>
      <c r="D37" s="86" t="s">
        <v>503</v>
      </c>
      <c r="E37" s="86" t="s">
        <v>121</v>
      </c>
      <c r="F37" s="95">
        <v>44980</v>
      </c>
      <c r="G37" s="83">
        <v>6331.1239860000005</v>
      </c>
      <c r="H37" s="85">
        <v>-6.8717079999999999</v>
      </c>
      <c r="I37" s="83">
        <v>-0.43505636300000006</v>
      </c>
      <c r="J37" s="84">
        <f t="shared" si="0"/>
        <v>1.4418198593879822E-2</v>
      </c>
      <c r="K37" s="84">
        <f>I37/'סכום נכסי הקרן'!$C$42</f>
        <v>-1.9898057702324047E-5</v>
      </c>
    </row>
    <row r="38" spans="2:11">
      <c r="B38" s="76" t="s">
        <v>1279</v>
      </c>
      <c r="C38" s="73" t="s">
        <v>1280</v>
      </c>
      <c r="D38" s="86" t="s">
        <v>503</v>
      </c>
      <c r="E38" s="86" t="s">
        <v>121</v>
      </c>
      <c r="F38" s="95">
        <v>44991</v>
      </c>
      <c r="G38" s="83">
        <v>8451.4250960000027</v>
      </c>
      <c r="H38" s="85">
        <v>-6.7052659999999999</v>
      </c>
      <c r="I38" s="83">
        <v>-0.56669051700000006</v>
      </c>
      <c r="J38" s="84">
        <f t="shared" si="0"/>
        <v>1.8780684780777313E-2</v>
      </c>
      <c r="K38" s="84">
        <f>I38/'סכום נכסי הקרן'!$C$42</f>
        <v>-2.5918574156392343E-5</v>
      </c>
    </row>
    <row r="39" spans="2:11">
      <c r="B39" s="76" t="s">
        <v>1281</v>
      </c>
      <c r="C39" s="73" t="s">
        <v>1282</v>
      </c>
      <c r="D39" s="86" t="s">
        <v>503</v>
      </c>
      <c r="E39" s="86" t="s">
        <v>121</v>
      </c>
      <c r="F39" s="95">
        <v>44991</v>
      </c>
      <c r="G39" s="83">
        <v>7403.4758000000011</v>
      </c>
      <c r="H39" s="85">
        <v>-6.757466</v>
      </c>
      <c r="I39" s="83">
        <v>-0.50028736700000009</v>
      </c>
      <c r="J39" s="84">
        <f t="shared" si="0"/>
        <v>1.6580018647871699E-2</v>
      </c>
      <c r="K39" s="84">
        <f>I39/'סכום נכסי הקרן'!$C$42</f>
        <v>-2.2881510863707948E-5</v>
      </c>
    </row>
    <row r="40" spans="2:11">
      <c r="B40" s="76" t="s">
        <v>1283</v>
      </c>
      <c r="C40" s="73" t="s">
        <v>1284</v>
      </c>
      <c r="D40" s="86" t="s">
        <v>503</v>
      </c>
      <c r="E40" s="86" t="s">
        <v>121</v>
      </c>
      <c r="F40" s="95">
        <v>44987</v>
      </c>
      <c r="G40" s="83">
        <v>1062.0708500000003</v>
      </c>
      <c r="H40" s="85">
        <v>-6.2355119999999999</v>
      </c>
      <c r="I40" s="83">
        <v>-6.6225559000000017E-2</v>
      </c>
      <c r="J40" s="84">
        <f t="shared" si="0"/>
        <v>2.1947805913430699E-3</v>
      </c>
      <c r="K40" s="84">
        <f>I40/'סכום נכסי הקרן'!$C$42</f>
        <v>-3.0289408601309571E-6</v>
      </c>
    </row>
    <row r="41" spans="2:11">
      <c r="B41" s="76" t="s">
        <v>1285</v>
      </c>
      <c r="C41" s="73" t="s">
        <v>1286</v>
      </c>
      <c r="D41" s="86" t="s">
        <v>503</v>
      </c>
      <c r="E41" s="86" t="s">
        <v>121</v>
      </c>
      <c r="F41" s="95">
        <v>44987</v>
      </c>
      <c r="G41" s="83">
        <v>6374.1976800000011</v>
      </c>
      <c r="H41" s="85">
        <v>-6.2059699999999998</v>
      </c>
      <c r="I41" s="83">
        <v>-0.39558077100000011</v>
      </c>
      <c r="J41" s="84">
        <f t="shared" si="0"/>
        <v>1.3109938392506851E-2</v>
      </c>
      <c r="K41" s="84">
        <f>I41/'סכום נכסי הקרן'!$C$42</f>
        <v>-1.8092573001369564E-5</v>
      </c>
    </row>
    <row r="42" spans="2:11">
      <c r="B42" s="76" t="s">
        <v>1287</v>
      </c>
      <c r="C42" s="73" t="s">
        <v>1288</v>
      </c>
      <c r="D42" s="86" t="s">
        <v>503</v>
      </c>
      <c r="E42" s="86" t="s">
        <v>121</v>
      </c>
      <c r="F42" s="95">
        <v>44987</v>
      </c>
      <c r="G42" s="83">
        <v>1665.6128550000003</v>
      </c>
      <c r="H42" s="85">
        <v>-5.9331389999999997</v>
      </c>
      <c r="I42" s="83">
        <v>-9.8823127000000024E-2</v>
      </c>
      <c r="J42" s="84">
        <f t="shared" si="0"/>
        <v>3.2750962678235952E-3</v>
      </c>
      <c r="K42" s="84">
        <f>I42/'סכום נכסי הקרן'!$C$42</f>
        <v>-4.5198471982125636E-6</v>
      </c>
    </row>
    <row r="43" spans="2:11">
      <c r="B43" s="76" t="s">
        <v>1289</v>
      </c>
      <c r="C43" s="73" t="s">
        <v>1290</v>
      </c>
      <c r="D43" s="86" t="s">
        <v>503</v>
      </c>
      <c r="E43" s="86" t="s">
        <v>121</v>
      </c>
      <c r="F43" s="95">
        <v>44985</v>
      </c>
      <c r="G43" s="83">
        <v>10672.408750000002</v>
      </c>
      <c r="H43" s="85">
        <v>-5.659624</v>
      </c>
      <c r="I43" s="83">
        <v>-0.60401815700000006</v>
      </c>
      <c r="J43" s="84">
        <f t="shared" si="0"/>
        <v>2.0017759726307649E-2</v>
      </c>
      <c r="K43" s="84">
        <f>I43/'סכום נכסי הקרן'!$C$42</f>
        <v>-2.762581854534886E-5</v>
      </c>
    </row>
    <row r="44" spans="2:11">
      <c r="B44" s="76" t="s">
        <v>1291</v>
      </c>
      <c r="C44" s="73" t="s">
        <v>1292</v>
      </c>
      <c r="D44" s="86" t="s">
        <v>503</v>
      </c>
      <c r="E44" s="86" t="s">
        <v>121</v>
      </c>
      <c r="F44" s="95">
        <v>44991</v>
      </c>
      <c r="G44" s="83">
        <v>6403.4452500000007</v>
      </c>
      <c r="H44" s="85">
        <v>-5.6292460000000002</v>
      </c>
      <c r="I44" s="83">
        <v>-0.36046566500000005</v>
      </c>
      <c r="J44" s="84">
        <f t="shared" si="0"/>
        <v>1.1946189014238036E-2</v>
      </c>
      <c r="K44" s="84">
        <f>I44/'סכום נכסי הקרן'!$C$42</f>
        <v>-1.6486522694248264E-5</v>
      </c>
    </row>
    <row r="45" spans="2:11">
      <c r="B45" s="76" t="s">
        <v>1293</v>
      </c>
      <c r="C45" s="73" t="s">
        <v>1294</v>
      </c>
      <c r="D45" s="86" t="s">
        <v>503</v>
      </c>
      <c r="E45" s="86" t="s">
        <v>121</v>
      </c>
      <c r="F45" s="95">
        <v>45035</v>
      </c>
      <c r="G45" s="83">
        <v>3132.9385600000005</v>
      </c>
      <c r="H45" s="85">
        <v>-5.4511339999999997</v>
      </c>
      <c r="I45" s="83">
        <v>-0.17078067400000002</v>
      </c>
      <c r="J45" s="84">
        <f t="shared" si="0"/>
        <v>5.6598406163953716E-3</v>
      </c>
      <c r="K45" s="84">
        <f>I45/'סכום נכסי הקרן'!$C$42</f>
        <v>-7.8109504760738144E-6</v>
      </c>
    </row>
    <row r="46" spans="2:11">
      <c r="B46" s="76" t="s">
        <v>1293</v>
      </c>
      <c r="C46" s="73" t="s">
        <v>1295</v>
      </c>
      <c r="D46" s="86" t="s">
        <v>503</v>
      </c>
      <c r="E46" s="86" t="s">
        <v>121</v>
      </c>
      <c r="F46" s="95">
        <v>45035</v>
      </c>
      <c r="G46" s="83">
        <v>6686.490240000001</v>
      </c>
      <c r="H46" s="85">
        <v>-5.4511339999999997</v>
      </c>
      <c r="I46" s="83">
        <v>-0.36448953299999998</v>
      </c>
      <c r="J46" s="84">
        <f t="shared" si="0"/>
        <v>1.2079543983556247E-2</v>
      </c>
      <c r="K46" s="84">
        <f>I46/'סכום נכסי הקרן'!$C$42</f>
        <v>-1.6670561279728127E-5</v>
      </c>
    </row>
    <row r="47" spans="2:11">
      <c r="B47" s="76" t="s">
        <v>1296</v>
      </c>
      <c r="C47" s="73" t="s">
        <v>1297</v>
      </c>
      <c r="D47" s="86" t="s">
        <v>503</v>
      </c>
      <c r="E47" s="86" t="s">
        <v>121</v>
      </c>
      <c r="F47" s="95">
        <v>45035</v>
      </c>
      <c r="G47" s="83">
        <v>9187.1639680000026</v>
      </c>
      <c r="H47" s="85">
        <v>-5.4511339999999997</v>
      </c>
      <c r="I47" s="83">
        <v>-0.50080460500000012</v>
      </c>
      <c r="J47" s="84">
        <f t="shared" si="0"/>
        <v>1.6597160427279031E-2</v>
      </c>
      <c r="K47" s="84">
        <f>I47/'סכום נכסי הקרן'!$C$42</f>
        <v>-2.2905167641185847E-5</v>
      </c>
    </row>
    <row r="48" spans="2:11">
      <c r="B48" s="76" t="s">
        <v>1298</v>
      </c>
      <c r="C48" s="73" t="s">
        <v>1299</v>
      </c>
      <c r="D48" s="86" t="s">
        <v>503</v>
      </c>
      <c r="E48" s="86" t="s">
        <v>121</v>
      </c>
      <c r="F48" s="95">
        <v>44991</v>
      </c>
      <c r="G48" s="83">
        <v>9189.7046659999996</v>
      </c>
      <c r="H48" s="85">
        <v>-5.4978300000000004</v>
      </c>
      <c r="I48" s="83">
        <v>-0.50523431200000002</v>
      </c>
      <c r="J48" s="84">
        <f t="shared" si="0"/>
        <v>1.6743965302854883E-2</v>
      </c>
      <c r="K48" s="84">
        <f>I48/'סכום נכסי הקרן'!$C$42</f>
        <v>-2.3107767977571196E-5</v>
      </c>
    </row>
    <row r="49" spans="2:11">
      <c r="B49" s="76" t="s">
        <v>1300</v>
      </c>
      <c r="C49" s="73" t="s">
        <v>1301</v>
      </c>
      <c r="D49" s="86" t="s">
        <v>503</v>
      </c>
      <c r="E49" s="86" t="s">
        <v>121</v>
      </c>
      <c r="F49" s="95">
        <v>45007</v>
      </c>
      <c r="G49" s="83">
        <v>3205.7109300000006</v>
      </c>
      <c r="H49" s="85">
        <v>-5.4826600000000001</v>
      </c>
      <c r="I49" s="83">
        <v>-0.17575821999999999</v>
      </c>
      <c r="J49" s="84">
        <f t="shared" si="0"/>
        <v>5.824801418814831E-3</v>
      </c>
      <c r="K49" s="84">
        <f>I49/'סכום נכסי הקרן'!$C$42</f>
        <v>-8.0386071797730822E-6</v>
      </c>
    </row>
    <row r="50" spans="2:11">
      <c r="B50" s="76" t="s">
        <v>1300</v>
      </c>
      <c r="C50" s="73" t="s">
        <v>1302</v>
      </c>
      <c r="D50" s="86" t="s">
        <v>503</v>
      </c>
      <c r="E50" s="86" t="s">
        <v>121</v>
      </c>
      <c r="F50" s="95">
        <v>45007</v>
      </c>
      <c r="G50" s="83">
        <v>3344.1696900000006</v>
      </c>
      <c r="H50" s="85">
        <v>-5.4826600000000001</v>
      </c>
      <c r="I50" s="83">
        <v>-0.18334944300000003</v>
      </c>
      <c r="J50" s="84">
        <f t="shared" si="0"/>
        <v>6.0763820646642253E-3</v>
      </c>
      <c r="K50" s="84">
        <f>I50/'סכום נכסי הקרן'!$C$42</f>
        <v>-8.3858049365042255E-6</v>
      </c>
    </row>
    <row r="51" spans="2:11">
      <c r="B51" s="76" t="s">
        <v>1303</v>
      </c>
      <c r="C51" s="73" t="s">
        <v>1304</v>
      </c>
      <c r="D51" s="86" t="s">
        <v>503</v>
      </c>
      <c r="E51" s="86" t="s">
        <v>121</v>
      </c>
      <c r="F51" s="95">
        <v>45055</v>
      </c>
      <c r="G51" s="83">
        <v>8983.4354400000011</v>
      </c>
      <c r="H51" s="85">
        <v>-5.2874759999999998</v>
      </c>
      <c r="I51" s="83">
        <v>-0.47499699800000006</v>
      </c>
      <c r="J51" s="84">
        <f t="shared" si="0"/>
        <v>1.5741870780684886E-2</v>
      </c>
      <c r="K51" s="84">
        <f>I51/'סכום נכסי הקרן'!$C$42</f>
        <v>-2.1724811951858983E-5</v>
      </c>
    </row>
    <row r="52" spans="2:11">
      <c r="B52" s="76" t="s">
        <v>1305</v>
      </c>
      <c r="C52" s="73" t="s">
        <v>1306</v>
      </c>
      <c r="D52" s="86" t="s">
        <v>503</v>
      </c>
      <c r="E52" s="86" t="s">
        <v>121</v>
      </c>
      <c r="F52" s="95">
        <v>45055</v>
      </c>
      <c r="G52" s="83">
        <v>7486.1962000000012</v>
      </c>
      <c r="H52" s="85">
        <v>-5.2874759999999998</v>
      </c>
      <c r="I52" s="83">
        <v>-0.39583083100000005</v>
      </c>
      <c r="J52" s="84">
        <f t="shared" si="0"/>
        <v>1.3118225628476745E-2</v>
      </c>
      <c r="K52" s="84">
        <f>I52/'סכום נכסי הקרן'!$C$42</f>
        <v>-1.8104009929391329E-5</v>
      </c>
    </row>
    <row r="53" spans="2:11">
      <c r="B53" s="76" t="s">
        <v>1307</v>
      </c>
      <c r="C53" s="73" t="s">
        <v>1308</v>
      </c>
      <c r="D53" s="86" t="s">
        <v>503</v>
      </c>
      <c r="E53" s="86" t="s">
        <v>121</v>
      </c>
      <c r="F53" s="95">
        <v>45036</v>
      </c>
      <c r="G53" s="83">
        <v>4277.8264000000008</v>
      </c>
      <c r="H53" s="85">
        <v>-5.3278790000000003</v>
      </c>
      <c r="I53" s="83">
        <v>-0.22791743000000003</v>
      </c>
      <c r="J53" s="84">
        <f t="shared" si="0"/>
        <v>7.5534092780219905E-3</v>
      </c>
      <c r="K53" s="84">
        <f>I53/'סכום נכסי הקרן'!$C$42</f>
        <v>-1.0424199159467074E-5</v>
      </c>
    </row>
    <row r="54" spans="2:11">
      <c r="B54" s="76" t="s">
        <v>1309</v>
      </c>
      <c r="C54" s="73" t="s">
        <v>1310</v>
      </c>
      <c r="D54" s="86" t="s">
        <v>503</v>
      </c>
      <c r="E54" s="86" t="s">
        <v>121</v>
      </c>
      <c r="F54" s="95">
        <v>45036</v>
      </c>
      <c r="G54" s="83">
        <v>5347.2830000000013</v>
      </c>
      <c r="H54" s="85">
        <v>-5.3278790000000003</v>
      </c>
      <c r="I54" s="83">
        <v>-0.28489678700000004</v>
      </c>
      <c r="J54" s="84">
        <f t="shared" si="0"/>
        <v>9.4417615809569925E-3</v>
      </c>
      <c r="K54" s="84">
        <f>I54/'סכום נכסי הקרן'!$C$42</f>
        <v>-1.3030248926465475E-5</v>
      </c>
    </row>
    <row r="55" spans="2:11">
      <c r="B55" s="76" t="s">
        <v>1311</v>
      </c>
      <c r="C55" s="73" t="s">
        <v>1312</v>
      </c>
      <c r="D55" s="86" t="s">
        <v>503</v>
      </c>
      <c r="E55" s="86" t="s">
        <v>121</v>
      </c>
      <c r="F55" s="95">
        <v>45061</v>
      </c>
      <c r="G55" s="83">
        <v>9625.1094000000012</v>
      </c>
      <c r="H55" s="85">
        <v>-5.3211459999999997</v>
      </c>
      <c r="I55" s="83">
        <v>-0.51216607599999997</v>
      </c>
      <c r="J55" s="84">
        <f t="shared" si="0"/>
        <v>1.6973690824552187E-2</v>
      </c>
      <c r="K55" s="84">
        <f>I55/'סכום נכסי הקרן'!$C$42</f>
        <v>-2.3424804232597518E-5</v>
      </c>
    </row>
    <row r="56" spans="2:11">
      <c r="B56" s="76" t="s">
        <v>1313</v>
      </c>
      <c r="C56" s="73" t="s">
        <v>1314</v>
      </c>
      <c r="D56" s="86" t="s">
        <v>503</v>
      </c>
      <c r="E56" s="86" t="s">
        <v>121</v>
      </c>
      <c r="F56" s="95">
        <v>45055</v>
      </c>
      <c r="G56" s="83">
        <v>11339.371518000002</v>
      </c>
      <c r="H56" s="85">
        <v>-5.2583989999999998</v>
      </c>
      <c r="I56" s="83">
        <v>-0.59626941500000008</v>
      </c>
      <c r="J56" s="84">
        <f t="shared" si="0"/>
        <v>1.9760958744847835E-2</v>
      </c>
      <c r="K56" s="84">
        <f>I56/'סכום נכסי הקרן'!$C$42</f>
        <v>-2.7271416383814628E-5</v>
      </c>
    </row>
    <row r="57" spans="2:11">
      <c r="B57" s="76" t="s">
        <v>1315</v>
      </c>
      <c r="C57" s="73" t="s">
        <v>1316</v>
      </c>
      <c r="D57" s="86" t="s">
        <v>503</v>
      </c>
      <c r="E57" s="86" t="s">
        <v>121</v>
      </c>
      <c r="F57" s="95">
        <v>45040</v>
      </c>
      <c r="G57" s="83">
        <v>80415.060000000012</v>
      </c>
      <c r="H57" s="85">
        <v>-5.2273540000000001</v>
      </c>
      <c r="I57" s="83">
        <v>-4.2035800000000005</v>
      </c>
      <c r="J57" s="84">
        <f t="shared" si="0"/>
        <v>0.13931080292063525</v>
      </c>
      <c r="K57" s="84">
        <f>I57/'סכום נכסי הקרן'!$C$42</f>
        <v>-1.9225802564881765E-4</v>
      </c>
    </row>
    <row r="58" spans="2:11">
      <c r="B58" s="76" t="s">
        <v>1317</v>
      </c>
      <c r="C58" s="73" t="s">
        <v>1318</v>
      </c>
      <c r="D58" s="86" t="s">
        <v>503</v>
      </c>
      <c r="E58" s="86" t="s">
        <v>121</v>
      </c>
      <c r="F58" s="95">
        <v>45061</v>
      </c>
      <c r="G58" s="83">
        <v>10724.109000000002</v>
      </c>
      <c r="H58" s="85">
        <v>-5.0310050000000004</v>
      </c>
      <c r="I58" s="83">
        <v>-0.53953041700000015</v>
      </c>
      <c r="J58" s="84">
        <f t="shared" si="0"/>
        <v>1.7880572177138336E-2</v>
      </c>
      <c r="K58" s="84">
        <f>I58/'סכום נכסי הקרן'!$C$42</f>
        <v>-2.467635985276914E-5</v>
      </c>
    </row>
    <row r="59" spans="2:11">
      <c r="B59" s="76" t="s">
        <v>1319</v>
      </c>
      <c r="C59" s="73" t="s">
        <v>1320</v>
      </c>
      <c r="D59" s="86" t="s">
        <v>503</v>
      </c>
      <c r="E59" s="86" t="s">
        <v>121</v>
      </c>
      <c r="F59" s="95">
        <v>45105</v>
      </c>
      <c r="G59" s="83">
        <v>6027.0083440000008</v>
      </c>
      <c r="H59" s="85">
        <v>-4.9064059999999996</v>
      </c>
      <c r="I59" s="83">
        <v>-0.29570947700000005</v>
      </c>
      <c r="J59" s="84">
        <f t="shared" si="0"/>
        <v>9.8001048325739304E-3</v>
      </c>
      <c r="K59" s="84">
        <f>I59/'סכום נכסי הקרן'!$C$42</f>
        <v>-1.3524786066558614E-5</v>
      </c>
    </row>
    <row r="60" spans="2:11">
      <c r="B60" s="76" t="s">
        <v>1321</v>
      </c>
      <c r="C60" s="73" t="s">
        <v>1322</v>
      </c>
      <c r="D60" s="86" t="s">
        <v>503</v>
      </c>
      <c r="E60" s="86" t="s">
        <v>121</v>
      </c>
      <c r="F60" s="95">
        <v>45106</v>
      </c>
      <c r="G60" s="83">
        <v>3662.2684520000003</v>
      </c>
      <c r="H60" s="85">
        <v>-4.5232890000000001</v>
      </c>
      <c r="I60" s="83">
        <v>-0.16565496900000001</v>
      </c>
      <c r="J60" s="84">
        <f t="shared" si="0"/>
        <v>5.4899696780322822E-3</v>
      </c>
      <c r="K60" s="84">
        <f>I60/'סכום נכסי הקרן'!$C$42</f>
        <v>-7.5765174634135881E-6</v>
      </c>
    </row>
    <row r="61" spans="2:11">
      <c r="B61" s="76" t="s">
        <v>1323</v>
      </c>
      <c r="C61" s="73" t="s">
        <v>1324</v>
      </c>
      <c r="D61" s="86" t="s">
        <v>503</v>
      </c>
      <c r="E61" s="86" t="s">
        <v>121</v>
      </c>
      <c r="F61" s="95">
        <v>45106</v>
      </c>
      <c r="G61" s="83">
        <v>5410.8004500000006</v>
      </c>
      <c r="H61" s="85">
        <v>-4.038195</v>
      </c>
      <c r="I61" s="83">
        <v>-0.21849869900000002</v>
      </c>
      <c r="J61" s="84">
        <f t="shared" si="0"/>
        <v>7.2412632077429716E-3</v>
      </c>
      <c r="K61" s="84">
        <f>I61/'סכום נכסי הקרן'!$C$42</f>
        <v>-9.9934171531350151E-6</v>
      </c>
    </row>
    <row r="62" spans="2:11">
      <c r="B62" s="76" t="s">
        <v>1325</v>
      </c>
      <c r="C62" s="73" t="s">
        <v>1326</v>
      </c>
      <c r="D62" s="86" t="s">
        <v>503</v>
      </c>
      <c r="E62" s="86" t="s">
        <v>121</v>
      </c>
      <c r="F62" s="95">
        <v>45133</v>
      </c>
      <c r="G62" s="83">
        <v>7367.0906410000007</v>
      </c>
      <c r="H62" s="85">
        <v>-3.3246329999999999</v>
      </c>
      <c r="I62" s="83">
        <v>-0.24492872300000001</v>
      </c>
      <c r="J62" s="84">
        <f t="shared" si="0"/>
        <v>8.1171803699360678E-3</v>
      </c>
      <c r="K62" s="84">
        <f>I62/'סכום נכסי הקרן'!$C$42</f>
        <v>-1.1202240164018801E-5</v>
      </c>
    </row>
    <row r="63" spans="2:11">
      <c r="B63" s="76" t="s">
        <v>1327</v>
      </c>
      <c r="C63" s="73" t="s">
        <v>1328</v>
      </c>
      <c r="D63" s="86" t="s">
        <v>503</v>
      </c>
      <c r="E63" s="86" t="s">
        <v>121</v>
      </c>
      <c r="F63" s="95">
        <v>45110</v>
      </c>
      <c r="G63" s="83">
        <v>2182.6368400000006</v>
      </c>
      <c r="H63" s="85">
        <v>-3.2179000000000002</v>
      </c>
      <c r="I63" s="83">
        <v>-7.0235075000000008E-2</v>
      </c>
      <c r="J63" s="84">
        <f t="shared" si="0"/>
        <v>2.3276599211721999E-3</v>
      </c>
      <c r="K63" s="84">
        <f>I63/'סכום נכסי הקרן'!$C$42</f>
        <v>-3.212323031986219E-6</v>
      </c>
    </row>
    <row r="64" spans="2:11">
      <c r="B64" s="76" t="s">
        <v>1329</v>
      </c>
      <c r="C64" s="73" t="s">
        <v>1330</v>
      </c>
      <c r="D64" s="86" t="s">
        <v>503</v>
      </c>
      <c r="E64" s="86" t="s">
        <v>121</v>
      </c>
      <c r="F64" s="95">
        <v>45110</v>
      </c>
      <c r="G64" s="83">
        <v>7645.0193680000011</v>
      </c>
      <c r="H64" s="85">
        <v>-3.1397219999999999</v>
      </c>
      <c r="I64" s="83">
        <v>-0.24003233400000001</v>
      </c>
      <c r="J64" s="84">
        <f t="shared" si="0"/>
        <v>7.9549091908454432E-3</v>
      </c>
      <c r="K64" s="84">
        <f>I64/'סכום נכסי הקרן'!$C$42</f>
        <v>-1.0978295316543889E-5</v>
      </c>
    </row>
    <row r="65" spans="2:11">
      <c r="B65" s="76" t="s">
        <v>1331</v>
      </c>
      <c r="C65" s="73" t="s">
        <v>1332</v>
      </c>
      <c r="D65" s="86" t="s">
        <v>503</v>
      </c>
      <c r="E65" s="86" t="s">
        <v>121</v>
      </c>
      <c r="F65" s="95">
        <v>45174</v>
      </c>
      <c r="G65" s="83">
        <v>15681.169485000002</v>
      </c>
      <c r="H65" s="85">
        <v>-0.68731100000000001</v>
      </c>
      <c r="I65" s="83">
        <v>-0.10777839600000001</v>
      </c>
      <c r="J65" s="84">
        <f t="shared" si="0"/>
        <v>3.571882748575781E-3</v>
      </c>
      <c r="K65" s="84">
        <f>I65/'סכום נכסי הקרן'!$C$42</f>
        <v>-4.9294319657426349E-6</v>
      </c>
    </row>
    <row r="66" spans="2:11">
      <c r="B66" s="76" t="s">
        <v>1333</v>
      </c>
      <c r="C66" s="73" t="s">
        <v>1334</v>
      </c>
      <c r="D66" s="86" t="s">
        <v>503</v>
      </c>
      <c r="E66" s="86" t="s">
        <v>121</v>
      </c>
      <c r="F66" s="95">
        <v>45159</v>
      </c>
      <c r="G66" s="83">
        <v>15684.081881000002</v>
      </c>
      <c r="H66" s="85">
        <v>-0.79363300000000003</v>
      </c>
      <c r="I66" s="83">
        <v>-0.12447411900000004</v>
      </c>
      <c r="J66" s="84">
        <f t="shared" si="0"/>
        <v>4.1251955382623148E-3</v>
      </c>
      <c r="K66" s="84">
        <f>I66/'סכום נכסי הקרן'!$C$42</f>
        <v>-5.6930398287450184E-6</v>
      </c>
    </row>
    <row r="67" spans="2:11">
      <c r="B67" s="76" t="s">
        <v>1335</v>
      </c>
      <c r="C67" s="73" t="s">
        <v>1336</v>
      </c>
      <c r="D67" s="86" t="s">
        <v>503</v>
      </c>
      <c r="E67" s="86" t="s">
        <v>121</v>
      </c>
      <c r="F67" s="95">
        <v>45181</v>
      </c>
      <c r="G67" s="83">
        <v>1568.7410330000002</v>
      </c>
      <c r="H67" s="85">
        <v>-0.61499300000000001</v>
      </c>
      <c r="I67" s="83">
        <v>-9.6476430000000026E-3</v>
      </c>
      <c r="J67" s="84">
        <f t="shared" si="0"/>
        <v>3.1973244059150684E-4</v>
      </c>
      <c r="K67" s="84">
        <f>I67/'סכום נכסי הקרן'!$C$42</f>
        <v>-4.4125169387632357E-7</v>
      </c>
    </row>
    <row r="68" spans="2:11">
      <c r="B68" s="76" t="s">
        <v>1337</v>
      </c>
      <c r="C68" s="73" t="s">
        <v>1338</v>
      </c>
      <c r="D68" s="86" t="s">
        <v>503</v>
      </c>
      <c r="E68" s="86" t="s">
        <v>121</v>
      </c>
      <c r="F68" s="95">
        <v>45174</v>
      </c>
      <c r="G68" s="83">
        <v>17848.698880000004</v>
      </c>
      <c r="H68" s="85">
        <v>-0.50065499999999996</v>
      </c>
      <c r="I68" s="83">
        <v>-8.9360485000000017E-2</v>
      </c>
      <c r="J68" s="84">
        <f t="shared" si="0"/>
        <v>2.9614949435308431E-3</v>
      </c>
      <c r="K68" s="84">
        <f>I68/'סכום נכסי הקרן'!$C$42</f>
        <v>-4.087056846098037E-6</v>
      </c>
    </row>
    <row r="69" spans="2:11">
      <c r="B69" s="76" t="s">
        <v>1339</v>
      </c>
      <c r="C69" s="73" t="s">
        <v>1340</v>
      </c>
      <c r="D69" s="86" t="s">
        <v>503</v>
      </c>
      <c r="E69" s="86" t="s">
        <v>121</v>
      </c>
      <c r="F69" s="95">
        <v>45190</v>
      </c>
      <c r="G69" s="83">
        <v>2233.4508000000005</v>
      </c>
      <c r="H69" s="85">
        <v>-0.29984100000000002</v>
      </c>
      <c r="I69" s="83">
        <v>-6.6968070000000017E-3</v>
      </c>
      <c r="J69" s="84">
        <f t="shared" si="0"/>
        <v>2.2193881410001253E-4</v>
      </c>
      <c r="K69" s="84">
        <f>I69/'סכום נכסי הקרן'!$C$42</f>
        <v>-3.0629008891734703E-7</v>
      </c>
    </row>
    <row r="70" spans="2:11">
      <c r="B70" s="76" t="s">
        <v>1341</v>
      </c>
      <c r="C70" s="73" t="s">
        <v>1342</v>
      </c>
      <c r="D70" s="86" t="s">
        <v>503</v>
      </c>
      <c r="E70" s="86" t="s">
        <v>121</v>
      </c>
      <c r="F70" s="95">
        <v>45182</v>
      </c>
      <c r="G70" s="83">
        <v>4471.6284800000012</v>
      </c>
      <c r="H70" s="85">
        <v>-0.251247</v>
      </c>
      <c r="I70" s="83">
        <v>-1.1234848000000002E-2</v>
      </c>
      <c r="J70" s="84">
        <f t="shared" si="0"/>
        <v>3.7233398569107599E-4</v>
      </c>
      <c r="K70" s="84">
        <f>I70/'סכום נכסי הקרן'!$C$42</f>
        <v>-5.1384526878150717E-7</v>
      </c>
    </row>
    <row r="71" spans="2:11">
      <c r="B71" s="76" t="s">
        <v>1343</v>
      </c>
      <c r="C71" s="73" t="s">
        <v>1344</v>
      </c>
      <c r="D71" s="86" t="s">
        <v>503</v>
      </c>
      <c r="E71" s="86" t="s">
        <v>121</v>
      </c>
      <c r="F71" s="95">
        <v>45182</v>
      </c>
      <c r="G71" s="83">
        <v>4472.4556840000005</v>
      </c>
      <c r="H71" s="85">
        <v>-0.232705</v>
      </c>
      <c r="I71" s="83">
        <v>-1.0407643999999999E-2</v>
      </c>
      <c r="J71" s="84">
        <f t="shared" si="0"/>
        <v>3.4491962616439595E-4</v>
      </c>
      <c r="K71" s="84">
        <f>I71/'סכום נכסי הקרן'!$C$42</f>
        <v>-4.760116584187199E-7</v>
      </c>
    </row>
    <row r="72" spans="2:11">
      <c r="B72" s="76" t="s">
        <v>1345</v>
      </c>
      <c r="C72" s="73" t="s">
        <v>1346</v>
      </c>
      <c r="D72" s="86" t="s">
        <v>503</v>
      </c>
      <c r="E72" s="86" t="s">
        <v>121</v>
      </c>
      <c r="F72" s="95">
        <v>45187</v>
      </c>
      <c r="G72" s="83">
        <v>6274.3423400000001</v>
      </c>
      <c r="H72" s="85">
        <v>-2.6819999999999999E-3</v>
      </c>
      <c r="I72" s="83">
        <v>-1.6825300000000002E-4</v>
      </c>
      <c r="J72" s="84">
        <f t="shared" si="0"/>
        <v>5.5760709975320184E-6</v>
      </c>
      <c r="K72" s="84">
        <f>I72/'סכום נכסי הקרן'!$C$42</f>
        <v>-7.6953429194854178E-9</v>
      </c>
    </row>
    <row r="73" spans="2:11">
      <c r="B73" s="76" t="s">
        <v>1347</v>
      </c>
      <c r="C73" s="73" t="s">
        <v>1348</v>
      </c>
      <c r="D73" s="86" t="s">
        <v>503</v>
      </c>
      <c r="E73" s="86" t="s">
        <v>121</v>
      </c>
      <c r="F73" s="95">
        <v>45175</v>
      </c>
      <c r="G73" s="83">
        <v>14032.383804000001</v>
      </c>
      <c r="H73" s="85">
        <v>-1.1436E-2</v>
      </c>
      <c r="I73" s="83">
        <v>-1.6046840000000003E-3</v>
      </c>
      <c r="J73" s="84">
        <f t="shared" si="0"/>
        <v>5.3180816464512788E-5</v>
      </c>
      <c r="K73" s="84">
        <f>I73/'סכום נכסי הקרן'!$C$42</f>
        <v>-7.3393007300978533E-8</v>
      </c>
    </row>
    <row r="74" spans="2:11">
      <c r="B74" s="76" t="s">
        <v>1349</v>
      </c>
      <c r="C74" s="73" t="s">
        <v>1350</v>
      </c>
      <c r="D74" s="86" t="s">
        <v>503</v>
      </c>
      <c r="E74" s="86" t="s">
        <v>121</v>
      </c>
      <c r="F74" s="95">
        <v>45173</v>
      </c>
      <c r="G74" s="83">
        <v>41761.500000000007</v>
      </c>
      <c r="H74" s="85">
        <v>-0.39905200000000002</v>
      </c>
      <c r="I74" s="83">
        <v>-0.16665000000000002</v>
      </c>
      <c r="J74" s="84">
        <f t="shared" si="0"/>
        <v>5.5229459904947362E-3</v>
      </c>
      <c r="K74" s="84">
        <f>I74/'סכום נכסי הקרן'!$C$42</f>
        <v>-7.6220269328466356E-6</v>
      </c>
    </row>
    <row r="75" spans="2:11">
      <c r="B75" s="76" t="s">
        <v>1351</v>
      </c>
      <c r="C75" s="73" t="s">
        <v>1352</v>
      </c>
      <c r="D75" s="86" t="s">
        <v>503</v>
      </c>
      <c r="E75" s="86" t="s">
        <v>121</v>
      </c>
      <c r="F75" s="95">
        <v>45182</v>
      </c>
      <c r="G75" s="83">
        <v>53281.200000000012</v>
      </c>
      <c r="H75" s="85">
        <v>-0.15373200000000001</v>
      </c>
      <c r="I75" s="83">
        <v>-8.1910000000000011E-2</v>
      </c>
      <c r="J75" s="84">
        <f t="shared" si="0"/>
        <v>2.7145784943379768E-3</v>
      </c>
      <c r="K75" s="84">
        <f>I75/'סכום נכסי הקרן'!$C$42</f>
        <v>-3.7462959860154093E-6</v>
      </c>
    </row>
    <row r="76" spans="2:11">
      <c r="B76" s="76" t="s">
        <v>1353</v>
      </c>
      <c r="C76" s="73" t="s">
        <v>1354</v>
      </c>
      <c r="D76" s="86" t="s">
        <v>503</v>
      </c>
      <c r="E76" s="86" t="s">
        <v>121</v>
      </c>
      <c r="F76" s="95">
        <v>45180</v>
      </c>
      <c r="G76" s="83">
        <v>10577.543085000001</v>
      </c>
      <c r="H76" s="85">
        <v>0.51001700000000005</v>
      </c>
      <c r="I76" s="83">
        <v>5.3947273000000018E-2</v>
      </c>
      <c r="J76" s="84">
        <f t="shared" ref="J76:J128" si="1">IFERROR(I76/$I$11,0)</f>
        <v>-1.7878660372845784E-3</v>
      </c>
      <c r="K76" s="84">
        <f>I76/'סכום נכסי הקרן'!$C$42</f>
        <v>2.4673721437721583E-6</v>
      </c>
    </row>
    <row r="77" spans="2:11">
      <c r="B77" s="76" t="s">
        <v>1355</v>
      </c>
      <c r="C77" s="73" t="s">
        <v>1356</v>
      </c>
      <c r="D77" s="86" t="s">
        <v>503</v>
      </c>
      <c r="E77" s="86" t="s">
        <v>121</v>
      </c>
      <c r="F77" s="95">
        <v>45126</v>
      </c>
      <c r="G77" s="83">
        <v>9546.000336000001</v>
      </c>
      <c r="H77" s="85">
        <v>6.5409379999999997</v>
      </c>
      <c r="I77" s="83">
        <v>0.62439795799999998</v>
      </c>
      <c r="J77" s="84">
        <f t="shared" si="1"/>
        <v>-2.0693166508306032E-2</v>
      </c>
      <c r="K77" s="84">
        <f>I77/'סכום נכסי הקרן'!$C$42</f>
        <v>2.8557924108553505E-5</v>
      </c>
    </row>
    <row r="78" spans="2:11">
      <c r="B78" s="76" t="s">
        <v>1357</v>
      </c>
      <c r="C78" s="73" t="s">
        <v>1358</v>
      </c>
      <c r="D78" s="86" t="s">
        <v>503</v>
      </c>
      <c r="E78" s="86" t="s">
        <v>121</v>
      </c>
      <c r="F78" s="95">
        <v>45089</v>
      </c>
      <c r="G78" s="83">
        <v>2259.4486400000005</v>
      </c>
      <c r="H78" s="85">
        <v>6.4934050000000001</v>
      </c>
      <c r="I78" s="83">
        <v>0.14671514699999999</v>
      </c>
      <c r="J78" s="84">
        <f t="shared" si="1"/>
        <v>-4.8622852257335474E-3</v>
      </c>
      <c r="K78" s="84">
        <f>I78/'סכום נכסי הקרן'!$C$42</f>
        <v>6.7102718385271709E-6</v>
      </c>
    </row>
    <row r="79" spans="2:11">
      <c r="B79" s="76" t="s">
        <v>1359</v>
      </c>
      <c r="C79" s="73" t="s">
        <v>1360</v>
      </c>
      <c r="D79" s="86" t="s">
        <v>503</v>
      </c>
      <c r="E79" s="86" t="s">
        <v>121</v>
      </c>
      <c r="F79" s="95">
        <v>45105</v>
      </c>
      <c r="G79" s="83">
        <v>18553.650303999999</v>
      </c>
      <c r="H79" s="85">
        <v>4.6741729999999997</v>
      </c>
      <c r="I79" s="83">
        <v>0.86722962400000003</v>
      </c>
      <c r="J79" s="84">
        <f t="shared" si="1"/>
        <v>-2.8740848333087651E-2</v>
      </c>
      <c r="K79" s="84">
        <f>I79/'סכום נכסי הקרן'!$C$42</f>
        <v>3.9664251731715935E-5</v>
      </c>
    </row>
    <row r="80" spans="2:11">
      <c r="B80" s="76" t="s">
        <v>1361</v>
      </c>
      <c r="C80" s="73" t="s">
        <v>1362</v>
      </c>
      <c r="D80" s="86" t="s">
        <v>503</v>
      </c>
      <c r="E80" s="86" t="s">
        <v>121</v>
      </c>
      <c r="F80" s="95">
        <v>45147</v>
      </c>
      <c r="G80" s="83">
        <v>2259.4486400000005</v>
      </c>
      <c r="H80" s="85">
        <v>3.4611719999999999</v>
      </c>
      <c r="I80" s="83">
        <v>7.8203402000000005E-2</v>
      </c>
      <c r="J80" s="84">
        <f t="shared" si="1"/>
        <v>-2.5917381669303811E-3</v>
      </c>
      <c r="K80" s="84">
        <f>I80/'סכום נכסי הקרן'!$C$42</f>
        <v>3.5767682945348481E-6</v>
      </c>
    </row>
    <row r="81" spans="2:11">
      <c r="B81" s="76" t="s">
        <v>1363</v>
      </c>
      <c r="C81" s="73" t="s">
        <v>1364</v>
      </c>
      <c r="D81" s="86" t="s">
        <v>503</v>
      </c>
      <c r="E81" s="86" t="s">
        <v>121</v>
      </c>
      <c r="F81" s="95">
        <v>45147</v>
      </c>
      <c r="G81" s="83">
        <v>11297.243200000003</v>
      </c>
      <c r="H81" s="85">
        <v>3.4600010000000001</v>
      </c>
      <c r="I81" s="83">
        <v>0.39088470000000008</v>
      </c>
      <c r="J81" s="84">
        <f t="shared" si="1"/>
        <v>-1.2954305950259454E-2</v>
      </c>
      <c r="K81" s="84">
        <f>I81/'סכום נכסי הקרן'!$C$42</f>
        <v>1.787779004523059E-5</v>
      </c>
    </row>
    <row r="82" spans="2:11">
      <c r="B82" s="76" t="s">
        <v>1365</v>
      </c>
      <c r="C82" s="73" t="s">
        <v>1366</v>
      </c>
      <c r="D82" s="86" t="s">
        <v>503</v>
      </c>
      <c r="E82" s="86" t="s">
        <v>121</v>
      </c>
      <c r="F82" s="95">
        <v>45082</v>
      </c>
      <c r="G82" s="83">
        <v>12201.022656000001</v>
      </c>
      <c r="H82" s="85">
        <v>2.7862040000000001</v>
      </c>
      <c r="I82" s="83">
        <v>0.33994539100000004</v>
      </c>
      <c r="J82" s="84">
        <f t="shared" si="1"/>
        <v>-1.1266126817945487E-2</v>
      </c>
      <c r="K82" s="84">
        <f>I82/'סכום נכסי הקרן'!$C$42</f>
        <v>1.5547992354629946E-5</v>
      </c>
    </row>
    <row r="83" spans="2:11">
      <c r="B83" s="76" t="s">
        <v>1367</v>
      </c>
      <c r="C83" s="73" t="s">
        <v>1368</v>
      </c>
      <c r="D83" s="86" t="s">
        <v>503</v>
      </c>
      <c r="E83" s="86" t="s">
        <v>121</v>
      </c>
      <c r="F83" s="95">
        <v>45181</v>
      </c>
      <c r="G83" s="83">
        <v>8838.8891999999996</v>
      </c>
      <c r="H83" s="85">
        <v>0.78202799999999995</v>
      </c>
      <c r="I83" s="83">
        <v>6.9122587000000013E-2</v>
      </c>
      <c r="J83" s="84">
        <f t="shared" si="1"/>
        <v>-2.2907909674423858E-3</v>
      </c>
      <c r="K83" s="84">
        <f>I83/'סכום נכסי הקרן'!$C$42</f>
        <v>3.1614414628384925E-6</v>
      </c>
    </row>
    <row r="84" spans="2:11">
      <c r="B84" s="76" t="s">
        <v>1369</v>
      </c>
      <c r="C84" s="73" t="s">
        <v>1370</v>
      </c>
      <c r="D84" s="86" t="s">
        <v>503</v>
      </c>
      <c r="E84" s="86" t="s">
        <v>121</v>
      </c>
      <c r="F84" s="95">
        <v>45189</v>
      </c>
      <c r="G84" s="83">
        <v>6778.3459200000007</v>
      </c>
      <c r="H84" s="85">
        <v>0.38976899999999998</v>
      </c>
      <c r="I84" s="83">
        <v>2.6419862000000002E-2</v>
      </c>
      <c r="J84" s="84">
        <f t="shared" si="1"/>
        <v>-8.7558038345229069E-4</v>
      </c>
      <c r="K84" s="84">
        <f>I84/'סכום נכסי הקרן'!$C$42</f>
        <v>1.2083582341799662E-6</v>
      </c>
    </row>
    <row r="85" spans="2:11">
      <c r="B85" s="76" t="s">
        <v>1371</v>
      </c>
      <c r="C85" s="73" t="s">
        <v>1372</v>
      </c>
      <c r="D85" s="86" t="s">
        <v>503</v>
      </c>
      <c r="E85" s="86" t="s">
        <v>121</v>
      </c>
      <c r="F85" s="95">
        <v>45169</v>
      </c>
      <c r="G85" s="83">
        <v>5648.6216000000013</v>
      </c>
      <c r="H85" s="85">
        <v>0.67780099999999999</v>
      </c>
      <c r="I85" s="83">
        <v>3.8286399000000013E-2</v>
      </c>
      <c r="J85" s="84">
        <f t="shared" si="1"/>
        <v>-1.2688491680019904E-3</v>
      </c>
      <c r="K85" s="84">
        <f>I85/'סכום נכסי הקרן'!$C$42</f>
        <v>1.7510948955278282E-6</v>
      </c>
    </row>
    <row r="86" spans="2:11">
      <c r="B86" s="76" t="s">
        <v>1373</v>
      </c>
      <c r="C86" s="73" t="s">
        <v>1374</v>
      </c>
      <c r="D86" s="86" t="s">
        <v>503</v>
      </c>
      <c r="E86" s="86" t="s">
        <v>121</v>
      </c>
      <c r="F86" s="95">
        <v>45187</v>
      </c>
      <c r="G86" s="83">
        <v>7659.5308900000018</v>
      </c>
      <c r="H86" s="85">
        <v>-0.13650599999999999</v>
      </c>
      <c r="I86" s="83">
        <v>-1.0455740000000002E-2</v>
      </c>
      <c r="J86" s="84">
        <f t="shared" si="1"/>
        <v>3.4651357522145473E-4</v>
      </c>
      <c r="K86" s="84">
        <f>I86/'סכום נכסי הקרן'!$C$42</f>
        <v>-4.7821141243829511E-7</v>
      </c>
    </row>
    <row r="87" spans="2:11">
      <c r="B87" s="76" t="s">
        <v>1375</v>
      </c>
      <c r="C87" s="73" t="s">
        <v>1376</v>
      </c>
      <c r="D87" s="86" t="s">
        <v>503</v>
      </c>
      <c r="E87" s="86" t="s">
        <v>121</v>
      </c>
      <c r="F87" s="95">
        <v>45173</v>
      </c>
      <c r="G87" s="83">
        <v>4638.4125759999997</v>
      </c>
      <c r="H87" s="85">
        <v>0.29394199999999998</v>
      </c>
      <c r="I87" s="83">
        <v>1.3634261000000002E-2</v>
      </c>
      <c r="J87" s="84">
        <f t="shared" si="1"/>
        <v>-4.5185290803065559E-4</v>
      </c>
      <c r="K87" s="84">
        <f>I87/'סכום נכסי הקרן'!$C$42</f>
        <v>6.2358658596735979E-7</v>
      </c>
    </row>
    <row r="88" spans="2:11">
      <c r="B88" s="76" t="s">
        <v>1377</v>
      </c>
      <c r="C88" s="73" t="s">
        <v>1378</v>
      </c>
      <c r="D88" s="86" t="s">
        <v>503</v>
      </c>
      <c r="E88" s="86" t="s">
        <v>121</v>
      </c>
      <c r="F88" s="95">
        <v>45187</v>
      </c>
      <c r="G88" s="83">
        <v>7119.8841760000005</v>
      </c>
      <c r="H88" s="85">
        <v>-0.100825</v>
      </c>
      <c r="I88" s="83">
        <v>-7.1786380000000011E-3</v>
      </c>
      <c r="J88" s="84">
        <f t="shared" si="1"/>
        <v>2.3790717047292621E-4</v>
      </c>
      <c r="K88" s="84">
        <f>I88/'סכום נכסי הקרן'!$C$42</f>
        <v>-3.283274658095188E-7</v>
      </c>
    </row>
    <row r="89" spans="2:11">
      <c r="B89" s="76" t="s">
        <v>1379</v>
      </c>
      <c r="C89" s="73" t="s">
        <v>1380</v>
      </c>
      <c r="D89" s="86" t="s">
        <v>503</v>
      </c>
      <c r="E89" s="86" t="s">
        <v>121</v>
      </c>
      <c r="F89" s="95">
        <v>45176</v>
      </c>
      <c r="G89" s="83">
        <v>9939.4555200000013</v>
      </c>
      <c r="H89" s="85">
        <v>-0.59739699999999996</v>
      </c>
      <c r="I89" s="83">
        <v>-5.9377964000000012E-2</v>
      </c>
      <c r="J89" s="84">
        <f t="shared" si="1"/>
        <v>1.9678445136366083E-3</v>
      </c>
      <c r="K89" s="84">
        <f>I89/'סכום נכסי הקרן'!$C$42</f>
        <v>-2.7157542203756255E-6</v>
      </c>
    </row>
    <row r="90" spans="2:11">
      <c r="B90" s="72"/>
      <c r="C90" s="73"/>
      <c r="D90" s="73"/>
      <c r="E90" s="73"/>
      <c r="F90" s="73"/>
      <c r="G90" s="83"/>
      <c r="H90" s="85"/>
      <c r="I90" s="73"/>
      <c r="J90" s="84"/>
      <c r="K90" s="73"/>
    </row>
    <row r="91" spans="2:11">
      <c r="B91" s="92" t="s">
        <v>178</v>
      </c>
      <c r="C91" s="71"/>
      <c r="D91" s="71"/>
      <c r="E91" s="71"/>
      <c r="F91" s="71"/>
      <c r="G91" s="80"/>
      <c r="H91" s="82"/>
      <c r="I91" s="80">
        <v>7.8227279860000012</v>
      </c>
      <c r="J91" s="81">
        <f t="shared" si="1"/>
        <v>-0.25925295028508649</v>
      </c>
      <c r="K91" s="81">
        <f>I91/'סכום נכסי הקרן'!$C$42</f>
        <v>3.5778603898964969E-4</v>
      </c>
    </row>
    <row r="92" spans="2:11">
      <c r="B92" s="76" t="s">
        <v>1381</v>
      </c>
      <c r="C92" s="73" t="s">
        <v>1382</v>
      </c>
      <c r="D92" s="86" t="s">
        <v>503</v>
      </c>
      <c r="E92" s="86" t="s">
        <v>125</v>
      </c>
      <c r="F92" s="95">
        <v>45176</v>
      </c>
      <c r="G92" s="83">
        <v>14468.020000000002</v>
      </c>
      <c r="H92" s="85">
        <v>1.339575</v>
      </c>
      <c r="I92" s="83">
        <v>0.19381000000000004</v>
      </c>
      <c r="J92" s="84">
        <f t="shared" si="1"/>
        <v>-6.4230552800347129E-3</v>
      </c>
      <c r="K92" s="84">
        <f>I92/'סכום נכסי הקרן'!$C$42</f>
        <v>8.8642366627963194E-6</v>
      </c>
    </row>
    <row r="93" spans="2:11">
      <c r="B93" s="76" t="s">
        <v>1383</v>
      </c>
      <c r="C93" s="73" t="s">
        <v>1384</v>
      </c>
      <c r="D93" s="86" t="s">
        <v>503</v>
      </c>
      <c r="E93" s="86" t="s">
        <v>123</v>
      </c>
      <c r="F93" s="95">
        <v>45117</v>
      </c>
      <c r="G93" s="83">
        <v>2360.8460400000004</v>
      </c>
      <c r="H93" s="85">
        <v>-3.8557950000000001</v>
      </c>
      <c r="I93" s="83">
        <v>-9.102937500000001E-2</v>
      </c>
      <c r="J93" s="84">
        <f t="shared" si="1"/>
        <v>3.0168036104019909E-3</v>
      </c>
      <c r="K93" s="84">
        <f>I93/'סכום נכסי הקרן'!$C$42</f>
        <v>-4.1633864262238E-6</v>
      </c>
    </row>
    <row r="94" spans="2:11">
      <c r="B94" s="76" t="s">
        <v>1385</v>
      </c>
      <c r="C94" s="73" t="s">
        <v>1386</v>
      </c>
      <c r="D94" s="86" t="s">
        <v>503</v>
      </c>
      <c r="E94" s="86" t="s">
        <v>124</v>
      </c>
      <c r="F94" s="95">
        <v>45167</v>
      </c>
      <c r="G94" s="83">
        <v>3689.3658350000005</v>
      </c>
      <c r="H94" s="85">
        <v>-2.7175989999999999</v>
      </c>
      <c r="I94" s="83">
        <v>-0.10026216</v>
      </c>
      <c r="J94" s="84">
        <f t="shared" si="1"/>
        <v>3.3227872461466645E-3</v>
      </c>
      <c r="K94" s="84">
        <f>I94/'סכום נכסי הקרן'!$C$42</f>
        <v>-4.5856638695792292E-6</v>
      </c>
    </row>
    <row r="95" spans="2:11">
      <c r="B95" s="76" t="s">
        <v>1387</v>
      </c>
      <c r="C95" s="73" t="s">
        <v>1388</v>
      </c>
      <c r="D95" s="86" t="s">
        <v>503</v>
      </c>
      <c r="E95" s="86" t="s">
        <v>125</v>
      </c>
      <c r="F95" s="95">
        <v>45153</v>
      </c>
      <c r="G95" s="83">
        <v>2738.37</v>
      </c>
      <c r="H95" s="85">
        <v>9.3120999999999995E-2</v>
      </c>
      <c r="I95" s="83">
        <v>2.5500000000000002E-3</v>
      </c>
      <c r="J95" s="84">
        <f t="shared" si="1"/>
        <v>-8.4509524607030167E-5</v>
      </c>
      <c r="K95" s="84">
        <f>I95/'סכום נכסי הקרן'!$C$42</f>
        <v>1.1662867494004753E-7</v>
      </c>
    </row>
    <row r="96" spans="2:11">
      <c r="B96" s="76" t="s">
        <v>1389</v>
      </c>
      <c r="C96" s="73" t="s">
        <v>1390</v>
      </c>
      <c r="D96" s="86" t="s">
        <v>503</v>
      </c>
      <c r="E96" s="86" t="s">
        <v>125</v>
      </c>
      <c r="F96" s="95">
        <v>45127</v>
      </c>
      <c r="G96" s="83">
        <v>12451.480000000003</v>
      </c>
      <c r="H96" s="85">
        <v>5.3216159999999997</v>
      </c>
      <c r="I96" s="83">
        <v>0.6626200000000001</v>
      </c>
      <c r="J96" s="84">
        <f t="shared" si="1"/>
        <v>-2.1959882821611893E-2</v>
      </c>
      <c r="K96" s="84">
        <f>I96/'סכום נכסי הקרן'!$C$42</f>
        <v>3.0306075525009529E-5</v>
      </c>
    </row>
    <row r="97" spans="2:11">
      <c r="B97" s="76" t="s">
        <v>1391</v>
      </c>
      <c r="C97" s="73" t="s">
        <v>1392</v>
      </c>
      <c r="D97" s="86" t="s">
        <v>503</v>
      </c>
      <c r="E97" s="86" t="s">
        <v>121</v>
      </c>
      <c r="F97" s="95">
        <v>45153</v>
      </c>
      <c r="G97" s="83">
        <v>6836.7000000000007</v>
      </c>
      <c r="H97" s="85">
        <v>2.1794000000000001E-2</v>
      </c>
      <c r="I97" s="83">
        <v>1.4900000000000002E-3</v>
      </c>
      <c r="J97" s="84">
        <f t="shared" si="1"/>
        <v>-4.9380075162539195E-5</v>
      </c>
      <c r="K97" s="84">
        <f>I97/'סכום נכסי הקרן'!$C$42</f>
        <v>6.8147735553204246E-8</v>
      </c>
    </row>
    <row r="98" spans="2:11">
      <c r="B98" s="76" t="s">
        <v>1393</v>
      </c>
      <c r="C98" s="73" t="s">
        <v>1394</v>
      </c>
      <c r="D98" s="86" t="s">
        <v>503</v>
      </c>
      <c r="E98" s="86" t="s">
        <v>123</v>
      </c>
      <c r="F98" s="95">
        <v>45197</v>
      </c>
      <c r="G98" s="83">
        <v>2224.6100000000006</v>
      </c>
      <c r="H98" s="85">
        <v>-0.88464900000000002</v>
      </c>
      <c r="I98" s="83">
        <v>-1.9680000000000003E-2</v>
      </c>
      <c r="J98" s="84">
        <f t="shared" si="1"/>
        <v>6.5221468402602107E-4</v>
      </c>
      <c r="K98" s="84">
        <f>I98/'סכום נכסי הקרן'!$C$42</f>
        <v>-9.0009895012554338E-7</v>
      </c>
    </row>
    <row r="99" spans="2:11">
      <c r="B99" s="76" t="s">
        <v>1395</v>
      </c>
      <c r="C99" s="73" t="s">
        <v>1396</v>
      </c>
      <c r="D99" s="86" t="s">
        <v>503</v>
      </c>
      <c r="E99" s="86" t="s">
        <v>123</v>
      </c>
      <c r="F99" s="95">
        <v>45187</v>
      </c>
      <c r="G99" s="83">
        <v>24631.530000000006</v>
      </c>
      <c r="H99" s="85">
        <v>0.60284499999999996</v>
      </c>
      <c r="I99" s="83">
        <v>0.14849000000000004</v>
      </c>
      <c r="J99" s="84">
        <f t="shared" si="1"/>
        <v>-4.9211056113325144E-3</v>
      </c>
      <c r="K99" s="84">
        <f>I99/'סכום נכסי הקרן'!$C$42</f>
        <v>6.7914478203324157E-6</v>
      </c>
    </row>
    <row r="100" spans="2:11">
      <c r="B100" s="76" t="s">
        <v>1397</v>
      </c>
      <c r="C100" s="73" t="s">
        <v>1398</v>
      </c>
      <c r="D100" s="86" t="s">
        <v>503</v>
      </c>
      <c r="E100" s="86" t="s">
        <v>123</v>
      </c>
      <c r="F100" s="95">
        <v>45078</v>
      </c>
      <c r="G100" s="83">
        <v>7049.728296000002</v>
      </c>
      <c r="H100" s="85">
        <v>1.3257589999999999</v>
      </c>
      <c r="I100" s="83">
        <v>9.3462433000000025E-2</v>
      </c>
      <c r="J100" s="84">
        <f t="shared" si="1"/>
        <v>-3.0974375613515332E-3</v>
      </c>
      <c r="K100" s="84">
        <f>I100/'סכום נכסי הקרן'!$C$42</f>
        <v>4.2746665558678325E-6</v>
      </c>
    </row>
    <row r="101" spans="2:11">
      <c r="B101" s="76" t="s">
        <v>1399</v>
      </c>
      <c r="C101" s="73" t="s">
        <v>1400</v>
      </c>
      <c r="D101" s="86" t="s">
        <v>503</v>
      </c>
      <c r="E101" s="86" t="s">
        <v>123</v>
      </c>
      <c r="F101" s="95">
        <v>45181</v>
      </c>
      <c r="G101" s="83">
        <v>14174.809204000001</v>
      </c>
      <c r="H101" s="85">
        <v>1.2598940000000001</v>
      </c>
      <c r="I101" s="83">
        <v>0.17858759100000005</v>
      </c>
      <c r="J101" s="84">
        <f t="shared" si="1"/>
        <v>-5.9185695749508788E-3</v>
      </c>
      <c r="K101" s="84">
        <f>I101/'סכום נכסי הקרן'!$C$42</f>
        <v>8.1680133721824155E-6</v>
      </c>
    </row>
    <row r="102" spans="2:11">
      <c r="B102" s="76" t="s">
        <v>1399</v>
      </c>
      <c r="C102" s="73" t="s">
        <v>1401</v>
      </c>
      <c r="D102" s="86" t="s">
        <v>503</v>
      </c>
      <c r="E102" s="86" t="s">
        <v>123</v>
      </c>
      <c r="F102" s="95">
        <v>45181</v>
      </c>
      <c r="G102" s="83">
        <v>470.38075800000007</v>
      </c>
      <c r="H102" s="85">
        <v>1.2598940000000001</v>
      </c>
      <c r="I102" s="83">
        <v>5.9263000000000015E-3</v>
      </c>
      <c r="J102" s="84">
        <f t="shared" si="1"/>
        <v>-1.9640344928574234E-4</v>
      </c>
      <c r="K102" s="84">
        <f>I102/'סכום נכסי הקרן'!$C$42</f>
        <v>2.7104961423419758E-7</v>
      </c>
    </row>
    <row r="103" spans="2:11">
      <c r="B103" s="76" t="s">
        <v>1402</v>
      </c>
      <c r="C103" s="73" t="s">
        <v>1403</v>
      </c>
      <c r="D103" s="86" t="s">
        <v>503</v>
      </c>
      <c r="E103" s="86" t="s">
        <v>123</v>
      </c>
      <c r="F103" s="95">
        <v>45176</v>
      </c>
      <c r="G103" s="83">
        <v>6110.6788470000001</v>
      </c>
      <c r="H103" s="85">
        <v>1.2069799999999999</v>
      </c>
      <c r="I103" s="83">
        <v>7.3754685000000014E-2</v>
      </c>
      <c r="J103" s="84">
        <f t="shared" si="1"/>
        <v>-2.4443032811338273E-3</v>
      </c>
      <c r="K103" s="84">
        <f>I103/'סכום נכסי הקרן'!$C$42</f>
        <v>3.3732985028119999E-6</v>
      </c>
    </row>
    <row r="104" spans="2:11">
      <c r="B104" s="76" t="s">
        <v>1404</v>
      </c>
      <c r="C104" s="73" t="s">
        <v>1405</v>
      </c>
      <c r="D104" s="86" t="s">
        <v>503</v>
      </c>
      <c r="E104" s="86" t="s">
        <v>123</v>
      </c>
      <c r="F104" s="95">
        <v>45175</v>
      </c>
      <c r="G104" s="83">
        <v>5383.1634980000008</v>
      </c>
      <c r="H104" s="85">
        <v>1.4078489999999999</v>
      </c>
      <c r="I104" s="83">
        <v>7.5786830000000013E-2</v>
      </c>
      <c r="J104" s="84">
        <f t="shared" si="1"/>
        <v>-2.5116505783426713E-3</v>
      </c>
      <c r="K104" s="84">
        <f>I104/'סכום נכסי הקרן'!$C$42</f>
        <v>3.4662421807084876E-6</v>
      </c>
    </row>
    <row r="105" spans="2:11">
      <c r="B105" s="76" t="s">
        <v>1406</v>
      </c>
      <c r="C105" s="73" t="s">
        <v>1407</v>
      </c>
      <c r="D105" s="86" t="s">
        <v>503</v>
      </c>
      <c r="E105" s="86" t="s">
        <v>123</v>
      </c>
      <c r="F105" s="95">
        <v>45183</v>
      </c>
      <c r="G105" s="83">
        <v>5899.6791060000005</v>
      </c>
      <c r="H105" s="85">
        <v>1.324182</v>
      </c>
      <c r="I105" s="83">
        <v>7.8122462000000018E-2</v>
      </c>
      <c r="J105" s="84">
        <f t="shared" si="1"/>
        <v>-2.5890557351963841E-3</v>
      </c>
      <c r="K105" s="84">
        <f>I105/'סכום נכסי הקרן'!$C$42</f>
        <v>3.5730663631820458E-6</v>
      </c>
    </row>
    <row r="106" spans="2:11">
      <c r="B106" s="76" t="s">
        <v>1408</v>
      </c>
      <c r="C106" s="73" t="s">
        <v>1409</v>
      </c>
      <c r="D106" s="86" t="s">
        <v>503</v>
      </c>
      <c r="E106" s="86" t="s">
        <v>123</v>
      </c>
      <c r="F106" s="95">
        <v>45183</v>
      </c>
      <c r="G106" s="83">
        <v>3836.0154190000003</v>
      </c>
      <c r="H106" s="85">
        <v>1.324182</v>
      </c>
      <c r="I106" s="83">
        <v>5.0795808000000005E-2</v>
      </c>
      <c r="J106" s="84">
        <f t="shared" si="1"/>
        <v>-1.6834233671019529E-3</v>
      </c>
      <c r="K106" s="84">
        <f>I106/'סכום נכסי הקרן'!$C$42</f>
        <v>2.323234423352575E-6</v>
      </c>
    </row>
    <row r="107" spans="2:11">
      <c r="B107" s="76" t="s">
        <v>1410</v>
      </c>
      <c r="C107" s="73" t="s">
        <v>1411</v>
      </c>
      <c r="D107" s="86" t="s">
        <v>503</v>
      </c>
      <c r="E107" s="86" t="s">
        <v>123</v>
      </c>
      <c r="F107" s="95">
        <v>45161</v>
      </c>
      <c r="G107" s="83">
        <v>3334.9100000000008</v>
      </c>
      <c r="H107" s="85">
        <v>2.1137000000000001</v>
      </c>
      <c r="I107" s="83">
        <v>7.0490000000000011E-2</v>
      </c>
      <c r="J107" s="84">
        <f t="shared" si="1"/>
        <v>-2.3361083880586498E-3</v>
      </c>
      <c r="K107" s="84">
        <f>I107/'סכום נכסי הקרן'!$C$42</f>
        <v>3.2239824692250789E-6</v>
      </c>
    </row>
    <row r="108" spans="2:11">
      <c r="B108" s="76" t="s">
        <v>1412</v>
      </c>
      <c r="C108" s="73" t="s">
        <v>1413</v>
      </c>
      <c r="D108" s="86" t="s">
        <v>503</v>
      </c>
      <c r="E108" s="86" t="s">
        <v>123</v>
      </c>
      <c r="F108" s="95">
        <v>45145</v>
      </c>
      <c r="G108" s="83">
        <v>41640.420000000006</v>
      </c>
      <c r="H108" s="85">
        <v>3.858174</v>
      </c>
      <c r="I108" s="83">
        <v>1.6065600000000004</v>
      </c>
      <c r="J108" s="84">
        <f t="shared" si="1"/>
        <v>-5.3242988961831529E-2</v>
      </c>
      <c r="K108" s="84">
        <f>I108/'סכום נכסי הקרן'!$C$42</f>
        <v>7.3478809416346194E-5</v>
      </c>
    </row>
    <row r="109" spans="2:11">
      <c r="B109" s="76" t="s">
        <v>1414</v>
      </c>
      <c r="C109" s="73" t="s">
        <v>1415</v>
      </c>
      <c r="D109" s="86" t="s">
        <v>503</v>
      </c>
      <c r="E109" s="86" t="s">
        <v>123</v>
      </c>
      <c r="F109" s="95">
        <v>45099</v>
      </c>
      <c r="G109" s="83">
        <v>13552.773956000005</v>
      </c>
      <c r="H109" s="85">
        <v>4.0834000000000001</v>
      </c>
      <c r="I109" s="83">
        <v>0.55341392500000008</v>
      </c>
      <c r="J109" s="84">
        <f t="shared" si="1"/>
        <v>-1.8340685377513981E-2</v>
      </c>
      <c r="K109" s="84">
        <f>I109/'סכום נכסי הקרן'!$C$42</f>
        <v>2.531134618279249E-5</v>
      </c>
    </row>
    <row r="110" spans="2:11">
      <c r="B110" s="76" t="s">
        <v>1414</v>
      </c>
      <c r="C110" s="73" t="s">
        <v>1416</v>
      </c>
      <c r="D110" s="86" t="s">
        <v>503</v>
      </c>
      <c r="E110" s="86" t="s">
        <v>123</v>
      </c>
      <c r="F110" s="95">
        <v>45099</v>
      </c>
      <c r="G110" s="83">
        <v>7354.8152370000016</v>
      </c>
      <c r="H110" s="85">
        <v>4.0834000000000001</v>
      </c>
      <c r="I110" s="83">
        <v>0.30032649900000002</v>
      </c>
      <c r="J110" s="84">
        <f t="shared" si="1"/>
        <v>-9.9531175126994983E-3</v>
      </c>
      <c r="K110" s="84">
        <f>I110/'סכום נכסי הקרן'!$C$42</f>
        <v>1.3735953579511181E-5</v>
      </c>
    </row>
    <row r="111" spans="2:11">
      <c r="B111" s="76" t="s">
        <v>1417</v>
      </c>
      <c r="C111" s="73" t="s">
        <v>1418</v>
      </c>
      <c r="D111" s="86" t="s">
        <v>503</v>
      </c>
      <c r="E111" s="86" t="s">
        <v>123</v>
      </c>
      <c r="F111" s="95">
        <v>45148</v>
      </c>
      <c r="G111" s="83">
        <v>3146.1845320000007</v>
      </c>
      <c r="H111" s="85">
        <v>4.1136619999999997</v>
      </c>
      <c r="I111" s="83">
        <v>0.12942338600000003</v>
      </c>
      <c r="J111" s="84">
        <f t="shared" si="1"/>
        <v>-4.2892191466243779E-3</v>
      </c>
      <c r="K111" s="84">
        <f>I111/'סכום נכסי הקרן'!$C$42</f>
        <v>5.9194031433075683E-6</v>
      </c>
    </row>
    <row r="112" spans="2:11">
      <c r="B112" s="76" t="s">
        <v>1419</v>
      </c>
      <c r="C112" s="73" t="s">
        <v>1420</v>
      </c>
      <c r="D112" s="86" t="s">
        <v>503</v>
      </c>
      <c r="E112" s="86" t="s">
        <v>123</v>
      </c>
      <c r="F112" s="95">
        <v>45148</v>
      </c>
      <c r="G112" s="83">
        <v>2519.3078280000004</v>
      </c>
      <c r="H112" s="85">
        <v>4.2417959999999999</v>
      </c>
      <c r="I112" s="83">
        <v>0.10686388900000002</v>
      </c>
      <c r="J112" s="84">
        <f t="shared" si="1"/>
        <v>-3.5415750811954669E-3</v>
      </c>
      <c r="K112" s="84">
        <f>I112/'סכום נכסי הקרן'!$C$42</f>
        <v>4.887605401180518E-6</v>
      </c>
    </row>
    <row r="113" spans="2:11">
      <c r="B113" s="76" t="s">
        <v>1421</v>
      </c>
      <c r="C113" s="73" t="s">
        <v>1422</v>
      </c>
      <c r="D113" s="86" t="s">
        <v>503</v>
      </c>
      <c r="E113" s="86" t="s">
        <v>123</v>
      </c>
      <c r="F113" s="95">
        <v>45133</v>
      </c>
      <c r="G113" s="83">
        <v>7575.479400000002</v>
      </c>
      <c r="H113" s="85">
        <v>4.5245829999999998</v>
      </c>
      <c r="I113" s="83">
        <v>0.34275888999999998</v>
      </c>
      <c r="J113" s="84">
        <f t="shared" si="1"/>
        <v>-1.1359368960287585E-2</v>
      </c>
      <c r="K113" s="84">
        <f>I113/'סכום נכסי הקרן'!$C$42</f>
        <v>1.5676672613577059E-5</v>
      </c>
    </row>
    <row r="114" spans="2:11">
      <c r="B114" s="76" t="s">
        <v>1423</v>
      </c>
      <c r="C114" s="73" t="s">
        <v>1424</v>
      </c>
      <c r="D114" s="86" t="s">
        <v>503</v>
      </c>
      <c r="E114" s="86" t="s">
        <v>123</v>
      </c>
      <c r="F114" s="95">
        <v>45133</v>
      </c>
      <c r="G114" s="83">
        <v>10100.819955999999</v>
      </c>
      <c r="H114" s="85">
        <v>4.5262919999999998</v>
      </c>
      <c r="I114" s="83">
        <v>0.45719260900000008</v>
      </c>
      <c r="J114" s="84">
        <f t="shared" si="1"/>
        <v>-1.515181570213248E-2</v>
      </c>
      <c r="K114" s="84">
        <f>I114/'סכום נכסי הקרן'!$C$42</f>
        <v>2.091049732551108E-5</v>
      </c>
    </row>
    <row r="115" spans="2:11">
      <c r="B115" s="76" t="s">
        <v>1425</v>
      </c>
      <c r="C115" s="73" t="s">
        <v>1426</v>
      </c>
      <c r="D115" s="86" t="s">
        <v>503</v>
      </c>
      <c r="E115" s="86" t="s">
        <v>123</v>
      </c>
      <c r="F115" s="95">
        <v>45127</v>
      </c>
      <c r="G115" s="83">
        <v>14614.511466000002</v>
      </c>
      <c r="H115" s="85">
        <v>5.743957</v>
      </c>
      <c r="I115" s="83">
        <v>0.83945120600000012</v>
      </c>
      <c r="J115" s="84">
        <f t="shared" si="1"/>
        <v>-2.7820244058767901E-2</v>
      </c>
      <c r="K115" s="84">
        <f>I115/'סכום נכסי הקרן'!$C$42</f>
        <v>3.8393757581413682E-5</v>
      </c>
    </row>
    <row r="116" spans="2:11">
      <c r="B116" s="76" t="s">
        <v>1427</v>
      </c>
      <c r="C116" s="73" t="s">
        <v>1428</v>
      </c>
      <c r="D116" s="86" t="s">
        <v>503</v>
      </c>
      <c r="E116" s="86" t="s">
        <v>124</v>
      </c>
      <c r="F116" s="95">
        <v>45197</v>
      </c>
      <c r="G116" s="83">
        <v>8833.2900000000027</v>
      </c>
      <c r="H116" s="85">
        <v>-0.67902200000000001</v>
      </c>
      <c r="I116" s="83">
        <v>-5.9980000000000012E-2</v>
      </c>
      <c r="J116" s="84">
        <f t="shared" si="1"/>
        <v>1.9877965827175175E-3</v>
      </c>
      <c r="K116" s="84">
        <f>I116/'סכום נכסי הקרן'!$C$42</f>
        <v>-2.7432893815310007E-6</v>
      </c>
    </row>
    <row r="117" spans="2:11">
      <c r="B117" s="76" t="s">
        <v>1429</v>
      </c>
      <c r="C117" s="73" t="s">
        <v>1430</v>
      </c>
      <c r="D117" s="86" t="s">
        <v>503</v>
      </c>
      <c r="E117" s="86" t="s">
        <v>124</v>
      </c>
      <c r="F117" s="95">
        <v>45152</v>
      </c>
      <c r="G117" s="83">
        <v>4410.5106250000008</v>
      </c>
      <c r="H117" s="85">
        <v>3.5135830000000001</v>
      </c>
      <c r="I117" s="83">
        <v>0.15496693600000003</v>
      </c>
      <c r="J117" s="84">
        <f t="shared" si="1"/>
        <v>-5.1357576828110077E-3</v>
      </c>
      <c r="K117" s="84">
        <f>I117/'סכום נכסי הקרן'!$C$42</f>
        <v>7.087681727529079E-6</v>
      </c>
    </row>
    <row r="118" spans="2:11">
      <c r="B118" s="76" t="s">
        <v>1431</v>
      </c>
      <c r="C118" s="73" t="s">
        <v>1432</v>
      </c>
      <c r="D118" s="86" t="s">
        <v>503</v>
      </c>
      <c r="E118" s="86" t="s">
        <v>124</v>
      </c>
      <c r="F118" s="95">
        <v>45113</v>
      </c>
      <c r="G118" s="83">
        <v>1042.9489480000002</v>
      </c>
      <c r="H118" s="85">
        <v>3.643138</v>
      </c>
      <c r="I118" s="83">
        <v>3.7996072000000006E-2</v>
      </c>
      <c r="J118" s="84">
        <f t="shared" si="1"/>
        <v>-1.2592274437860744E-3</v>
      </c>
      <c r="K118" s="84">
        <f>I118/'סכום נכסי הקרן'!$C$42</f>
        <v>1.7378162863869184E-6</v>
      </c>
    </row>
    <row r="119" spans="2:11">
      <c r="B119" s="76" t="s">
        <v>1431</v>
      </c>
      <c r="C119" s="73" t="s">
        <v>1433</v>
      </c>
      <c r="D119" s="86" t="s">
        <v>503</v>
      </c>
      <c r="E119" s="86" t="s">
        <v>124</v>
      </c>
      <c r="F119" s="95">
        <v>45113</v>
      </c>
      <c r="G119" s="83">
        <v>52944.390000000007</v>
      </c>
      <c r="H119" s="85">
        <v>3.6431429999999998</v>
      </c>
      <c r="I119" s="83">
        <v>1.9288400000000003</v>
      </c>
      <c r="J119" s="84">
        <f t="shared" si="1"/>
        <v>-6.3923667232558462E-2</v>
      </c>
      <c r="K119" s="84">
        <f>I119/'סכום נכסי הקרן'!$C$42</f>
        <v>8.8218844459357368E-5</v>
      </c>
    </row>
    <row r="120" spans="2:11">
      <c r="B120" s="72"/>
      <c r="C120" s="73"/>
      <c r="D120" s="73"/>
      <c r="E120" s="73"/>
      <c r="F120" s="73"/>
      <c r="G120" s="83"/>
      <c r="H120" s="85"/>
      <c r="I120" s="73"/>
      <c r="J120" s="84"/>
      <c r="K120" s="73"/>
    </row>
    <row r="121" spans="2:11">
      <c r="B121" s="92" t="s">
        <v>177</v>
      </c>
      <c r="C121" s="71"/>
      <c r="D121" s="71"/>
      <c r="E121" s="71"/>
      <c r="F121" s="71"/>
      <c r="G121" s="80"/>
      <c r="H121" s="82"/>
      <c r="I121" s="80">
        <v>-0.81550549500000014</v>
      </c>
      <c r="J121" s="81">
        <f t="shared" si="1"/>
        <v>2.702665948896895E-2</v>
      </c>
      <c r="K121" s="81">
        <f>I121/'סכום נכסי הקרן'!$C$42</f>
        <v>-3.7298558936540221E-5</v>
      </c>
    </row>
    <row r="122" spans="2:11">
      <c r="B122" s="76" t="s">
        <v>1434</v>
      </c>
      <c r="C122" s="73" t="s">
        <v>1435</v>
      </c>
      <c r="D122" s="86" t="s">
        <v>503</v>
      </c>
      <c r="E122" s="86" t="s">
        <v>122</v>
      </c>
      <c r="F122" s="95">
        <v>45119</v>
      </c>
      <c r="G122" s="83">
        <v>21876.500000000004</v>
      </c>
      <c r="H122" s="85">
        <v>-2.4624030000000001</v>
      </c>
      <c r="I122" s="83">
        <v>-0.53868759200000016</v>
      </c>
      <c r="J122" s="84">
        <f t="shared" si="1"/>
        <v>1.785264012220621E-2</v>
      </c>
      <c r="K122" s="84">
        <f>I122/'סכום נכסי הקרן'!$C$42</f>
        <v>-2.4637811788864691E-5</v>
      </c>
    </row>
    <row r="123" spans="2:11">
      <c r="B123" s="76" t="s">
        <v>1436</v>
      </c>
      <c r="C123" s="73" t="s">
        <v>1437</v>
      </c>
      <c r="D123" s="86" t="s">
        <v>503</v>
      </c>
      <c r="E123" s="86" t="s">
        <v>122</v>
      </c>
      <c r="F123" s="95">
        <v>45196</v>
      </c>
      <c r="G123" s="83">
        <v>10938.250000000002</v>
      </c>
      <c r="H123" s="85">
        <v>-1.4406319999999999</v>
      </c>
      <c r="I123" s="83">
        <v>-0.15757992999999998</v>
      </c>
      <c r="J123" s="84">
        <f t="shared" si="1"/>
        <v>5.2223548909447401E-3</v>
      </c>
      <c r="K123" s="84">
        <f>I123/'סכום נכסי הקרן'!$C$42</f>
        <v>-7.207191542370761E-6</v>
      </c>
    </row>
    <row r="124" spans="2:11">
      <c r="B124" s="76" t="s">
        <v>1438</v>
      </c>
      <c r="C124" s="73" t="s">
        <v>1439</v>
      </c>
      <c r="D124" s="86" t="s">
        <v>503</v>
      </c>
      <c r="E124" s="86" t="s">
        <v>122</v>
      </c>
      <c r="F124" s="95">
        <v>45196</v>
      </c>
      <c r="G124" s="83">
        <v>10938.250000000002</v>
      </c>
      <c r="H124" s="85">
        <v>-1.090101</v>
      </c>
      <c r="I124" s="83">
        <v>-0.11923797300000002</v>
      </c>
      <c r="J124" s="84">
        <f t="shared" si="1"/>
        <v>3.9516644758180001E-3</v>
      </c>
      <c r="K124" s="84">
        <f>I124/'סכום נכסי הקרן'!$C$42</f>
        <v>-5.4535556053047705E-6</v>
      </c>
    </row>
    <row r="125" spans="2:11">
      <c r="B125" s="72"/>
      <c r="C125" s="73"/>
      <c r="D125" s="73"/>
      <c r="E125" s="73"/>
      <c r="F125" s="73"/>
      <c r="G125" s="83"/>
      <c r="H125" s="85"/>
      <c r="I125" s="73"/>
      <c r="J125" s="84"/>
      <c r="K125" s="73"/>
    </row>
    <row r="126" spans="2:11">
      <c r="B126" s="70" t="s">
        <v>182</v>
      </c>
      <c r="C126" s="71"/>
      <c r="D126" s="71"/>
      <c r="E126" s="71"/>
      <c r="F126" s="71"/>
      <c r="G126" s="80"/>
      <c r="H126" s="82"/>
      <c r="I126" s="80">
        <v>-0.21902251000000003</v>
      </c>
      <c r="J126" s="81">
        <f t="shared" si="1"/>
        <v>7.2586228228778476E-3</v>
      </c>
      <c r="K126" s="81">
        <f>I126/'סכום נכסי הקרן'!$C$42</f>
        <v>-1.0017374558173847E-5</v>
      </c>
    </row>
    <row r="127" spans="2:11">
      <c r="B127" s="72" t="s">
        <v>177</v>
      </c>
      <c r="C127" s="73"/>
      <c r="D127" s="73"/>
      <c r="E127" s="73"/>
      <c r="F127" s="73"/>
      <c r="G127" s="83"/>
      <c r="H127" s="85"/>
      <c r="I127" s="83">
        <v>-0.21902251000000003</v>
      </c>
      <c r="J127" s="84">
        <f t="shared" si="1"/>
        <v>7.2586228228778476E-3</v>
      </c>
      <c r="K127" s="84">
        <f>I127/'סכום נכסי הקרן'!$C$42</f>
        <v>-1.0017374558173847E-5</v>
      </c>
    </row>
    <row r="128" spans="2:11">
      <c r="B128" s="76" t="s">
        <v>1440</v>
      </c>
      <c r="C128" s="73" t="s">
        <v>1441</v>
      </c>
      <c r="D128" s="86" t="s">
        <v>503</v>
      </c>
      <c r="E128" s="86" t="s">
        <v>121</v>
      </c>
      <c r="F128" s="95">
        <v>45195</v>
      </c>
      <c r="G128" s="83">
        <v>33794.794847000005</v>
      </c>
      <c r="H128" s="85">
        <v>-0.64809499999999998</v>
      </c>
      <c r="I128" s="83">
        <v>-0.21902251000000003</v>
      </c>
      <c r="J128" s="84">
        <f t="shared" si="1"/>
        <v>7.2586228228778476E-3</v>
      </c>
      <c r="K128" s="84">
        <f>I128/'סכום נכסי הקרן'!$C$42</f>
        <v>-1.0017374558173847E-5</v>
      </c>
    </row>
    <row r="129" spans="2:11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</row>
    <row r="130" spans="2:11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2:11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2:11">
      <c r="B132" s="120" t="s">
        <v>200</v>
      </c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2:11">
      <c r="B133" s="120" t="s">
        <v>105</v>
      </c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2:11">
      <c r="B134" s="120" t="s">
        <v>183</v>
      </c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2:11">
      <c r="B135" s="120" t="s">
        <v>191</v>
      </c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2:11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2:11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</row>
    <row r="138" spans="2:11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</row>
    <row r="139" spans="2:11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</row>
    <row r="140" spans="2:11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2:11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spans="2:11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</row>
    <row r="143" spans="2:11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2:11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</row>
    <row r="145" spans="2:11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</row>
    <row r="146" spans="2:11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</row>
    <row r="147" spans="2:11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</row>
    <row r="148" spans="2:11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</row>
    <row r="149" spans="2:11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</row>
    <row r="150" spans="2:11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</row>
    <row r="151" spans="2:11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</row>
    <row r="152" spans="2:11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</row>
    <row r="153" spans="2:11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</row>
    <row r="154" spans="2:11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</row>
    <row r="155" spans="2:11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</row>
    <row r="156" spans="2:11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</row>
    <row r="157" spans="2:11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</row>
    <row r="158" spans="2:11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</row>
    <row r="159" spans="2:11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</row>
    <row r="160" spans="2:11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</row>
    <row r="161" spans="2:11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</row>
    <row r="162" spans="2:11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</row>
    <row r="163" spans="2:11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</row>
    <row r="164" spans="2:11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</row>
    <row r="165" spans="2:11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</row>
    <row r="166" spans="2:11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</row>
    <row r="167" spans="2:11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</row>
    <row r="168" spans="2:11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</row>
    <row r="169" spans="2:11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</row>
    <row r="170" spans="2:11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</row>
    <row r="171" spans="2:11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</row>
    <row r="172" spans="2:11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</row>
    <row r="173" spans="2:11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</row>
    <row r="174" spans="2:11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</row>
    <row r="175" spans="2:11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</row>
    <row r="176" spans="2:11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</row>
    <row r="177" spans="2:11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</row>
    <row r="178" spans="2:11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</row>
    <row r="179" spans="2:11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</row>
    <row r="180" spans="2:11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</row>
    <row r="181" spans="2:11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</row>
    <row r="182" spans="2:11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</row>
    <row r="183" spans="2:11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</row>
    <row r="184" spans="2:11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</row>
    <row r="185" spans="2:11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</row>
    <row r="186" spans="2:11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</row>
    <row r="187" spans="2:11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</row>
    <row r="188" spans="2:11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</row>
    <row r="189" spans="2:11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</row>
    <row r="190" spans="2:11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</row>
    <row r="191" spans="2:11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</row>
    <row r="192" spans="2:11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</row>
    <row r="193" spans="2:11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</row>
    <row r="194" spans="2:11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</row>
    <row r="195" spans="2:11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</row>
    <row r="196" spans="2:11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</row>
    <row r="197" spans="2:11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</row>
    <row r="198" spans="2:11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</row>
    <row r="199" spans="2:11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</row>
    <row r="200" spans="2:11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</row>
    <row r="201" spans="2:11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</row>
    <row r="202" spans="2:11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</row>
    <row r="203" spans="2:11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</row>
    <row r="204" spans="2:11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</row>
    <row r="205" spans="2:11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</row>
    <row r="206" spans="2:11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</row>
    <row r="207" spans="2:11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</row>
    <row r="208" spans="2:11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</row>
    <row r="209" spans="2:11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</row>
    <row r="210" spans="2:11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</row>
    <row r="211" spans="2:11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</row>
    <row r="212" spans="2:11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</row>
    <row r="213" spans="2:11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</row>
    <row r="214" spans="2:11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</row>
    <row r="215" spans="2:11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</row>
    <row r="216" spans="2:11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</row>
    <row r="217" spans="2:11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</row>
    <row r="218" spans="2:11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</row>
    <row r="219" spans="2:11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</row>
    <row r="220" spans="2:11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</row>
    <row r="221" spans="2:11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</row>
    <row r="222" spans="2:11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</row>
    <row r="223" spans="2:11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</row>
    <row r="224" spans="2:11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</row>
    <row r="225" spans="2:11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</row>
    <row r="226" spans="2:11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</row>
    <row r="227" spans="2:11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</row>
    <row r="228" spans="2:11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</row>
    <row r="229" spans="2:11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</row>
    <row r="230" spans="2:11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</row>
    <row r="231" spans="2:11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</row>
    <row r="232" spans="2:11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</row>
    <row r="233" spans="2:11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</row>
    <row r="234" spans="2:11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</row>
    <row r="235" spans="2:11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</row>
    <row r="236" spans="2:11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</row>
    <row r="237" spans="2:11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</row>
    <row r="238" spans="2:11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</row>
    <row r="239" spans="2:11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</row>
    <row r="240" spans="2:11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</row>
    <row r="241" spans="2:11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</row>
    <row r="242" spans="2:11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</row>
    <row r="243" spans="2:11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</row>
    <row r="244" spans="2:11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</row>
    <row r="245" spans="2:11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</row>
    <row r="246" spans="2:11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</row>
    <row r="247" spans="2:11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</row>
    <row r="248" spans="2:11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</row>
    <row r="249" spans="2:11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</row>
    <row r="250" spans="2:11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</row>
    <row r="251" spans="2:11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</row>
    <row r="252" spans="2:11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</row>
    <row r="253" spans="2:11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</row>
    <row r="254" spans="2:11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</row>
    <row r="255" spans="2:11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</row>
    <row r="256" spans="2:11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</row>
    <row r="257" spans="2:11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</row>
    <row r="258" spans="2:11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</row>
    <row r="259" spans="2:11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</row>
    <row r="260" spans="2:11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</row>
    <row r="261" spans="2:11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</row>
    <row r="262" spans="2:11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</row>
    <row r="263" spans="2:11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</row>
    <row r="264" spans="2:11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</row>
    <row r="265" spans="2:11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</row>
    <row r="266" spans="2:11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</row>
    <row r="267" spans="2:11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</row>
    <row r="268" spans="2:11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</row>
    <row r="269" spans="2:11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</row>
    <row r="270" spans="2:11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</row>
    <row r="271" spans="2:11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</row>
    <row r="272" spans="2:11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</row>
    <row r="273" spans="2:11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</row>
    <row r="274" spans="2:11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</row>
    <row r="275" spans="2:11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</row>
    <row r="276" spans="2:11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</row>
    <row r="277" spans="2:11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</row>
    <row r="278" spans="2:11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</row>
    <row r="279" spans="2:11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</row>
    <row r="280" spans="2:11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</row>
    <row r="281" spans="2:11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</row>
    <row r="282" spans="2:11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</row>
    <row r="283" spans="2:11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</row>
    <row r="284" spans="2:11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</row>
    <row r="285" spans="2:11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</row>
    <row r="286" spans="2:11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</row>
    <row r="287" spans="2:11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</row>
    <row r="288" spans="2:11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</row>
    <row r="289" spans="2:11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</row>
    <row r="290" spans="2:11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</row>
    <row r="291" spans="2:11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</row>
    <row r="292" spans="2:11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</row>
    <row r="293" spans="2:11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</row>
    <row r="294" spans="2:11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</row>
    <row r="295" spans="2:11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</row>
    <row r="296" spans="2:11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</row>
    <row r="297" spans="2:11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</row>
    <row r="298" spans="2:11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</row>
    <row r="299" spans="2:11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</row>
    <row r="300" spans="2:11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</row>
    <row r="301" spans="2:11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</row>
    <row r="302" spans="2:11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</row>
    <row r="303" spans="2:11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</row>
    <row r="304" spans="2:11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</row>
    <row r="305" spans="2:11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</row>
    <row r="306" spans="2:11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</row>
    <row r="307" spans="2:11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</row>
    <row r="308" spans="2:11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</row>
    <row r="309" spans="2:11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</row>
    <row r="310" spans="2:11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</row>
    <row r="311" spans="2:11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</row>
    <row r="312" spans="2:11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</row>
    <row r="313" spans="2:11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</row>
    <row r="314" spans="2:11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</row>
    <row r="315" spans="2:11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</row>
    <row r="316" spans="2:11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</row>
    <row r="317" spans="2:11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</row>
    <row r="318" spans="2:11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</row>
    <row r="319" spans="2:11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</row>
    <row r="320" spans="2:11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</row>
    <row r="321" spans="2:11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</row>
    <row r="322" spans="2:11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</row>
    <row r="323" spans="2:11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</row>
    <row r="324" spans="2:11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</row>
    <row r="325" spans="2:11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</row>
    <row r="326" spans="2:11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</row>
    <row r="327" spans="2:11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</row>
    <row r="328" spans="2:11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</row>
    <row r="329" spans="2:11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</row>
    <row r="330" spans="2:11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</row>
    <row r="331" spans="2:11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</row>
    <row r="332" spans="2:11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</row>
    <row r="333" spans="2:11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</row>
    <row r="334" spans="2:11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</row>
    <row r="335" spans="2:11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</row>
    <row r="336" spans="2:11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</row>
    <row r="337" spans="2:11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</row>
    <row r="338" spans="2:11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</row>
    <row r="339" spans="2:11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</row>
    <row r="340" spans="2:11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</row>
    <row r="341" spans="2:11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</row>
    <row r="342" spans="2:11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</row>
    <row r="343" spans="2:11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</row>
    <row r="344" spans="2:11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</row>
    <row r="345" spans="2:11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</row>
    <row r="346" spans="2:11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</row>
    <row r="347" spans="2:11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</row>
    <row r="348" spans="2:11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</row>
    <row r="349" spans="2:11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</row>
    <row r="350" spans="2:11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</row>
    <row r="351" spans="2:11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</row>
    <row r="352" spans="2:11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</row>
    <row r="353" spans="2:11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</row>
    <row r="354" spans="2:11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</row>
    <row r="355" spans="2:11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</row>
    <row r="356" spans="2:11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</row>
    <row r="357" spans="2:11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</row>
    <row r="358" spans="2:11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</row>
    <row r="359" spans="2:11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</row>
    <row r="360" spans="2:11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</row>
    <row r="361" spans="2:11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</row>
    <row r="362" spans="2:11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</row>
    <row r="363" spans="2:11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</row>
    <row r="364" spans="2:11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</row>
    <row r="365" spans="2:11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</row>
    <row r="366" spans="2:11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</row>
    <row r="367" spans="2:11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</row>
    <row r="368" spans="2:11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</row>
    <row r="369" spans="2:11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</row>
    <row r="370" spans="2:11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</row>
    <row r="371" spans="2:11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</row>
    <row r="372" spans="2:11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</row>
    <row r="373" spans="2:11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</row>
    <row r="374" spans="2:11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</row>
    <row r="375" spans="2:11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</row>
    <row r="376" spans="2:11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</row>
    <row r="377" spans="2:11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</row>
    <row r="378" spans="2:11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</row>
    <row r="379" spans="2:11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</row>
    <row r="380" spans="2:11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</row>
    <row r="381" spans="2:11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</row>
    <row r="382" spans="2:11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</row>
    <row r="383" spans="2:11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</row>
    <row r="384" spans="2:11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</row>
    <row r="385" spans="2:11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</row>
    <row r="386" spans="2:11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</row>
    <row r="387" spans="2:11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</row>
    <row r="388" spans="2:11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</row>
    <row r="389" spans="2:11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</row>
    <row r="390" spans="2:11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</row>
    <row r="391" spans="2:11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</row>
    <row r="392" spans="2:11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</row>
    <row r="393" spans="2:11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</row>
    <row r="394" spans="2:11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</row>
    <row r="395" spans="2:11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</row>
    <row r="396" spans="2:11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</row>
    <row r="397" spans="2:11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</row>
    <row r="398" spans="2:11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</row>
    <row r="399" spans="2:11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</row>
    <row r="400" spans="2:11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</row>
    <row r="401" spans="2:1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</row>
    <row r="402" spans="2:1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</row>
    <row r="403" spans="2:1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</row>
    <row r="404" spans="2:1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</row>
    <row r="405" spans="2:11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</row>
    <row r="406" spans="2:11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</row>
    <row r="407" spans="2:11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</row>
    <row r="408" spans="2:1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</row>
    <row r="409" spans="2:1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</row>
    <row r="410" spans="2:1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</row>
    <row r="411" spans="2:1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</row>
    <row r="412" spans="2:1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</row>
    <row r="413" spans="2:1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</row>
    <row r="414" spans="2:1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</row>
    <row r="415" spans="2:1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</row>
    <row r="416" spans="2:1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</row>
    <row r="417" spans="2:1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</row>
    <row r="418" spans="2:1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</row>
    <row r="419" spans="2:1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</row>
    <row r="420" spans="2:1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</row>
    <row r="421" spans="2:1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</row>
    <row r="422" spans="2:1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</row>
    <row r="423" spans="2:1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</row>
    <row r="424" spans="2:1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</row>
    <row r="425" spans="2:1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</row>
    <row r="426" spans="2:1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</row>
    <row r="427" spans="2:1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</row>
    <row r="428" spans="2:1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</row>
    <row r="429" spans="2:1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</row>
    <row r="430" spans="2:1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</row>
    <row r="431" spans="2:1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</row>
    <row r="432" spans="2:1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</row>
    <row r="433" spans="2:1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</row>
    <row r="434" spans="2:1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</row>
    <row r="435" spans="2:1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</row>
    <row r="436" spans="2:1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</row>
    <row r="437" spans="2:1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</row>
    <row r="438" spans="2:1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</row>
    <row r="439" spans="2:1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</row>
    <row r="440" spans="2:1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</row>
    <row r="441" spans="2:1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</row>
    <row r="442" spans="2:1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</row>
    <row r="443" spans="2:1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</row>
    <row r="444" spans="2:1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</row>
    <row r="445" spans="2:1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</row>
    <row r="446" spans="2:1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</row>
    <row r="447" spans="2:1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</row>
    <row r="448" spans="2:1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</row>
    <row r="449" spans="2:1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</row>
    <row r="450" spans="2:1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</row>
    <row r="451" spans="2:1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</row>
    <row r="452" spans="2:1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</row>
    <row r="453" spans="2:1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</row>
    <row r="454" spans="2:1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</row>
    <row r="455" spans="2:1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</row>
    <row r="456" spans="2:1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</row>
    <row r="457" spans="2:1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</row>
    <row r="458" spans="2:1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</row>
    <row r="459" spans="2:1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</row>
    <row r="460" spans="2:11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</row>
    <row r="461" spans="2:11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</row>
    <row r="462" spans="2:11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</row>
    <row r="463" spans="2:11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</row>
    <row r="464" spans="2:11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</row>
    <row r="465" spans="2:11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</row>
    <row r="466" spans="2:11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</row>
    <row r="467" spans="2:11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</row>
    <row r="468" spans="2:11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</row>
    <row r="469" spans="2:11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</row>
    <row r="470" spans="2:11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</row>
    <row r="471" spans="2:11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</row>
    <row r="472" spans="2:11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</row>
    <row r="473" spans="2:11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</row>
    <row r="474" spans="2:11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</row>
    <row r="475" spans="2:11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</row>
    <row r="476" spans="2:11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</row>
    <row r="477" spans="2:11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</row>
    <row r="478" spans="2:11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</row>
    <row r="479" spans="2:11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</row>
    <row r="480" spans="2:11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</row>
    <row r="481" spans="2:11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</row>
    <row r="482" spans="2:11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</row>
    <row r="483" spans="2:11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</row>
    <row r="484" spans="2:11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</row>
    <row r="485" spans="2:11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</row>
    <row r="486" spans="2:11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</row>
    <row r="487" spans="2:11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</row>
    <row r="488" spans="2:11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</row>
    <row r="489" spans="2:11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</row>
    <row r="490" spans="2:11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</row>
    <row r="491" spans="2:11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</row>
    <row r="492" spans="2:11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</row>
    <row r="493" spans="2:11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</row>
    <row r="494" spans="2:11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</row>
    <row r="495" spans="2:11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</row>
    <row r="496" spans="2:11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</row>
    <row r="497" spans="2:11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</row>
    <row r="498" spans="2:11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</row>
    <row r="499" spans="2:11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</row>
    <row r="500" spans="2:11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</row>
    <row r="501" spans="2:11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</row>
    <row r="502" spans="2:11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</row>
    <row r="503" spans="2:11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</row>
    <row r="504" spans="2:11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</row>
    <row r="505" spans="2:11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</row>
    <row r="506" spans="2:11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</row>
    <row r="507" spans="2:11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</row>
    <row r="508" spans="2:11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</row>
    <row r="509" spans="2:11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</row>
    <row r="510" spans="2:11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</row>
    <row r="511" spans="2:11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</row>
    <row r="512" spans="2:11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</row>
    <row r="513" spans="2:11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</row>
    <row r="514" spans="2:11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</row>
    <row r="515" spans="2:11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</row>
    <row r="516" spans="2:11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</row>
    <row r="517" spans="2:11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</row>
    <row r="518" spans="2:11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</row>
    <row r="519" spans="2:11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</row>
    <row r="520" spans="2:11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</row>
    <row r="521" spans="2:11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</row>
    <row r="522" spans="2:11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</row>
    <row r="523" spans="2:11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</row>
    <row r="524" spans="2:11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</row>
    <row r="525" spans="2:11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</row>
    <row r="526" spans="2:11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</row>
    <row r="527" spans="2:11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</row>
    <row r="528" spans="2:11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</row>
    <row r="529" spans="2:11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</row>
    <row r="530" spans="2:11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</row>
    <row r="531" spans="2:11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</row>
    <row r="532" spans="2:11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</row>
    <row r="533" spans="2:11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</row>
    <row r="534" spans="2:11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</row>
    <row r="535" spans="2:11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</row>
    <row r="536" spans="2:11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</row>
    <row r="537" spans="2:11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</row>
    <row r="538" spans="2:11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</row>
    <row r="539" spans="2:11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</row>
    <row r="540" spans="2:11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</row>
    <row r="541" spans="2:11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</row>
    <row r="542" spans="2:11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</row>
    <row r="543" spans="2:11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</row>
    <row r="544" spans="2:11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</row>
    <row r="545" spans="2:11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</row>
    <row r="546" spans="2:11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</row>
    <row r="547" spans="2:11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</row>
    <row r="548" spans="2:11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</row>
    <row r="549" spans="2:11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</row>
    <row r="550" spans="2:11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</row>
    <row r="551" spans="2:11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</row>
    <row r="552" spans="2:11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</row>
    <row r="553" spans="2:11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</row>
    <row r="554" spans="2:11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</row>
    <row r="555" spans="2:11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</row>
    <row r="556" spans="2:11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</row>
    <row r="557" spans="2:11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</row>
    <row r="558" spans="2:11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</row>
    <row r="559" spans="2:11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</row>
    <row r="560" spans="2:11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</row>
    <row r="561" spans="2:11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</row>
    <row r="562" spans="2:11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</row>
    <row r="563" spans="2:11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</row>
    <row r="564" spans="2:11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</row>
    <row r="565" spans="2:11">
      <c r="B565" s="115"/>
      <c r="C565" s="115"/>
      <c r="D565" s="115"/>
      <c r="E565" s="116"/>
      <c r="F565" s="116"/>
      <c r="G565" s="116"/>
      <c r="H565" s="116"/>
      <c r="I565" s="116"/>
      <c r="J565" s="116"/>
      <c r="K565" s="116"/>
    </row>
    <row r="566" spans="2:11">
      <c r="B566" s="115"/>
      <c r="C566" s="115"/>
      <c r="D566" s="115"/>
      <c r="E566" s="116"/>
      <c r="F566" s="116"/>
      <c r="G566" s="116"/>
      <c r="H566" s="116"/>
      <c r="I566" s="116"/>
      <c r="J566" s="116"/>
      <c r="K566" s="116"/>
    </row>
    <row r="567" spans="2:11">
      <c r="B567" s="115"/>
      <c r="C567" s="115"/>
      <c r="D567" s="115"/>
      <c r="E567" s="116"/>
      <c r="F567" s="116"/>
      <c r="G567" s="116"/>
      <c r="H567" s="116"/>
      <c r="I567" s="116"/>
      <c r="J567" s="116"/>
      <c r="K567" s="116"/>
    </row>
    <row r="568" spans="2:11">
      <c r="B568" s="115"/>
      <c r="C568" s="115"/>
      <c r="D568" s="115"/>
      <c r="E568" s="116"/>
      <c r="F568" s="116"/>
      <c r="G568" s="116"/>
      <c r="H568" s="116"/>
      <c r="I568" s="116"/>
      <c r="J568" s="116"/>
      <c r="K568" s="116"/>
    </row>
    <row r="569" spans="2:11">
      <c r="B569" s="115"/>
      <c r="C569" s="115"/>
      <c r="D569" s="115"/>
      <c r="E569" s="116"/>
      <c r="F569" s="116"/>
      <c r="G569" s="116"/>
      <c r="H569" s="116"/>
      <c r="I569" s="116"/>
      <c r="J569" s="116"/>
      <c r="K569" s="116"/>
    </row>
    <row r="570" spans="2:11">
      <c r="B570" s="115"/>
      <c r="C570" s="115"/>
      <c r="D570" s="115"/>
      <c r="E570" s="116"/>
      <c r="F570" s="116"/>
      <c r="G570" s="116"/>
      <c r="H570" s="116"/>
      <c r="I570" s="116"/>
      <c r="J570" s="116"/>
      <c r="K570" s="116"/>
    </row>
    <row r="571" spans="2:11">
      <c r="B571" s="115"/>
      <c r="C571" s="115"/>
      <c r="D571" s="115"/>
      <c r="E571" s="116"/>
      <c r="F571" s="116"/>
      <c r="G571" s="116"/>
      <c r="H571" s="116"/>
      <c r="I571" s="116"/>
      <c r="J571" s="116"/>
      <c r="K571" s="116"/>
    </row>
    <row r="572" spans="2:11">
      <c r="B572" s="115"/>
      <c r="C572" s="115"/>
      <c r="D572" s="115"/>
      <c r="E572" s="116"/>
      <c r="F572" s="116"/>
      <c r="G572" s="116"/>
      <c r="H572" s="116"/>
      <c r="I572" s="116"/>
      <c r="J572" s="116"/>
      <c r="K572" s="116"/>
    </row>
    <row r="573" spans="2:11">
      <c r="B573" s="115"/>
      <c r="C573" s="115"/>
      <c r="D573" s="115"/>
      <c r="E573" s="116"/>
      <c r="F573" s="116"/>
      <c r="G573" s="116"/>
      <c r="H573" s="116"/>
      <c r="I573" s="116"/>
      <c r="J573" s="116"/>
      <c r="K573" s="116"/>
    </row>
    <row r="574" spans="2:11">
      <c r="B574" s="115"/>
      <c r="C574" s="115"/>
      <c r="D574" s="115"/>
      <c r="E574" s="116"/>
      <c r="F574" s="116"/>
      <c r="G574" s="116"/>
      <c r="H574" s="116"/>
      <c r="I574" s="116"/>
      <c r="J574" s="116"/>
      <c r="K574" s="116"/>
    </row>
    <row r="575" spans="2:11">
      <c r="B575" s="115"/>
      <c r="C575" s="115"/>
      <c r="D575" s="115"/>
      <c r="E575" s="116"/>
      <c r="F575" s="116"/>
      <c r="G575" s="116"/>
      <c r="H575" s="116"/>
      <c r="I575" s="116"/>
      <c r="J575" s="116"/>
      <c r="K575" s="116"/>
    </row>
    <row r="576" spans="2:11">
      <c r="B576" s="115"/>
      <c r="C576" s="115"/>
      <c r="D576" s="115"/>
      <c r="E576" s="116"/>
      <c r="F576" s="116"/>
      <c r="G576" s="116"/>
      <c r="H576" s="116"/>
      <c r="I576" s="116"/>
      <c r="J576" s="116"/>
      <c r="K576" s="116"/>
    </row>
    <row r="577" spans="2:11">
      <c r="B577" s="115"/>
      <c r="C577" s="115"/>
      <c r="D577" s="115"/>
      <c r="E577" s="116"/>
      <c r="F577" s="116"/>
      <c r="G577" s="116"/>
      <c r="H577" s="116"/>
      <c r="I577" s="116"/>
      <c r="J577" s="116"/>
      <c r="K577" s="116"/>
    </row>
    <row r="578" spans="2:11">
      <c r="B578" s="115"/>
      <c r="C578" s="115"/>
      <c r="D578" s="115"/>
      <c r="E578" s="116"/>
      <c r="F578" s="116"/>
      <c r="G578" s="116"/>
      <c r="H578" s="116"/>
      <c r="I578" s="116"/>
      <c r="J578" s="116"/>
      <c r="K578" s="116"/>
    </row>
    <row r="579" spans="2:11">
      <c r="B579" s="115"/>
      <c r="C579" s="115"/>
      <c r="D579" s="115"/>
      <c r="E579" s="116"/>
      <c r="F579" s="116"/>
      <c r="G579" s="116"/>
      <c r="H579" s="116"/>
      <c r="I579" s="116"/>
      <c r="J579" s="116"/>
      <c r="K579" s="116"/>
    </row>
    <row r="580" spans="2:11">
      <c r="B580" s="115"/>
      <c r="C580" s="115"/>
      <c r="D580" s="115"/>
      <c r="E580" s="116"/>
      <c r="F580" s="116"/>
      <c r="G580" s="116"/>
      <c r="H580" s="116"/>
      <c r="I580" s="116"/>
      <c r="J580" s="116"/>
      <c r="K580" s="116"/>
    </row>
    <row r="581" spans="2:11">
      <c r="B581" s="115"/>
      <c r="C581" s="115"/>
      <c r="D581" s="115"/>
      <c r="E581" s="116"/>
      <c r="F581" s="116"/>
      <c r="G581" s="116"/>
      <c r="H581" s="116"/>
      <c r="I581" s="116"/>
      <c r="J581" s="116"/>
      <c r="K581" s="116"/>
    </row>
    <row r="582" spans="2:11">
      <c r="B582" s="115"/>
      <c r="C582" s="115"/>
      <c r="D582" s="115"/>
      <c r="E582" s="116"/>
      <c r="F582" s="116"/>
      <c r="G582" s="116"/>
      <c r="H582" s="116"/>
      <c r="I582" s="116"/>
      <c r="J582" s="116"/>
      <c r="K582" s="116"/>
    </row>
    <row r="583" spans="2:11">
      <c r="B583" s="115"/>
      <c r="C583" s="115"/>
      <c r="D583" s="115"/>
      <c r="E583" s="116"/>
      <c r="F583" s="116"/>
      <c r="G583" s="116"/>
      <c r="H583" s="116"/>
      <c r="I583" s="116"/>
      <c r="J583" s="116"/>
      <c r="K583" s="116"/>
    </row>
    <row r="584" spans="2:11">
      <c r="B584" s="115"/>
      <c r="C584" s="115"/>
      <c r="D584" s="115"/>
      <c r="E584" s="116"/>
      <c r="F584" s="116"/>
      <c r="G584" s="116"/>
      <c r="H584" s="116"/>
      <c r="I584" s="116"/>
      <c r="J584" s="116"/>
      <c r="K584" s="116"/>
    </row>
    <row r="585" spans="2:11">
      <c r="B585" s="115"/>
      <c r="C585" s="115"/>
      <c r="D585" s="115"/>
      <c r="E585" s="116"/>
      <c r="F585" s="116"/>
      <c r="G585" s="116"/>
      <c r="H585" s="116"/>
      <c r="I585" s="116"/>
      <c r="J585" s="116"/>
      <c r="K585" s="116"/>
    </row>
    <row r="586" spans="2:11">
      <c r="B586" s="115"/>
      <c r="C586" s="115"/>
      <c r="D586" s="115"/>
      <c r="E586" s="116"/>
      <c r="F586" s="116"/>
      <c r="G586" s="116"/>
      <c r="H586" s="116"/>
      <c r="I586" s="116"/>
      <c r="J586" s="116"/>
      <c r="K586" s="116"/>
    </row>
    <row r="587" spans="2:11">
      <c r="B587" s="115"/>
      <c r="C587" s="115"/>
      <c r="D587" s="115"/>
      <c r="E587" s="116"/>
      <c r="F587" s="116"/>
      <c r="G587" s="116"/>
      <c r="H587" s="116"/>
      <c r="I587" s="116"/>
      <c r="J587" s="116"/>
      <c r="K587" s="116"/>
    </row>
    <row r="588" spans="2:11">
      <c r="B588" s="115"/>
      <c r="C588" s="115"/>
      <c r="D588" s="115"/>
      <c r="E588" s="116"/>
      <c r="F588" s="116"/>
      <c r="G588" s="116"/>
      <c r="H588" s="116"/>
      <c r="I588" s="116"/>
      <c r="J588" s="116"/>
      <c r="K588" s="116"/>
    </row>
    <row r="589" spans="2:11">
      <c r="B589" s="115"/>
      <c r="C589" s="115"/>
      <c r="D589" s="115"/>
      <c r="E589" s="116"/>
      <c r="F589" s="116"/>
      <c r="G589" s="116"/>
      <c r="H589" s="116"/>
      <c r="I589" s="116"/>
      <c r="J589" s="116"/>
      <c r="K589" s="116"/>
    </row>
    <row r="590" spans="2:11">
      <c r="B590" s="115"/>
      <c r="C590" s="115"/>
      <c r="D590" s="115"/>
      <c r="E590" s="116"/>
      <c r="F590" s="116"/>
      <c r="G590" s="116"/>
      <c r="H590" s="116"/>
      <c r="I590" s="116"/>
      <c r="J590" s="116"/>
      <c r="K590" s="116"/>
    </row>
    <row r="591" spans="2:11">
      <c r="B591" s="115"/>
      <c r="C591" s="115"/>
      <c r="D591" s="115"/>
      <c r="E591" s="116"/>
      <c r="F591" s="116"/>
      <c r="G591" s="116"/>
      <c r="H591" s="116"/>
      <c r="I591" s="116"/>
      <c r="J591" s="116"/>
      <c r="K591" s="116"/>
    </row>
    <row r="592" spans="2:11">
      <c r="B592" s="115"/>
      <c r="C592" s="115"/>
      <c r="D592" s="115"/>
      <c r="E592" s="116"/>
      <c r="F592" s="116"/>
      <c r="G592" s="116"/>
      <c r="H592" s="116"/>
      <c r="I592" s="116"/>
      <c r="J592" s="116"/>
      <c r="K592" s="116"/>
    </row>
    <row r="593" spans="2:11">
      <c r="B593" s="115"/>
      <c r="C593" s="115"/>
      <c r="D593" s="115"/>
      <c r="E593" s="116"/>
      <c r="F593" s="116"/>
      <c r="G593" s="116"/>
      <c r="H593" s="116"/>
      <c r="I593" s="116"/>
      <c r="J593" s="116"/>
      <c r="K593" s="116"/>
    </row>
    <row r="594" spans="2:11">
      <c r="B594" s="115"/>
      <c r="C594" s="115"/>
      <c r="D594" s="115"/>
      <c r="E594" s="116"/>
      <c r="F594" s="116"/>
      <c r="G594" s="116"/>
      <c r="H594" s="116"/>
      <c r="I594" s="116"/>
      <c r="J594" s="116"/>
      <c r="K594" s="116"/>
    </row>
    <row r="595" spans="2:11">
      <c r="B595" s="115"/>
      <c r="C595" s="115"/>
      <c r="D595" s="115"/>
      <c r="E595" s="116"/>
      <c r="F595" s="116"/>
      <c r="G595" s="116"/>
      <c r="H595" s="116"/>
      <c r="I595" s="116"/>
      <c r="J595" s="116"/>
      <c r="K595" s="116"/>
    </row>
    <row r="596" spans="2:11">
      <c r="B596" s="115"/>
      <c r="C596" s="115"/>
      <c r="D596" s="115"/>
      <c r="E596" s="116"/>
      <c r="F596" s="116"/>
      <c r="G596" s="116"/>
      <c r="H596" s="116"/>
      <c r="I596" s="116"/>
      <c r="J596" s="116"/>
      <c r="K596" s="116"/>
    </row>
    <row r="597" spans="2:11">
      <c r="B597" s="115"/>
      <c r="C597" s="115"/>
      <c r="D597" s="115"/>
      <c r="E597" s="116"/>
      <c r="F597" s="116"/>
      <c r="G597" s="116"/>
      <c r="H597" s="116"/>
      <c r="I597" s="116"/>
      <c r="J597" s="116"/>
      <c r="K597" s="116"/>
    </row>
    <row r="598" spans="2:11">
      <c r="B598" s="115"/>
      <c r="C598" s="115"/>
      <c r="D598" s="115"/>
      <c r="E598" s="116"/>
      <c r="F598" s="116"/>
      <c r="G598" s="116"/>
      <c r="H598" s="116"/>
      <c r="I598" s="116"/>
      <c r="J598" s="116"/>
      <c r="K598" s="116"/>
    </row>
    <row r="599" spans="2:11">
      <c r="B599" s="115"/>
      <c r="C599" s="115"/>
      <c r="D599" s="115"/>
      <c r="E599" s="116"/>
      <c r="F599" s="116"/>
      <c r="G599" s="116"/>
      <c r="H599" s="116"/>
      <c r="I599" s="116"/>
      <c r="J599" s="116"/>
      <c r="K599" s="116"/>
    </row>
    <row r="600" spans="2:11">
      <c r="B600" s="115"/>
      <c r="C600" s="115"/>
      <c r="D600" s="115"/>
      <c r="E600" s="116"/>
      <c r="F600" s="116"/>
      <c r="G600" s="116"/>
      <c r="H600" s="116"/>
      <c r="I600" s="116"/>
      <c r="J600" s="116"/>
      <c r="K600" s="116"/>
    </row>
    <row r="601" spans="2:11">
      <c r="B601" s="115"/>
      <c r="C601" s="115"/>
      <c r="D601" s="115"/>
      <c r="E601" s="116"/>
      <c r="F601" s="116"/>
      <c r="G601" s="116"/>
      <c r="H601" s="116"/>
      <c r="I601" s="116"/>
      <c r="J601" s="116"/>
      <c r="K601" s="116"/>
    </row>
    <row r="602" spans="2:11">
      <c r="B602" s="115"/>
      <c r="C602" s="115"/>
      <c r="D602" s="115"/>
      <c r="E602" s="116"/>
      <c r="F602" s="116"/>
      <c r="G602" s="116"/>
      <c r="H602" s="116"/>
      <c r="I602" s="116"/>
      <c r="J602" s="116"/>
      <c r="K602" s="116"/>
    </row>
    <row r="603" spans="2:11">
      <c r="B603" s="115"/>
      <c r="C603" s="115"/>
      <c r="D603" s="115"/>
      <c r="E603" s="116"/>
      <c r="F603" s="116"/>
      <c r="G603" s="116"/>
      <c r="H603" s="116"/>
      <c r="I603" s="116"/>
      <c r="J603" s="116"/>
      <c r="K603" s="116"/>
    </row>
    <row r="604" spans="2:11">
      <c r="B604" s="115"/>
      <c r="C604" s="115"/>
      <c r="D604" s="115"/>
      <c r="E604" s="116"/>
      <c r="F604" s="116"/>
      <c r="G604" s="116"/>
      <c r="H604" s="116"/>
      <c r="I604" s="116"/>
      <c r="J604" s="116"/>
      <c r="K604" s="116"/>
    </row>
    <row r="605" spans="2:11">
      <c r="B605" s="115"/>
      <c r="C605" s="115"/>
      <c r="D605" s="115"/>
      <c r="E605" s="116"/>
      <c r="F605" s="116"/>
      <c r="G605" s="116"/>
      <c r="H605" s="116"/>
      <c r="I605" s="116"/>
      <c r="J605" s="116"/>
      <c r="K605" s="116"/>
    </row>
    <row r="606" spans="2:11">
      <c r="B606" s="115"/>
      <c r="C606" s="115"/>
      <c r="D606" s="115"/>
      <c r="E606" s="116"/>
      <c r="F606" s="116"/>
      <c r="G606" s="116"/>
      <c r="H606" s="116"/>
      <c r="I606" s="116"/>
      <c r="J606" s="116"/>
      <c r="K606" s="116"/>
    </row>
    <row r="607" spans="2:11">
      <c r="B607" s="115"/>
      <c r="C607" s="115"/>
      <c r="D607" s="115"/>
      <c r="E607" s="116"/>
      <c r="F607" s="116"/>
      <c r="G607" s="116"/>
      <c r="H607" s="116"/>
      <c r="I607" s="116"/>
      <c r="J607" s="116"/>
      <c r="K607" s="116"/>
    </row>
    <row r="608" spans="2:11">
      <c r="B608" s="115"/>
      <c r="C608" s="115"/>
      <c r="D608" s="115"/>
      <c r="E608" s="116"/>
      <c r="F608" s="116"/>
      <c r="G608" s="116"/>
      <c r="H608" s="116"/>
      <c r="I608" s="116"/>
      <c r="J608" s="116"/>
      <c r="K608" s="116"/>
    </row>
    <row r="609" spans="2:11">
      <c r="B609" s="115"/>
      <c r="C609" s="115"/>
      <c r="D609" s="115"/>
      <c r="E609" s="116"/>
      <c r="F609" s="116"/>
      <c r="G609" s="116"/>
      <c r="H609" s="116"/>
      <c r="I609" s="116"/>
      <c r="J609" s="116"/>
      <c r="K609" s="116"/>
    </row>
    <row r="610" spans="2:11">
      <c r="B610" s="115"/>
      <c r="C610" s="115"/>
      <c r="D610" s="115"/>
      <c r="E610" s="116"/>
      <c r="F610" s="116"/>
      <c r="G610" s="116"/>
      <c r="H610" s="116"/>
      <c r="I610" s="116"/>
      <c r="J610" s="116"/>
      <c r="K610" s="116"/>
    </row>
    <row r="611" spans="2:11">
      <c r="B611" s="115"/>
      <c r="C611" s="115"/>
      <c r="D611" s="115"/>
      <c r="E611" s="116"/>
      <c r="F611" s="116"/>
      <c r="G611" s="116"/>
      <c r="H611" s="116"/>
      <c r="I611" s="116"/>
      <c r="J611" s="116"/>
      <c r="K611" s="116"/>
    </row>
    <row r="612" spans="2:11">
      <c r="B612" s="115"/>
      <c r="C612" s="115"/>
      <c r="D612" s="115"/>
      <c r="E612" s="116"/>
      <c r="F612" s="116"/>
      <c r="G612" s="116"/>
      <c r="H612" s="116"/>
      <c r="I612" s="116"/>
      <c r="J612" s="116"/>
      <c r="K612" s="116"/>
    </row>
    <row r="613" spans="2:11">
      <c r="B613" s="115"/>
      <c r="C613" s="115"/>
      <c r="D613" s="115"/>
      <c r="E613" s="116"/>
      <c r="F613" s="116"/>
      <c r="G613" s="116"/>
      <c r="H613" s="116"/>
      <c r="I613" s="116"/>
      <c r="J613" s="116"/>
      <c r="K613" s="116"/>
    </row>
    <row r="614" spans="2:11">
      <c r="B614" s="115"/>
      <c r="C614" s="115"/>
      <c r="D614" s="115"/>
      <c r="E614" s="116"/>
      <c r="F614" s="116"/>
      <c r="G614" s="116"/>
      <c r="H614" s="116"/>
      <c r="I614" s="116"/>
      <c r="J614" s="116"/>
      <c r="K614" s="116"/>
    </row>
    <row r="615" spans="2:11">
      <c r="B615" s="115"/>
      <c r="C615" s="115"/>
      <c r="D615" s="115"/>
      <c r="E615" s="116"/>
      <c r="F615" s="116"/>
      <c r="G615" s="116"/>
      <c r="H615" s="116"/>
      <c r="I615" s="116"/>
      <c r="J615" s="116"/>
      <c r="K615" s="116"/>
    </row>
    <row r="616" spans="2:11">
      <c r="B616" s="115"/>
      <c r="C616" s="115"/>
      <c r="D616" s="115"/>
      <c r="E616" s="116"/>
      <c r="F616" s="116"/>
      <c r="G616" s="116"/>
      <c r="H616" s="116"/>
      <c r="I616" s="116"/>
      <c r="J616" s="116"/>
      <c r="K616" s="116"/>
    </row>
    <row r="617" spans="2:11">
      <c r="B617" s="115"/>
      <c r="C617" s="115"/>
      <c r="D617" s="115"/>
      <c r="E617" s="116"/>
      <c r="F617" s="116"/>
      <c r="G617" s="116"/>
      <c r="H617" s="116"/>
      <c r="I617" s="116"/>
      <c r="J617" s="116"/>
      <c r="K617" s="116"/>
    </row>
    <row r="618" spans="2:11">
      <c r="B618" s="115"/>
      <c r="C618" s="115"/>
      <c r="D618" s="115"/>
      <c r="E618" s="116"/>
      <c r="F618" s="116"/>
      <c r="G618" s="116"/>
      <c r="H618" s="116"/>
      <c r="I618" s="116"/>
      <c r="J618" s="116"/>
      <c r="K618" s="116"/>
    </row>
    <row r="619" spans="2:11">
      <c r="B619" s="115"/>
      <c r="C619" s="115"/>
      <c r="D619" s="115"/>
      <c r="E619" s="116"/>
      <c r="F619" s="116"/>
      <c r="G619" s="116"/>
      <c r="H619" s="116"/>
      <c r="I619" s="116"/>
      <c r="J619" s="116"/>
      <c r="K619" s="116"/>
    </row>
    <row r="620" spans="2:11">
      <c r="B620" s="115"/>
      <c r="C620" s="115"/>
      <c r="D620" s="115"/>
      <c r="E620" s="116"/>
      <c r="F620" s="116"/>
      <c r="G620" s="116"/>
      <c r="H620" s="116"/>
      <c r="I620" s="116"/>
      <c r="J620" s="116"/>
      <c r="K620" s="116"/>
    </row>
    <row r="621" spans="2:11">
      <c r="B621" s="115"/>
      <c r="C621" s="115"/>
      <c r="D621" s="115"/>
      <c r="E621" s="116"/>
      <c r="F621" s="116"/>
      <c r="G621" s="116"/>
      <c r="H621" s="116"/>
      <c r="I621" s="116"/>
      <c r="J621" s="116"/>
      <c r="K621" s="116"/>
    </row>
    <row r="622" spans="2:11">
      <c r="B622" s="115"/>
      <c r="C622" s="115"/>
      <c r="D622" s="115"/>
      <c r="E622" s="116"/>
      <c r="F622" s="116"/>
      <c r="G622" s="116"/>
      <c r="H622" s="116"/>
      <c r="I622" s="116"/>
      <c r="J622" s="116"/>
      <c r="K622" s="116"/>
    </row>
    <row r="623" spans="2:11">
      <c r="B623" s="115"/>
      <c r="C623" s="115"/>
      <c r="D623" s="115"/>
      <c r="E623" s="116"/>
      <c r="F623" s="116"/>
      <c r="G623" s="116"/>
      <c r="H623" s="116"/>
      <c r="I623" s="116"/>
      <c r="J623" s="116"/>
      <c r="K623" s="116"/>
    </row>
    <row r="624" spans="2:11">
      <c r="B624" s="115"/>
      <c r="C624" s="115"/>
      <c r="D624" s="115"/>
      <c r="E624" s="116"/>
      <c r="F624" s="116"/>
      <c r="G624" s="116"/>
      <c r="H624" s="116"/>
      <c r="I624" s="116"/>
      <c r="J624" s="116"/>
      <c r="K624" s="116"/>
    </row>
    <row r="625" spans="2:11">
      <c r="B625" s="115"/>
      <c r="C625" s="115"/>
      <c r="D625" s="115"/>
      <c r="E625" s="116"/>
      <c r="F625" s="116"/>
      <c r="G625" s="116"/>
      <c r="H625" s="116"/>
      <c r="I625" s="116"/>
      <c r="J625" s="116"/>
      <c r="K625" s="116"/>
    </row>
    <row r="626" spans="2:11">
      <c r="B626" s="115"/>
      <c r="C626" s="115"/>
      <c r="D626" s="115"/>
      <c r="E626" s="116"/>
      <c r="F626" s="116"/>
      <c r="G626" s="116"/>
      <c r="H626" s="116"/>
      <c r="I626" s="116"/>
      <c r="J626" s="116"/>
      <c r="K626" s="116"/>
    </row>
    <row r="627" spans="2:11">
      <c r="B627" s="115"/>
      <c r="C627" s="115"/>
      <c r="D627" s="115"/>
      <c r="E627" s="116"/>
      <c r="F627" s="116"/>
      <c r="G627" s="116"/>
      <c r="H627" s="116"/>
      <c r="I627" s="116"/>
      <c r="J627" s="116"/>
      <c r="K627" s="116"/>
    </row>
    <row r="628" spans="2:11">
      <c r="B628" s="115"/>
      <c r="C628" s="115"/>
      <c r="D628" s="115"/>
      <c r="E628" s="116"/>
      <c r="F628" s="116"/>
      <c r="G628" s="116"/>
      <c r="H628" s="116"/>
      <c r="I628" s="116"/>
      <c r="J628" s="116"/>
      <c r="K628" s="116"/>
    </row>
    <row r="629" spans="2:11">
      <c r="B629" s="115"/>
      <c r="C629" s="115"/>
      <c r="D629" s="115"/>
      <c r="E629" s="116"/>
      <c r="F629" s="116"/>
      <c r="G629" s="116"/>
      <c r="H629" s="116"/>
      <c r="I629" s="116"/>
      <c r="J629" s="116"/>
      <c r="K629" s="116"/>
    </row>
    <row r="630" spans="2:11">
      <c r="B630" s="115"/>
      <c r="C630" s="115"/>
      <c r="D630" s="115"/>
      <c r="E630" s="116"/>
      <c r="F630" s="116"/>
      <c r="G630" s="116"/>
      <c r="H630" s="116"/>
      <c r="I630" s="116"/>
      <c r="J630" s="116"/>
      <c r="K630" s="116"/>
    </row>
    <row r="631" spans="2:11">
      <c r="B631" s="115"/>
      <c r="C631" s="115"/>
      <c r="D631" s="115"/>
      <c r="E631" s="116"/>
      <c r="F631" s="116"/>
      <c r="G631" s="116"/>
      <c r="H631" s="116"/>
      <c r="I631" s="116"/>
      <c r="J631" s="116"/>
      <c r="K631" s="116"/>
    </row>
    <row r="632" spans="2:11">
      <c r="B632" s="115"/>
      <c r="C632" s="115"/>
      <c r="D632" s="115"/>
      <c r="E632" s="116"/>
      <c r="F632" s="116"/>
      <c r="G632" s="116"/>
      <c r="H632" s="116"/>
      <c r="I632" s="116"/>
      <c r="J632" s="116"/>
      <c r="K632" s="116"/>
    </row>
    <row r="633" spans="2:11">
      <c r="B633" s="115"/>
      <c r="C633" s="115"/>
      <c r="D633" s="115"/>
      <c r="E633" s="116"/>
      <c r="F633" s="116"/>
      <c r="G633" s="116"/>
      <c r="H633" s="116"/>
      <c r="I633" s="116"/>
      <c r="J633" s="116"/>
      <c r="K633" s="116"/>
    </row>
    <row r="634" spans="2:11">
      <c r="B634" s="115"/>
      <c r="C634" s="115"/>
      <c r="D634" s="115"/>
      <c r="E634" s="116"/>
      <c r="F634" s="116"/>
      <c r="G634" s="116"/>
      <c r="H634" s="116"/>
      <c r="I634" s="116"/>
      <c r="J634" s="116"/>
      <c r="K634" s="116"/>
    </row>
    <row r="635" spans="2:11">
      <c r="B635" s="115"/>
      <c r="C635" s="115"/>
      <c r="D635" s="115"/>
      <c r="E635" s="116"/>
      <c r="F635" s="116"/>
      <c r="G635" s="116"/>
      <c r="H635" s="116"/>
      <c r="I635" s="116"/>
      <c r="J635" s="116"/>
      <c r="K635" s="116"/>
    </row>
    <row r="636" spans="2:11">
      <c r="B636" s="115"/>
      <c r="C636" s="115"/>
      <c r="D636" s="115"/>
      <c r="E636" s="116"/>
      <c r="F636" s="116"/>
      <c r="G636" s="116"/>
      <c r="H636" s="116"/>
      <c r="I636" s="116"/>
      <c r="J636" s="116"/>
      <c r="K636" s="116"/>
    </row>
    <row r="637" spans="2:11">
      <c r="B637" s="115"/>
      <c r="C637" s="115"/>
      <c r="D637" s="115"/>
      <c r="E637" s="116"/>
      <c r="F637" s="116"/>
      <c r="G637" s="116"/>
      <c r="H637" s="116"/>
      <c r="I637" s="116"/>
      <c r="J637" s="116"/>
      <c r="K637" s="116"/>
    </row>
    <row r="638" spans="2:11">
      <c r="B638" s="115"/>
      <c r="C638" s="115"/>
      <c r="D638" s="115"/>
      <c r="E638" s="116"/>
      <c r="F638" s="116"/>
      <c r="G638" s="116"/>
      <c r="H638" s="116"/>
      <c r="I638" s="116"/>
      <c r="J638" s="116"/>
      <c r="K638" s="116"/>
    </row>
    <row r="639" spans="2:11">
      <c r="B639" s="115"/>
      <c r="C639" s="115"/>
      <c r="D639" s="115"/>
      <c r="E639" s="116"/>
      <c r="F639" s="116"/>
      <c r="G639" s="116"/>
      <c r="H639" s="116"/>
      <c r="I639" s="116"/>
      <c r="J639" s="116"/>
      <c r="K639" s="116"/>
    </row>
    <row r="640" spans="2:11">
      <c r="B640" s="115"/>
      <c r="C640" s="115"/>
      <c r="D640" s="115"/>
      <c r="E640" s="116"/>
      <c r="F640" s="116"/>
      <c r="G640" s="116"/>
      <c r="H640" s="116"/>
      <c r="I640" s="116"/>
      <c r="J640" s="116"/>
      <c r="K640" s="116"/>
    </row>
    <row r="641" spans="2:11">
      <c r="B641" s="115"/>
      <c r="C641" s="115"/>
      <c r="D641" s="115"/>
      <c r="E641" s="116"/>
      <c r="F641" s="116"/>
      <c r="G641" s="116"/>
      <c r="H641" s="116"/>
      <c r="I641" s="116"/>
      <c r="J641" s="116"/>
      <c r="K641" s="116"/>
    </row>
    <row r="642" spans="2:11">
      <c r="B642" s="115"/>
      <c r="C642" s="115"/>
      <c r="D642" s="115"/>
      <c r="E642" s="116"/>
      <c r="F642" s="116"/>
      <c r="G642" s="116"/>
      <c r="H642" s="116"/>
      <c r="I642" s="116"/>
      <c r="J642" s="116"/>
      <c r="K642" s="116"/>
    </row>
    <row r="643" spans="2:11">
      <c r="B643" s="115"/>
      <c r="C643" s="115"/>
      <c r="D643" s="115"/>
      <c r="E643" s="116"/>
      <c r="F643" s="116"/>
      <c r="G643" s="116"/>
      <c r="H643" s="116"/>
      <c r="I643" s="116"/>
      <c r="J643" s="116"/>
      <c r="K643" s="116"/>
    </row>
    <row r="644" spans="2:11">
      <c r="B644" s="115"/>
      <c r="C644" s="115"/>
      <c r="D644" s="115"/>
      <c r="E644" s="116"/>
      <c r="F644" s="116"/>
      <c r="G644" s="116"/>
      <c r="H644" s="116"/>
      <c r="I644" s="116"/>
      <c r="J644" s="116"/>
      <c r="K644" s="116"/>
    </row>
    <row r="645" spans="2:11">
      <c r="B645" s="115"/>
      <c r="C645" s="115"/>
      <c r="D645" s="115"/>
      <c r="E645" s="116"/>
      <c r="F645" s="116"/>
      <c r="G645" s="116"/>
      <c r="H645" s="116"/>
      <c r="I645" s="116"/>
      <c r="J645" s="116"/>
      <c r="K645" s="116"/>
    </row>
    <row r="646" spans="2:11">
      <c r="B646" s="115"/>
      <c r="C646" s="115"/>
      <c r="D646" s="115"/>
      <c r="E646" s="116"/>
      <c r="F646" s="116"/>
      <c r="G646" s="116"/>
      <c r="H646" s="116"/>
      <c r="I646" s="116"/>
      <c r="J646" s="116"/>
      <c r="K646" s="116"/>
    </row>
    <row r="647" spans="2:11">
      <c r="B647" s="115"/>
      <c r="C647" s="115"/>
      <c r="D647" s="115"/>
      <c r="E647" s="116"/>
      <c r="F647" s="116"/>
      <c r="G647" s="116"/>
      <c r="H647" s="116"/>
      <c r="I647" s="116"/>
      <c r="J647" s="116"/>
      <c r="K647" s="116"/>
    </row>
    <row r="648" spans="2:11">
      <c r="B648" s="115"/>
      <c r="C648" s="115"/>
      <c r="D648" s="115"/>
      <c r="E648" s="116"/>
      <c r="F648" s="116"/>
      <c r="G648" s="116"/>
      <c r="H648" s="116"/>
      <c r="I648" s="116"/>
      <c r="J648" s="116"/>
      <c r="K648" s="116"/>
    </row>
    <row r="649" spans="2:11">
      <c r="B649" s="115"/>
      <c r="C649" s="115"/>
      <c r="D649" s="115"/>
      <c r="E649" s="116"/>
      <c r="F649" s="116"/>
      <c r="G649" s="116"/>
      <c r="H649" s="116"/>
      <c r="I649" s="116"/>
      <c r="J649" s="116"/>
      <c r="K649" s="116"/>
    </row>
    <row r="650" spans="2:11">
      <c r="B650" s="115"/>
      <c r="C650" s="115"/>
      <c r="D650" s="115"/>
      <c r="E650" s="116"/>
      <c r="F650" s="116"/>
      <c r="G650" s="116"/>
      <c r="H650" s="116"/>
      <c r="I650" s="116"/>
      <c r="J650" s="116"/>
      <c r="K650" s="116"/>
    </row>
    <row r="651" spans="2:11">
      <c r="B651" s="115"/>
      <c r="C651" s="115"/>
      <c r="D651" s="115"/>
      <c r="E651" s="116"/>
      <c r="F651" s="116"/>
      <c r="G651" s="116"/>
      <c r="H651" s="116"/>
      <c r="I651" s="116"/>
      <c r="J651" s="116"/>
      <c r="K651" s="116"/>
    </row>
    <row r="652" spans="2:11">
      <c r="B652" s="115"/>
      <c r="C652" s="115"/>
      <c r="D652" s="115"/>
      <c r="E652" s="116"/>
      <c r="F652" s="116"/>
      <c r="G652" s="116"/>
      <c r="H652" s="116"/>
      <c r="I652" s="116"/>
      <c r="J652" s="116"/>
      <c r="K652" s="116"/>
    </row>
    <row r="653" spans="2:11">
      <c r="B653" s="115"/>
      <c r="C653" s="115"/>
      <c r="D653" s="115"/>
      <c r="E653" s="116"/>
      <c r="F653" s="116"/>
      <c r="G653" s="116"/>
      <c r="H653" s="116"/>
      <c r="I653" s="116"/>
      <c r="J653" s="116"/>
      <c r="K653" s="116"/>
    </row>
    <row r="654" spans="2:11">
      <c r="B654" s="115"/>
      <c r="C654" s="115"/>
      <c r="D654" s="115"/>
      <c r="E654" s="116"/>
      <c r="F654" s="116"/>
      <c r="G654" s="116"/>
      <c r="H654" s="116"/>
      <c r="I654" s="116"/>
      <c r="J654" s="116"/>
      <c r="K654" s="116"/>
    </row>
    <row r="655" spans="2:11">
      <c r="B655" s="115"/>
      <c r="C655" s="115"/>
      <c r="D655" s="115"/>
      <c r="E655" s="116"/>
      <c r="F655" s="116"/>
      <c r="G655" s="116"/>
      <c r="H655" s="116"/>
      <c r="I655" s="116"/>
      <c r="J655" s="116"/>
      <c r="K655" s="116"/>
    </row>
    <row r="656" spans="2:11">
      <c r="B656" s="115"/>
      <c r="C656" s="115"/>
      <c r="D656" s="115"/>
      <c r="E656" s="116"/>
      <c r="F656" s="116"/>
      <c r="G656" s="116"/>
      <c r="H656" s="116"/>
      <c r="I656" s="116"/>
      <c r="J656" s="116"/>
      <c r="K656" s="116"/>
    </row>
    <row r="657" spans="2:11">
      <c r="B657" s="115"/>
      <c r="C657" s="115"/>
      <c r="D657" s="115"/>
      <c r="E657" s="116"/>
      <c r="F657" s="116"/>
      <c r="G657" s="116"/>
      <c r="H657" s="116"/>
      <c r="I657" s="116"/>
      <c r="J657" s="116"/>
      <c r="K657" s="116"/>
    </row>
    <row r="658" spans="2:11">
      <c r="B658" s="115"/>
      <c r="C658" s="115"/>
      <c r="D658" s="115"/>
      <c r="E658" s="116"/>
      <c r="F658" s="116"/>
      <c r="G658" s="116"/>
      <c r="H658" s="116"/>
      <c r="I658" s="116"/>
      <c r="J658" s="116"/>
      <c r="K658" s="116"/>
    </row>
    <row r="659" spans="2:11">
      <c r="B659" s="115"/>
      <c r="C659" s="115"/>
      <c r="D659" s="115"/>
      <c r="E659" s="116"/>
      <c r="F659" s="116"/>
      <c r="G659" s="116"/>
      <c r="H659" s="116"/>
      <c r="I659" s="116"/>
      <c r="J659" s="116"/>
      <c r="K659" s="116"/>
    </row>
    <row r="660" spans="2:11">
      <c r="B660" s="115"/>
      <c r="C660" s="115"/>
      <c r="D660" s="115"/>
      <c r="E660" s="116"/>
      <c r="F660" s="116"/>
      <c r="G660" s="116"/>
      <c r="H660" s="116"/>
      <c r="I660" s="116"/>
      <c r="J660" s="116"/>
      <c r="K660" s="116"/>
    </row>
    <row r="661" spans="2:11">
      <c r="B661" s="115"/>
      <c r="C661" s="115"/>
      <c r="D661" s="115"/>
      <c r="E661" s="116"/>
      <c r="F661" s="116"/>
      <c r="G661" s="116"/>
      <c r="H661" s="116"/>
      <c r="I661" s="116"/>
      <c r="J661" s="116"/>
      <c r="K661" s="116"/>
    </row>
    <row r="662" spans="2:11">
      <c r="B662" s="115"/>
      <c r="C662" s="115"/>
      <c r="D662" s="115"/>
      <c r="E662" s="116"/>
      <c r="F662" s="116"/>
      <c r="G662" s="116"/>
      <c r="H662" s="116"/>
      <c r="I662" s="116"/>
      <c r="J662" s="116"/>
      <c r="K662" s="116"/>
    </row>
    <row r="663" spans="2:11">
      <c r="B663" s="115"/>
      <c r="C663" s="115"/>
      <c r="D663" s="115"/>
      <c r="E663" s="116"/>
      <c r="F663" s="116"/>
      <c r="G663" s="116"/>
      <c r="H663" s="116"/>
      <c r="I663" s="116"/>
      <c r="J663" s="116"/>
      <c r="K663" s="116"/>
    </row>
    <row r="664" spans="2:11">
      <c r="B664" s="115"/>
      <c r="C664" s="115"/>
      <c r="D664" s="115"/>
      <c r="E664" s="116"/>
      <c r="F664" s="116"/>
      <c r="G664" s="116"/>
      <c r="H664" s="116"/>
      <c r="I664" s="116"/>
      <c r="J664" s="116"/>
      <c r="K664" s="116"/>
    </row>
    <row r="665" spans="2:11">
      <c r="B665" s="115"/>
      <c r="C665" s="115"/>
      <c r="D665" s="115"/>
      <c r="E665" s="116"/>
      <c r="F665" s="116"/>
      <c r="G665" s="116"/>
      <c r="H665" s="116"/>
      <c r="I665" s="116"/>
      <c r="J665" s="116"/>
      <c r="K665" s="116"/>
    </row>
    <row r="666" spans="2:11">
      <c r="B666" s="115"/>
      <c r="C666" s="115"/>
      <c r="D666" s="115"/>
      <c r="E666" s="116"/>
      <c r="F666" s="116"/>
      <c r="G666" s="116"/>
      <c r="H666" s="116"/>
      <c r="I666" s="116"/>
      <c r="J666" s="116"/>
      <c r="K666" s="116"/>
    </row>
    <row r="667" spans="2:11">
      <c r="B667" s="115"/>
      <c r="C667" s="115"/>
      <c r="D667" s="115"/>
      <c r="E667" s="116"/>
      <c r="F667" s="116"/>
      <c r="G667" s="116"/>
      <c r="H667" s="116"/>
      <c r="I667" s="116"/>
      <c r="J667" s="116"/>
      <c r="K667" s="116"/>
    </row>
    <row r="668" spans="2:11">
      <c r="B668" s="115"/>
      <c r="C668" s="115"/>
      <c r="D668" s="115"/>
      <c r="E668" s="116"/>
      <c r="F668" s="116"/>
      <c r="G668" s="116"/>
      <c r="H668" s="116"/>
      <c r="I668" s="116"/>
      <c r="J668" s="116"/>
      <c r="K668" s="116"/>
    </row>
    <row r="669" spans="2:11">
      <c r="B669" s="115"/>
      <c r="C669" s="115"/>
      <c r="D669" s="115"/>
      <c r="E669" s="116"/>
      <c r="F669" s="116"/>
      <c r="G669" s="116"/>
      <c r="H669" s="116"/>
      <c r="I669" s="116"/>
      <c r="J669" s="116"/>
      <c r="K669" s="116"/>
    </row>
    <row r="670" spans="2:11">
      <c r="B670" s="115"/>
      <c r="C670" s="115"/>
      <c r="D670" s="115"/>
      <c r="E670" s="116"/>
      <c r="F670" s="116"/>
      <c r="G670" s="116"/>
      <c r="H670" s="116"/>
      <c r="I670" s="116"/>
      <c r="J670" s="116"/>
      <c r="K670" s="116"/>
    </row>
    <row r="671" spans="2:11">
      <c r="B671" s="115"/>
      <c r="C671" s="115"/>
      <c r="D671" s="115"/>
      <c r="E671" s="116"/>
      <c r="F671" s="116"/>
      <c r="G671" s="116"/>
      <c r="H671" s="116"/>
      <c r="I671" s="116"/>
      <c r="J671" s="116"/>
      <c r="K671" s="116"/>
    </row>
    <row r="672" spans="2:11">
      <c r="B672" s="115"/>
      <c r="C672" s="115"/>
      <c r="D672" s="115"/>
      <c r="E672" s="116"/>
      <c r="F672" s="116"/>
      <c r="G672" s="116"/>
      <c r="H672" s="116"/>
      <c r="I672" s="116"/>
      <c r="J672" s="116"/>
      <c r="K672" s="116"/>
    </row>
    <row r="673" spans="2:11">
      <c r="B673" s="115"/>
      <c r="C673" s="115"/>
      <c r="D673" s="115"/>
      <c r="E673" s="116"/>
      <c r="F673" s="116"/>
      <c r="G673" s="116"/>
      <c r="H673" s="116"/>
      <c r="I673" s="116"/>
      <c r="J673" s="116"/>
      <c r="K673" s="116"/>
    </row>
    <row r="674" spans="2:11">
      <c r="B674" s="115"/>
      <c r="C674" s="115"/>
      <c r="D674" s="115"/>
      <c r="E674" s="116"/>
      <c r="F674" s="116"/>
      <c r="G674" s="116"/>
      <c r="H674" s="116"/>
      <c r="I674" s="116"/>
      <c r="J674" s="116"/>
      <c r="K674" s="116"/>
    </row>
    <row r="675" spans="2:11">
      <c r="B675" s="115"/>
      <c r="C675" s="115"/>
      <c r="D675" s="115"/>
      <c r="E675" s="116"/>
      <c r="F675" s="116"/>
      <c r="G675" s="116"/>
      <c r="H675" s="116"/>
      <c r="I675" s="116"/>
      <c r="J675" s="116"/>
      <c r="K675" s="116"/>
    </row>
    <row r="676" spans="2:11">
      <c r="B676" s="115"/>
      <c r="C676" s="115"/>
      <c r="D676" s="115"/>
      <c r="E676" s="116"/>
      <c r="F676" s="116"/>
      <c r="G676" s="116"/>
      <c r="H676" s="116"/>
      <c r="I676" s="116"/>
      <c r="J676" s="116"/>
      <c r="K676" s="116"/>
    </row>
    <row r="677" spans="2:11">
      <c r="B677" s="115"/>
      <c r="C677" s="115"/>
      <c r="D677" s="115"/>
      <c r="E677" s="116"/>
      <c r="F677" s="116"/>
      <c r="G677" s="116"/>
      <c r="H677" s="116"/>
      <c r="I677" s="116"/>
      <c r="J677" s="116"/>
      <c r="K677" s="116"/>
    </row>
    <row r="678" spans="2:11">
      <c r="B678" s="115"/>
      <c r="C678" s="115"/>
      <c r="D678" s="115"/>
      <c r="E678" s="116"/>
      <c r="F678" s="116"/>
      <c r="G678" s="116"/>
      <c r="H678" s="116"/>
      <c r="I678" s="116"/>
      <c r="J678" s="116"/>
      <c r="K678" s="116"/>
    </row>
    <row r="679" spans="2:11">
      <c r="B679" s="115"/>
      <c r="C679" s="115"/>
      <c r="D679" s="115"/>
      <c r="E679" s="116"/>
      <c r="F679" s="116"/>
      <c r="G679" s="116"/>
      <c r="H679" s="116"/>
      <c r="I679" s="116"/>
      <c r="J679" s="116"/>
      <c r="K679" s="116"/>
    </row>
    <row r="680" spans="2:11">
      <c r="B680" s="115"/>
      <c r="C680" s="115"/>
      <c r="D680" s="115"/>
      <c r="E680" s="116"/>
      <c r="F680" s="116"/>
      <c r="G680" s="116"/>
      <c r="H680" s="116"/>
      <c r="I680" s="116"/>
      <c r="J680" s="116"/>
      <c r="K680" s="116"/>
    </row>
    <row r="681" spans="2:11">
      <c r="B681" s="115"/>
      <c r="C681" s="115"/>
      <c r="D681" s="115"/>
      <c r="E681" s="116"/>
      <c r="F681" s="116"/>
      <c r="G681" s="116"/>
      <c r="H681" s="116"/>
      <c r="I681" s="116"/>
      <c r="J681" s="116"/>
      <c r="K681" s="116"/>
    </row>
    <row r="682" spans="2:11">
      <c r="B682" s="115"/>
      <c r="C682" s="115"/>
      <c r="D682" s="115"/>
      <c r="E682" s="116"/>
      <c r="F682" s="116"/>
      <c r="G682" s="116"/>
      <c r="H682" s="116"/>
      <c r="I682" s="116"/>
      <c r="J682" s="116"/>
      <c r="K682" s="116"/>
    </row>
    <row r="683" spans="2:11">
      <c r="B683" s="115"/>
      <c r="C683" s="115"/>
      <c r="D683" s="115"/>
      <c r="E683" s="116"/>
      <c r="F683" s="116"/>
      <c r="G683" s="116"/>
      <c r="H683" s="116"/>
      <c r="I683" s="116"/>
      <c r="J683" s="116"/>
      <c r="K683" s="116"/>
    </row>
    <row r="684" spans="2:11">
      <c r="B684" s="115"/>
      <c r="C684" s="115"/>
      <c r="D684" s="115"/>
      <c r="E684" s="116"/>
      <c r="F684" s="116"/>
      <c r="G684" s="116"/>
      <c r="H684" s="116"/>
      <c r="I684" s="116"/>
      <c r="J684" s="116"/>
      <c r="K684" s="116"/>
    </row>
    <row r="685" spans="2:11">
      <c r="B685" s="115"/>
      <c r="C685" s="115"/>
      <c r="D685" s="115"/>
      <c r="E685" s="116"/>
      <c r="F685" s="116"/>
      <c r="G685" s="116"/>
      <c r="H685" s="116"/>
      <c r="I685" s="116"/>
      <c r="J685" s="116"/>
      <c r="K685" s="116"/>
    </row>
    <row r="686" spans="2:11">
      <c r="B686" s="115"/>
      <c r="C686" s="115"/>
      <c r="D686" s="115"/>
      <c r="E686" s="116"/>
      <c r="F686" s="116"/>
      <c r="G686" s="116"/>
      <c r="H686" s="116"/>
      <c r="I686" s="116"/>
      <c r="J686" s="116"/>
      <c r="K686" s="116"/>
    </row>
    <row r="687" spans="2:11">
      <c r="B687" s="115"/>
      <c r="C687" s="115"/>
      <c r="D687" s="115"/>
      <c r="E687" s="116"/>
      <c r="F687" s="116"/>
      <c r="G687" s="116"/>
      <c r="H687" s="116"/>
      <c r="I687" s="116"/>
      <c r="J687" s="116"/>
      <c r="K687" s="116"/>
    </row>
    <row r="688" spans="2:11">
      <c r="B688" s="115"/>
      <c r="C688" s="115"/>
      <c r="D688" s="115"/>
      <c r="E688" s="116"/>
      <c r="F688" s="116"/>
      <c r="G688" s="116"/>
      <c r="H688" s="116"/>
      <c r="I688" s="116"/>
      <c r="J688" s="116"/>
      <c r="K688" s="116"/>
    </row>
    <row r="689" spans="2:11">
      <c r="B689" s="115"/>
      <c r="C689" s="115"/>
      <c r="D689" s="115"/>
      <c r="E689" s="116"/>
      <c r="F689" s="116"/>
      <c r="G689" s="116"/>
      <c r="H689" s="116"/>
      <c r="I689" s="116"/>
      <c r="J689" s="116"/>
      <c r="K689" s="116"/>
    </row>
    <row r="690" spans="2:11">
      <c r="B690" s="115"/>
      <c r="C690" s="115"/>
      <c r="D690" s="115"/>
      <c r="E690" s="116"/>
      <c r="F690" s="116"/>
      <c r="G690" s="116"/>
      <c r="H690" s="116"/>
      <c r="I690" s="116"/>
      <c r="J690" s="116"/>
      <c r="K690" s="116"/>
    </row>
    <row r="691" spans="2:11">
      <c r="B691" s="115"/>
      <c r="C691" s="115"/>
      <c r="D691" s="115"/>
      <c r="E691" s="116"/>
      <c r="F691" s="116"/>
      <c r="G691" s="116"/>
      <c r="H691" s="116"/>
      <c r="I691" s="116"/>
      <c r="J691" s="116"/>
      <c r="K691" s="116"/>
    </row>
    <row r="692" spans="2:11">
      <c r="B692" s="115"/>
      <c r="C692" s="115"/>
      <c r="D692" s="115"/>
      <c r="E692" s="116"/>
      <c r="F692" s="116"/>
      <c r="G692" s="116"/>
      <c r="H692" s="116"/>
      <c r="I692" s="116"/>
      <c r="J692" s="116"/>
      <c r="K692" s="116"/>
    </row>
    <row r="693" spans="2:11">
      <c r="B693" s="115"/>
      <c r="C693" s="115"/>
      <c r="D693" s="115"/>
      <c r="E693" s="116"/>
      <c r="F693" s="116"/>
      <c r="G693" s="116"/>
      <c r="H693" s="116"/>
      <c r="I693" s="116"/>
      <c r="J693" s="116"/>
      <c r="K693" s="116"/>
    </row>
    <row r="694" spans="2:11">
      <c r="B694" s="115"/>
      <c r="C694" s="115"/>
      <c r="D694" s="115"/>
      <c r="E694" s="116"/>
      <c r="F694" s="116"/>
      <c r="G694" s="116"/>
      <c r="H694" s="116"/>
      <c r="I694" s="116"/>
      <c r="J694" s="116"/>
      <c r="K694" s="116"/>
    </row>
    <row r="695" spans="2:11">
      <c r="B695" s="115"/>
      <c r="C695" s="115"/>
      <c r="D695" s="115"/>
      <c r="E695" s="116"/>
      <c r="F695" s="116"/>
      <c r="G695" s="116"/>
      <c r="H695" s="116"/>
      <c r="I695" s="116"/>
      <c r="J695" s="116"/>
      <c r="K695" s="116"/>
    </row>
    <row r="696" spans="2:11">
      <c r="B696" s="115"/>
      <c r="C696" s="115"/>
      <c r="D696" s="115"/>
      <c r="E696" s="116"/>
      <c r="F696" s="116"/>
      <c r="G696" s="116"/>
      <c r="H696" s="116"/>
      <c r="I696" s="116"/>
      <c r="J696" s="116"/>
      <c r="K696" s="116"/>
    </row>
    <row r="697" spans="2:11">
      <c r="B697" s="115"/>
      <c r="C697" s="115"/>
      <c r="D697" s="115"/>
      <c r="E697" s="116"/>
      <c r="F697" s="116"/>
      <c r="G697" s="116"/>
      <c r="H697" s="116"/>
      <c r="I697" s="116"/>
      <c r="J697" s="116"/>
      <c r="K697" s="116"/>
    </row>
    <row r="698" spans="2:11">
      <c r="B698" s="115"/>
      <c r="C698" s="115"/>
      <c r="D698" s="115"/>
      <c r="E698" s="116"/>
      <c r="F698" s="116"/>
      <c r="G698" s="116"/>
      <c r="H698" s="116"/>
      <c r="I698" s="116"/>
      <c r="J698" s="116"/>
      <c r="K698" s="116"/>
    </row>
    <row r="699" spans="2:11">
      <c r="B699" s="115"/>
      <c r="C699" s="115"/>
      <c r="D699" s="115"/>
      <c r="E699" s="116"/>
      <c r="F699" s="116"/>
      <c r="G699" s="116"/>
      <c r="H699" s="116"/>
      <c r="I699" s="116"/>
      <c r="J699" s="116"/>
      <c r="K699" s="116"/>
    </row>
    <row r="700" spans="2:11">
      <c r="B700" s="115"/>
      <c r="C700" s="115"/>
      <c r="D700" s="115"/>
      <c r="E700" s="116"/>
      <c r="F700" s="116"/>
      <c r="G700" s="116"/>
      <c r="H700" s="116"/>
      <c r="I700" s="116"/>
      <c r="J700" s="116"/>
      <c r="K700" s="116"/>
    </row>
    <row r="701" spans="2:11">
      <c r="B701" s="115"/>
      <c r="C701" s="115"/>
      <c r="D701" s="115"/>
      <c r="E701" s="116"/>
      <c r="F701" s="116"/>
      <c r="G701" s="116"/>
      <c r="H701" s="116"/>
      <c r="I701" s="116"/>
      <c r="J701" s="116"/>
      <c r="K701" s="116"/>
    </row>
    <row r="702" spans="2:11">
      <c r="B702" s="115"/>
      <c r="C702" s="115"/>
      <c r="D702" s="115"/>
      <c r="E702" s="116"/>
      <c r="F702" s="116"/>
      <c r="G702" s="116"/>
      <c r="H702" s="116"/>
      <c r="I702" s="116"/>
      <c r="J702" s="116"/>
      <c r="K702" s="116"/>
    </row>
    <row r="703" spans="2:11">
      <c r="B703" s="115"/>
      <c r="C703" s="115"/>
      <c r="D703" s="115"/>
      <c r="E703" s="116"/>
      <c r="F703" s="116"/>
      <c r="G703" s="116"/>
      <c r="H703" s="116"/>
      <c r="I703" s="116"/>
      <c r="J703" s="116"/>
      <c r="K703" s="116"/>
    </row>
    <row r="704" spans="2:11">
      <c r="B704" s="115"/>
      <c r="C704" s="115"/>
      <c r="D704" s="115"/>
      <c r="E704" s="116"/>
      <c r="F704" s="116"/>
      <c r="G704" s="116"/>
      <c r="H704" s="116"/>
      <c r="I704" s="116"/>
      <c r="J704" s="116"/>
      <c r="K704" s="116"/>
    </row>
    <row r="705" spans="2:11">
      <c r="B705" s="115"/>
      <c r="C705" s="115"/>
      <c r="D705" s="115"/>
      <c r="E705" s="116"/>
      <c r="F705" s="116"/>
      <c r="G705" s="116"/>
      <c r="H705" s="116"/>
      <c r="I705" s="116"/>
      <c r="J705" s="116"/>
      <c r="K705" s="116"/>
    </row>
    <row r="706" spans="2:11">
      <c r="B706" s="115"/>
      <c r="C706" s="115"/>
      <c r="D706" s="115"/>
      <c r="E706" s="116"/>
      <c r="F706" s="116"/>
      <c r="G706" s="116"/>
      <c r="H706" s="116"/>
      <c r="I706" s="116"/>
      <c r="J706" s="116"/>
      <c r="K706" s="116"/>
    </row>
    <row r="707" spans="2:11">
      <c r="B707" s="115"/>
      <c r="C707" s="115"/>
      <c r="D707" s="115"/>
      <c r="E707" s="116"/>
      <c r="F707" s="116"/>
      <c r="G707" s="116"/>
      <c r="H707" s="116"/>
      <c r="I707" s="116"/>
      <c r="J707" s="116"/>
      <c r="K707" s="116"/>
    </row>
    <row r="708" spans="2:11">
      <c r="B708" s="115"/>
      <c r="C708" s="115"/>
      <c r="D708" s="115"/>
      <c r="E708" s="116"/>
      <c r="F708" s="116"/>
      <c r="G708" s="116"/>
      <c r="H708" s="116"/>
      <c r="I708" s="116"/>
      <c r="J708" s="116"/>
      <c r="K708" s="116"/>
    </row>
    <row r="709" spans="2:11">
      <c r="B709" s="115"/>
      <c r="C709" s="115"/>
      <c r="D709" s="115"/>
      <c r="E709" s="116"/>
      <c r="F709" s="116"/>
      <c r="G709" s="116"/>
      <c r="H709" s="116"/>
      <c r="I709" s="116"/>
      <c r="J709" s="116"/>
      <c r="K709" s="116"/>
    </row>
    <row r="710" spans="2:11">
      <c r="B710" s="115"/>
      <c r="C710" s="115"/>
      <c r="D710" s="115"/>
      <c r="E710" s="116"/>
      <c r="F710" s="116"/>
      <c r="G710" s="116"/>
      <c r="H710" s="116"/>
      <c r="I710" s="116"/>
      <c r="J710" s="116"/>
      <c r="K710" s="116"/>
    </row>
    <row r="711" spans="2:11">
      <c r="B711" s="115"/>
      <c r="C711" s="115"/>
      <c r="D711" s="115"/>
      <c r="E711" s="116"/>
      <c r="F711" s="116"/>
      <c r="G711" s="116"/>
      <c r="H711" s="116"/>
      <c r="I711" s="116"/>
      <c r="J711" s="116"/>
      <c r="K711" s="116"/>
    </row>
    <row r="712" spans="2:11">
      <c r="B712" s="115"/>
      <c r="C712" s="115"/>
      <c r="D712" s="115"/>
      <c r="E712" s="116"/>
      <c r="F712" s="116"/>
      <c r="G712" s="116"/>
      <c r="H712" s="116"/>
      <c r="I712" s="116"/>
      <c r="J712" s="116"/>
      <c r="K712" s="116"/>
    </row>
    <row r="713" spans="2:11">
      <c r="B713" s="115"/>
      <c r="C713" s="115"/>
      <c r="D713" s="115"/>
      <c r="E713" s="116"/>
      <c r="F713" s="116"/>
      <c r="G713" s="116"/>
      <c r="H713" s="116"/>
      <c r="I713" s="116"/>
      <c r="J713" s="116"/>
      <c r="K713" s="116"/>
    </row>
    <row r="714" spans="2:11">
      <c r="B714" s="115"/>
      <c r="C714" s="115"/>
      <c r="D714" s="115"/>
      <c r="E714" s="116"/>
      <c r="F714" s="116"/>
      <c r="G714" s="116"/>
      <c r="H714" s="116"/>
      <c r="I714" s="116"/>
      <c r="J714" s="116"/>
      <c r="K714" s="116"/>
    </row>
    <row r="715" spans="2:11">
      <c r="B715" s="115"/>
      <c r="C715" s="115"/>
      <c r="D715" s="115"/>
      <c r="E715" s="116"/>
      <c r="F715" s="116"/>
      <c r="G715" s="116"/>
      <c r="H715" s="116"/>
      <c r="I715" s="116"/>
      <c r="J715" s="116"/>
      <c r="K715" s="116"/>
    </row>
    <row r="716" spans="2:11">
      <c r="B716" s="115"/>
      <c r="C716" s="115"/>
      <c r="D716" s="115"/>
      <c r="E716" s="116"/>
      <c r="F716" s="116"/>
      <c r="G716" s="116"/>
      <c r="H716" s="116"/>
      <c r="I716" s="116"/>
      <c r="J716" s="116"/>
      <c r="K716" s="116"/>
    </row>
    <row r="717" spans="2:11">
      <c r="B717" s="115"/>
      <c r="C717" s="115"/>
      <c r="D717" s="115"/>
      <c r="E717" s="116"/>
      <c r="F717" s="116"/>
      <c r="G717" s="116"/>
      <c r="H717" s="116"/>
      <c r="I717" s="116"/>
      <c r="J717" s="116"/>
      <c r="K717" s="116"/>
    </row>
    <row r="718" spans="2:11">
      <c r="B718" s="115"/>
      <c r="C718" s="115"/>
      <c r="D718" s="115"/>
      <c r="E718" s="116"/>
      <c r="F718" s="116"/>
      <c r="G718" s="116"/>
      <c r="H718" s="116"/>
      <c r="I718" s="116"/>
      <c r="J718" s="116"/>
      <c r="K718" s="116"/>
    </row>
    <row r="719" spans="2:11">
      <c r="B719" s="115"/>
      <c r="C719" s="115"/>
      <c r="D719" s="115"/>
      <c r="E719" s="116"/>
      <c r="F719" s="116"/>
      <c r="G719" s="116"/>
      <c r="H719" s="116"/>
      <c r="I719" s="116"/>
      <c r="J719" s="116"/>
      <c r="K719" s="116"/>
    </row>
    <row r="720" spans="2:11">
      <c r="B720" s="115"/>
      <c r="C720" s="115"/>
      <c r="D720" s="115"/>
      <c r="E720" s="116"/>
      <c r="F720" s="116"/>
      <c r="G720" s="116"/>
      <c r="H720" s="116"/>
      <c r="I720" s="116"/>
      <c r="J720" s="116"/>
      <c r="K720" s="116"/>
    </row>
    <row r="721" spans="2:11">
      <c r="B721" s="115"/>
      <c r="C721" s="115"/>
      <c r="D721" s="115"/>
      <c r="E721" s="116"/>
      <c r="F721" s="116"/>
      <c r="G721" s="116"/>
      <c r="H721" s="116"/>
      <c r="I721" s="116"/>
      <c r="J721" s="116"/>
      <c r="K721" s="116"/>
    </row>
    <row r="722" spans="2:11">
      <c r="B722" s="115"/>
      <c r="C722" s="115"/>
      <c r="D722" s="115"/>
      <c r="E722" s="116"/>
      <c r="F722" s="116"/>
      <c r="G722" s="116"/>
      <c r="H722" s="116"/>
      <c r="I722" s="116"/>
      <c r="J722" s="116"/>
      <c r="K722" s="116"/>
    </row>
    <row r="723" spans="2:11">
      <c r="B723" s="115"/>
      <c r="C723" s="115"/>
      <c r="D723" s="115"/>
      <c r="E723" s="116"/>
      <c r="F723" s="116"/>
      <c r="G723" s="116"/>
      <c r="H723" s="116"/>
      <c r="I723" s="116"/>
      <c r="J723" s="116"/>
      <c r="K723" s="116"/>
    </row>
    <row r="724" spans="2:11">
      <c r="B724" s="115"/>
      <c r="C724" s="115"/>
      <c r="D724" s="115"/>
      <c r="E724" s="116"/>
      <c r="F724" s="116"/>
      <c r="G724" s="116"/>
      <c r="H724" s="116"/>
      <c r="I724" s="116"/>
      <c r="J724" s="116"/>
      <c r="K724" s="116"/>
    </row>
    <row r="725" spans="2:11">
      <c r="B725" s="115"/>
      <c r="C725" s="115"/>
      <c r="D725" s="115"/>
      <c r="E725" s="116"/>
      <c r="F725" s="116"/>
      <c r="G725" s="116"/>
      <c r="H725" s="116"/>
      <c r="I725" s="116"/>
      <c r="J725" s="116"/>
      <c r="K725" s="116"/>
    </row>
    <row r="726" spans="2:11">
      <c r="B726" s="115"/>
      <c r="C726" s="115"/>
      <c r="D726" s="115"/>
      <c r="E726" s="116"/>
      <c r="F726" s="116"/>
      <c r="G726" s="116"/>
      <c r="H726" s="116"/>
      <c r="I726" s="116"/>
      <c r="J726" s="116"/>
      <c r="K726" s="116"/>
    </row>
    <row r="727" spans="2:11">
      <c r="B727" s="115"/>
      <c r="C727" s="115"/>
      <c r="D727" s="115"/>
      <c r="E727" s="116"/>
      <c r="F727" s="116"/>
      <c r="G727" s="116"/>
      <c r="H727" s="116"/>
      <c r="I727" s="116"/>
      <c r="J727" s="116"/>
      <c r="K727" s="116"/>
    </row>
    <row r="728" spans="2:11">
      <c r="B728" s="115"/>
      <c r="C728" s="115"/>
      <c r="D728" s="115"/>
      <c r="E728" s="116"/>
      <c r="F728" s="116"/>
      <c r="G728" s="116"/>
      <c r="H728" s="116"/>
      <c r="I728" s="116"/>
      <c r="J728" s="116"/>
      <c r="K728" s="116"/>
    </row>
    <row r="729" spans="2:11">
      <c r="B729" s="115"/>
      <c r="C729" s="115"/>
      <c r="D729" s="115"/>
      <c r="E729" s="116"/>
      <c r="F729" s="116"/>
      <c r="G729" s="116"/>
      <c r="H729" s="116"/>
      <c r="I729" s="116"/>
      <c r="J729" s="116"/>
      <c r="K729" s="116"/>
    </row>
    <row r="730" spans="2:11">
      <c r="B730" s="115"/>
      <c r="C730" s="115"/>
      <c r="D730" s="115"/>
      <c r="E730" s="116"/>
      <c r="F730" s="116"/>
      <c r="G730" s="116"/>
      <c r="H730" s="116"/>
      <c r="I730" s="116"/>
      <c r="J730" s="116"/>
      <c r="K730" s="116"/>
    </row>
    <row r="731" spans="2:11">
      <c r="B731" s="115"/>
      <c r="C731" s="115"/>
      <c r="D731" s="115"/>
      <c r="E731" s="116"/>
      <c r="F731" s="116"/>
      <c r="G731" s="116"/>
      <c r="H731" s="116"/>
      <c r="I731" s="116"/>
      <c r="J731" s="116"/>
      <c r="K731" s="116"/>
    </row>
    <row r="732" spans="2:11">
      <c r="B732" s="115"/>
      <c r="C732" s="115"/>
      <c r="D732" s="115"/>
      <c r="E732" s="116"/>
      <c r="F732" s="116"/>
      <c r="G732" s="116"/>
      <c r="H732" s="116"/>
      <c r="I732" s="116"/>
      <c r="J732" s="116"/>
      <c r="K732" s="116"/>
    </row>
    <row r="733" spans="2:11">
      <c r="B733" s="115"/>
      <c r="C733" s="115"/>
      <c r="D733" s="115"/>
      <c r="E733" s="116"/>
      <c r="F733" s="116"/>
      <c r="G733" s="116"/>
      <c r="H733" s="116"/>
      <c r="I733" s="116"/>
      <c r="J733" s="116"/>
      <c r="K733" s="116"/>
    </row>
    <row r="734" spans="2:11">
      <c r="B734" s="115"/>
      <c r="C734" s="115"/>
      <c r="D734" s="115"/>
      <c r="E734" s="116"/>
      <c r="F734" s="116"/>
      <c r="G734" s="116"/>
      <c r="H734" s="116"/>
      <c r="I734" s="116"/>
      <c r="J734" s="116"/>
      <c r="K734" s="116"/>
    </row>
    <row r="735" spans="2:11">
      <c r="B735" s="115"/>
      <c r="C735" s="115"/>
      <c r="D735" s="115"/>
      <c r="E735" s="116"/>
      <c r="F735" s="116"/>
      <c r="G735" s="116"/>
      <c r="H735" s="116"/>
      <c r="I735" s="116"/>
      <c r="J735" s="116"/>
      <c r="K735" s="116"/>
    </row>
    <row r="736" spans="2:11">
      <c r="B736" s="115"/>
      <c r="C736" s="115"/>
      <c r="D736" s="115"/>
      <c r="E736" s="116"/>
      <c r="F736" s="116"/>
      <c r="G736" s="116"/>
      <c r="H736" s="116"/>
      <c r="I736" s="116"/>
      <c r="J736" s="116"/>
      <c r="K736" s="116"/>
    </row>
    <row r="737" spans="2:11">
      <c r="B737" s="115"/>
      <c r="C737" s="115"/>
      <c r="D737" s="115"/>
      <c r="E737" s="116"/>
      <c r="F737" s="116"/>
      <c r="G737" s="116"/>
      <c r="H737" s="116"/>
      <c r="I737" s="116"/>
      <c r="J737" s="116"/>
      <c r="K737" s="116"/>
    </row>
    <row r="738" spans="2:11">
      <c r="B738" s="115"/>
      <c r="C738" s="115"/>
      <c r="D738" s="115"/>
      <c r="E738" s="116"/>
      <c r="F738" s="116"/>
      <c r="G738" s="116"/>
      <c r="H738" s="116"/>
      <c r="I738" s="116"/>
      <c r="J738" s="116"/>
      <c r="K738" s="116"/>
    </row>
    <row r="739" spans="2:11">
      <c r="B739" s="115"/>
      <c r="C739" s="115"/>
      <c r="D739" s="115"/>
      <c r="E739" s="116"/>
      <c r="F739" s="116"/>
      <c r="G739" s="116"/>
      <c r="H739" s="116"/>
      <c r="I739" s="116"/>
      <c r="J739" s="116"/>
      <c r="K739" s="116"/>
    </row>
    <row r="740" spans="2:11">
      <c r="B740" s="115"/>
      <c r="C740" s="115"/>
      <c r="D740" s="115"/>
      <c r="E740" s="116"/>
      <c r="F740" s="116"/>
      <c r="G740" s="116"/>
      <c r="H740" s="116"/>
      <c r="I740" s="116"/>
      <c r="J740" s="116"/>
      <c r="K740" s="116"/>
    </row>
    <row r="741" spans="2:11">
      <c r="B741" s="115"/>
      <c r="C741" s="115"/>
      <c r="D741" s="115"/>
      <c r="E741" s="116"/>
      <c r="F741" s="116"/>
      <c r="G741" s="116"/>
      <c r="H741" s="116"/>
      <c r="I741" s="116"/>
      <c r="J741" s="116"/>
      <c r="K741" s="116"/>
    </row>
    <row r="742" spans="2:11">
      <c r="B742" s="115"/>
      <c r="C742" s="115"/>
      <c r="D742" s="115"/>
      <c r="E742" s="116"/>
      <c r="F742" s="116"/>
      <c r="G742" s="116"/>
      <c r="H742" s="116"/>
      <c r="I742" s="116"/>
      <c r="J742" s="116"/>
      <c r="K742" s="116"/>
    </row>
    <row r="743" spans="2:11">
      <c r="B743" s="115"/>
      <c r="C743" s="115"/>
      <c r="D743" s="115"/>
      <c r="E743" s="116"/>
      <c r="F743" s="116"/>
      <c r="G743" s="116"/>
      <c r="H743" s="116"/>
      <c r="I743" s="116"/>
      <c r="J743" s="116"/>
      <c r="K743" s="116"/>
    </row>
    <row r="744" spans="2:11">
      <c r="B744" s="115"/>
      <c r="C744" s="115"/>
      <c r="D744" s="115"/>
      <c r="E744" s="116"/>
      <c r="F744" s="116"/>
      <c r="G744" s="116"/>
      <c r="H744" s="116"/>
      <c r="I744" s="116"/>
      <c r="J744" s="116"/>
      <c r="K744" s="116"/>
    </row>
    <row r="745" spans="2:11">
      <c r="B745" s="115"/>
      <c r="C745" s="115"/>
      <c r="D745" s="115"/>
      <c r="E745" s="116"/>
      <c r="F745" s="116"/>
      <c r="G745" s="116"/>
      <c r="H745" s="116"/>
      <c r="I745" s="116"/>
      <c r="J745" s="116"/>
      <c r="K745" s="116"/>
    </row>
    <row r="746" spans="2:11">
      <c r="B746" s="115"/>
      <c r="C746" s="115"/>
      <c r="D746" s="115"/>
      <c r="E746" s="116"/>
      <c r="F746" s="116"/>
      <c r="G746" s="116"/>
      <c r="H746" s="116"/>
      <c r="I746" s="116"/>
      <c r="J746" s="116"/>
      <c r="K746" s="116"/>
    </row>
    <row r="747" spans="2:11">
      <c r="B747" s="115"/>
      <c r="C747" s="115"/>
      <c r="D747" s="115"/>
      <c r="E747" s="116"/>
      <c r="F747" s="116"/>
      <c r="G747" s="116"/>
      <c r="H747" s="116"/>
      <c r="I747" s="116"/>
      <c r="J747" s="116"/>
      <c r="K747" s="116"/>
    </row>
    <row r="748" spans="2:11">
      <c r="B748" s="115"/>
      <c r="C748" s="115"/>
      <c r="D748" s="115"/>
      <c r="E748" s="116"/>
      <c r="F748" s="116"/>
      <c r="G748" s="116"/>
      <c r="H748" s="116"/>
      <c r="I748" s="116"/>
      <c r="J748" s="116"/>
      <c r="K748" s="116"/>
    </row>
    <row r="749" spans="2:11">
      <c r="B749" s="115"/>
      <c r="C749" s="115"/>
      <c r="D749" s="115"/>
      <c r="E749" s="116"/>
      <c r="F749" s="116"/>
      <c r="G749" s="116"/>
      <c r="H749" s="116"/>
      <c r="I749" s="116"/>
      <c r="J749" s="116"/>
      <c r="K749" s="116"/>
    </row>
    <row r="750" spans="2:11">
      <c r="B750" s="115"/>
      <c r="C750" s="115"/>
      <c r="D750" s="115"/>
      <c r="E750" s="116"/>
      <c r="F750" s="116"/>
      <c r="G750" s="116"/>
      <c r="H750" s="116"/>
      <c r="I750" s="116"/>
      <c r="J750" s="116"/>
      <c r="K750" s="116"/>
    </row>
    <row r="751" spans="2:11">
      <c r="B751" s="115"/>
      <c r="C751" s="115"/>
      <c r="D751" s="115"/>
      <c r="E751" s="116"/>
      <c r="F751" s="116"/>
      <c r="G751" s="116"/>
      <c r="H751" s="116"/>
      <c r="I751" s="116"/>
      <c r="J751" s="116"/>
      <c r="K751" s="116"/>
    </row>
    <row r="752" spans="2:11">
      <c r="B752" s="115"/>
      <c r="C752" s="115"/>
      <c r="D752" s="115"/>
      <c r="E752" s="116"/>
      <c r="F752" s="116"/>
      <c r="G752" s="116"/>
      <c r="H752" s="116"/>
      <c r="I752" s="116"/>
      <c r="J752" s="116"/>
      <c r="K752" s="116"/>
    </row>
    <row r="753" spans="2:11">
      <c r="B753" s="115"/>
      <c r="C753" s="115"/>
      <c r="D753" s="115"/>
      <c r="E753" s="116"/>
      <c r="F753" s="116"/>
      <c r="G753" s="116"/>
      <c r="H753" s="116"/>
      <c r="I753" s="116"/>
      <c r="J753" s="116"/>
      <c r="K753" s="116"/>
    </row>
    <row r="754" spans="2:11">
      <c r="B754" s="115"/>
      <c r="C754" s="115"/>
      <c r="D754" s="115"/>
      <c r="E754" s="116"/>
      <c r="F754" s="116"/>
      <c r="G754" s="116"/>
      <c r="H754" s="116"/>
      <c r="I754" s="116"/>
      <c r="J754" s="116"/>
      <c r="K754" s="116"/>
    </row>
    <row r="755" spans="2:11">
      <c r="B755" s="115"/>
      <c r="C755" s="115"/>
      <c r="D755" s="115"/>
      <c r="E755" s="116"/>
      <c r="F755" s="116"/>
      <c r="G755" s="116"/>
      <c r="H755" s="116"/>
      <c r="I755" s="116"/>
      <c r="J755" s="116"/>
      <c r="K755" s="116"/>
    </row>
    <row r="756" spans="2:11">
      <c r="B756" s="115"/>
      <c r="C756" s="115"/>
      <c r="D756" s="115"/>
      <c r="E756" s="116"/>
      <c r="F756" s="116"/>
      <c r="G756" s="116"/>
      <c r="H756" s="116"/>
      <c r="I756" s="116"/>
      <c r="J756" s="116"/>
      <c r="K756" s="116"/>
    </row>
    <row r="757" spans="2:11">
      <c r="B757" s="115"/>
      <c r="C757" s="115"/>
      <c r="D757" s="115"/>
      <c r="E757" s="116"/>
      <c r="F757" s="116"/>
      <c r="G757" s="116"/>
      <c r="H757" s="116"/>
      <c r="I757" s="116"/>
      <c r="J757" s="116"/>
      <c r="K757" s="116"/>
    </row>
    <row r="758" spans="2:11">
      <c r="B758" s="115"/>
      <c r="C758" s="115"/>
      <c r="D758" s="115"/>
      <c r="E758" s="116"/>
      <c r="F758" s="116"/>
      <c r="G758" s="116"/>
      <c r="H758" s="116"/>
      <c r="I758" s="116"/>
      <c r="J758" s="116"/>
      <c r="K758" s="116"/>
    </row>
    <row r="759" spans="2:11">
      <c r="B759" s="115"/>
      <c r="C759" s="115"/>
      <c r="D759" s="115"/>
      <c r="E759" s="116"/>
      <c r="F759" s="116"/>
      <c r="G759" s="116"/>
      <c r="H759" s="116"/>
      <c r="I759" s="116"/>
      <c r="J759" s="116"/>
      <c r="K759" s="116"/>
    </row>
    <row r="760" spans="2:11">
      <c r="B760" s="115"/>
      <c r="C760" s="115"/>
      <c r="D760" s="115"/>
      <c r="E760" s="116"/>
      <c r="F760" s="116"/>
      <c r="G760" s="116"/>
      <c r="H760" s="116"/>
      <c r="I760" s="116"/>
      <c r="J760" s="116"/>
      <c r="K760" s="116"/>
    </row>
    <row r="761" spans="2:11">
      <c r="B761" s="115"/>
      <c r="C761" s="115"/>
      <c r="D761" s="115"/>
      <c r="E761" s="116"/>
      <c r="F761" s="116"/>
      <c r="G761" s="116"/>
      <c r="H761" s="116"/>
      <c r="I761" s="116"/>
      <c r="J761" s="116"/>
      <c r="K761" s="116"/>
    </row>
    <row r="762" spans="2:11">
      <c r="B762" s="115"/>
      <c r="C762" s="115"/>
      <c r="D762" s="115"/>
      <c r="E762" s="116"/>
      <c r="F762" s="116"/>
      <c r="G762" s="116"/>
      <c r="H762" s="116"/>
      <c r="I762" s="116"/>
      <c r="J762" s="116"/>
      <c r="K762" s="116"/>
    </row>
    <row r="763" spans="2:11">
      <c r="B763" s="115"/>
      <c r="C763" s="115"/>
      <c r="D763" s="115"/>
      <c r="E763" s="116"/>
      <c r="F763" s="116"/>
      <c r="G763" s="116"/>
      <c r="H763" s="116"/>
      <c r="I763" s="116"/>
      <c r="J763" s="116"/>
      <c r="K763" s="116"/>
    </row>
    <row r="764" spans="2:11">
      <c r="B764" s="115"/>
      <c r="C764" s="115"/>
      <c r="D764" s="115"/>
      <c r="E764" s="116"/>
      <c r="F764" s="116"/>
      <c r="G764" s="116"/>
      <c r="H764" s="116"/>
      <c r="I764" s="116"/>
      <c r="J764" s="116"/>
      <c r="K764" s="116"/>
    </row>
    <row r="765" spans="2:11">
      <c r="B765" s="115"/>
      <c r="C765" s="115"/>
      <c r="D765" s="115"/>
      <c r="E765" s="116"/>
      <c r="F765" s="116"/>
      <c r="G765" s="116"/>
      <c r="H765" s="116"/>
      <c r="I765" s="116"/>
      <c r="J765" s="116"/>
      <c r="K765" s="116"/>
    </row>
    <row r="766" spans="2:11">
      <c r="B766" s="115"/>
      <c r="C766" s="115"/>
      <c r="D766" s="115"/>
      <c r="E766" s="116"/>
      <c r="F766" s="116"/>
      <c r="G766" s="116"/>
      <c r="H766" s="116"/>
      <c r="I766" s="116"/>
      <c r="J766" s="116"/>
      <c r="K766" s="116"/>
    </row>
    <row r="767" spans="2:11">
      <c r="B767" s="115"/>
      <c r="C767" s="115"/>
      <c r="D767" s="115"/>
      <c r="E767" s="116"/>
      <c r="F767" s="116"/>
      <c r="G767" s="116"/>
      <c r="H767" s="116"/>
      <c r="I767" s="116"/>
      <c r="J767" s="116"/>
      <c r="K767" s="116"/>
    </row>
    <row r="768" spans="2:11">
      <c r="B768" s="115"/>
      <c r="C768" s="115"/>
      <c r="D768" s="115"/>
      <c r="E768" s="116"/>
      <c r="F768" s="116"/>
      <c r="G768" s="116"/>
      <c r="H768" s="116"/>
      <c r="I768" s="116"/>
      <c r="J768" s="116"/>
      <c r="K768" s="116"/>
    </row>
    <row r="769" spans="2:11">
      <c r="B769" s="115"/>
      <c r="C769" s="115"/>
      <c r="D769" s="115"/>
      <c r="E769" s="116"/>
      <c r="F769" s="116"/>
      <c r="G769" s="116"/>
      <c r="H769" s="116"/>
      <c r="I769" s="116"/>
      <c r="J769" s="116"/>
      <c r="K769" s="116"/>
    </row>
    <row r="770" spans="2:11">
      <c r="B770" s="115"/>
      <c r="C770" s="115"/>
      <c r="D770" s="115"/>
      <c r="E770" s="116"/>
      <c r="F770" s="116"/>
      <c r="G770" s="116"/>
      <c r="H770" s="116"/>
      <c r="I770" s="116"/>
      <c r="J770" s="116"/>
      <c r="K770" s="116"/>
    </row>
    <row r="771" spans="2:11">
      <c r="B771" s="115"/>
      <c r="C771" s="115"/>
      <c r="D771" s="115"/>
      <c r="E771" s="116"/>
      <c r="F771" s="116"/>
      <c r="G771" s="116"/>
      <c r="H771" s="116"/>
      <c r="I771" s="116"/>
      <c r="J771" s="116"/>
      <c r="K771" s="116"/>
    </row>
    <row r="772" spans="2:11">
      <c r="B772" s="115"/>
      <c r="C772" s="115"/>
      <c r="D772" s="115"/>
      <c r="E772" s="116"/>
      <c r="F772" s="116"/>
      <c r="G772" s="116"/>
      <c r="H772" s="116"/>
      <c r="I772" s="116"/>
      <c r="J772" s="116"/>
      <c r="K772" s="116"/>
    </row>
    <row r="773" spans="2:11">
      <c r="B773" s="115"/>
      <c r="C773" s="115"/>
      <c r="D773" s="115"/>
      <c r="E773" s="116"/>
      <c r="F773" s="116"/>
      <c r="G773" s="116"/>
      <c r="H773" s="116"/>
      <c r="I773" s="116"/>
      <c r="J773" s="116"/>
      <c r="K773" s="116"/>
    </row>
    <row r="774" spans="2:11">
      <c r="B774" s="115"/>
      <c r="C774" s="115"/>
      <c r="D774" s="115"/>
      <c r="E774" s="116"/>
      <c r="F774" s="116"/>
      <c r="G774" s="116"/>
      <c r="H774" s="116"/>
      <c r="I774" s="116"/>
      <c r="J774" s="116"/>
      <c r="K774" s="116"/>
    </row>
    <row r="775" spans="2:11">
      <c r="B775" s="115"/>
      <c r="C775" s="115"/>
      <c r="D775" s="115"/>
      <c r="E775" s="116"/>
      <c r="F775" s="116"/>
      <c r="G775" s="116"/>
      <c r="H775" s="116"/>
      <c r="I775" s="116"/>
      <c r="J775" s="116"/>
      <c r="K775" s="116"/>
    </row>
    <row r="776" spans="2:11">
      <c r="B776" s="115"/>
      <c r="C776" s="115"/>
      <c r="D776" s="115"/>
      <c r="E776" s="116"/>
      <c r="F776" s="116"/>
      <c r="G776" s="116"/>
      <c r="H776" s="116"/>
      <c r="I776" s="116"/>
      <c r="J776" s="116"/>
      <c r="K776" s="116"/>
    </row>
    <row r="777" spans="2:11">
      <c r="B777" s="115"/>
      <c r="C777" s="115"/>
      <c r="D777" s="115"/>
      <c r="E777" s="116"/>
      <c r="F777" s="116"/>
      <c r="G777" s="116"/>
      <c r="H777" s="116"/>
      <c r="I777" s="116"/>
      <c r="J777" s="116"/>
      <c r="K777" s="116"/>
    </row>
    <row r="778" spans="2:11">
      <c r="B778" s="115"/>
      <c r="C778" s="115"/>
      <c r="D778" s="115"/>
      <c r="E778" s="116"/>
      <c r="F778" s="116"/>
      <c r="G778" s="116"/>
      <c r="H778" s="116"/>
      <c r="I778" s="116"/>
      <c r="J778" s="116"/>
      <c r="K778" s="116"/>
    </row>
    <row r="779" spans="2:11">
      <c r="B779" s="115"/>
      <c r="C779" s="115"/>
      <c r="D779" s="115"/>
      <c r="E779" s="116"/>
      <c r="F779" s="116"/>
      <c r="G779" s="116"/>
      <c r="H779" s="116"/>
      <c r="I779" s="116"/>
      <c r="J779" s="116"/>
      <c r="K779" s="116"/>
    </row>
    <row r="780" spans="2:11">
      <c r="B780" s="115"/>
      <c r="C780" s="115"/>
      <c r="D780" s="115"/>
      <c r="E780" s="116"/>
      <c r="F780" s="116"/>
      <c r="G780" s="116"/>
      <c r="H780" s="116"/>
      <c r="I780" s="116"/>
      <c r="J780" s="116"/>
      <c r="K780" s="116"/>
    </row>
    <row r="781" spans="2:11">
      <c r="B781" s="115"/>
      <c r="C781" s="115"/>
      <c r="D781" s="115"/>
      <c r="E781" s="116"/>
      <c r="F781" s="116"/>
      <c r="G781" s="116"/>
      <c r="H781" s="116"/>
      <c r="I781" s="116"/>
      <c r="J781" s="116"/>
      <c r="K781" s="116"/>
    </row>
    <row r="782" spans="2:11">
      <c r="B782" s="115"/>
      <c r="C782" s="115"/>
      <c r="D782" s="115"/>
      <c r="E782" s="116"/>
      <c r="F782" s="116"/>
      <c r="G782" s="116"/>
      <c r="H782" s="116"/>
      <c r="I782" s="116"/>
      <c r="J782" s="116"/>
      <c r="K782" s="116"/>
    </row>
    <row r="783" spans="2:11">
      <c r="B783" s="115"/>
      <c r="C783" s="115"/>
      <c r="D783" s="115"/>
      <c r="E783" s="116"/>
      <c r="F783" s="116"/>
      <c r="G783" s="116"/>
      <c r="H783" s="116"/>
      <c r="I783" s="116"/>
      <c r="J783" s="116"/>
      <c r="K783" s="116"/>
    </row>
    <row r="784" spans="2:11">
      <c r="B784" s="115"/>
      <c r="C784" s="115"/>
      <c r="D784" s="115"/>
      <c r="E784" s="116"/>
      <c r="F784" s="116"/>
      <c r="G784" s="116"/>
      <c r="H784" s="116"/>
      <c r="I784" s="116"/>
      <c r="J784" s="116"/>
      <c r="K784" s="116"/>
    </row>
    <row r="785" spans="2:11">
      <c r="B785" s="115"/>
      <c r="C785" s="115"/>
      <c r="D785" s="115"/>
      <c r="E785" s="116"/>
      <c r="F785" s="116"/>
      <c r="G785" s="116"/>
      <c r="H785" s="116"/>
      <c r="I785" s="116"/>
      <c r="J785" s="116"/>
      <c r="K785" s="116"/>
    </row>
    <row r="786" spans="2:11">
      <c r="B786" s="115"/>
      <c r="C786" s="115"/>
      <c r="D786" s="115"/>
      <c r="E786" s="116"/>
      <c r="F786" s="116"/>
      <c r="G786" s="116"/>
      <c r="H786" s="116"/>
      <c r="I786" s="116"/>
      <c r="J786" s="116"/>
      <c r="K786" s="116"/>
    </row>
    <row r="787" spans="2:11">
      <c r="B787" s="115"/>
      <c r="C787" s="115"/>
      <c r="D787" s="115"/>
      <c r="E787" s="116"/>
      <c r="F787" s="116"/>
      <c r="G787" s="116"/>
      <c r="H787" s="116"/>
      <c r="I787" s="116"/>
      <c r="J787" s="116"/>
      <c r="K787" s="116"/>
    </row>
    <row r="788" spans="2:11">
      <c r="B788" s="115"/>
      <c r="C788" s="115"/>
      <c r="D788" s="115"/>
      <c r="E788" s="116"/>
      <c r="F788" s="116"/>
      <c r="G788" s="116"/>
      <c r="H788" s="116"/>
      <c r="I788" s="116"/>
      <c r="J788" s="116"/>
      <c r="K788" s="116"/>
    </row>
    <row r="789" spans="2:11">
      <c r="B789" s="115"/>
      <c r="C789" s="115"/>
      <c r="D789" s="115"/>
      <c r="E789" s="116"/>
      <c r="F789" s="116"/>
      <c r="G789" s="116"/>
      <c r="H789" s="116"/>
      <c r="I789" s="116"/>
      <c r="J789" s="116"/>
      <c r="K789" s="116"/>
    </row>
    <row r="790" spans="2:11">
      <c r="B790" s="115"/>
      <c r="C790" s="115"/>
      <c r="D790" s="115"/>
      <c r="E790" s="116"/>
      <c r="F790" s="116"/>
      <c r="G790" s="116"/>
      <c r="H790" s="116"/>
      <c r="I790" s="116"/>
      <c r="J790" s="116"/>
      <c r="K790" s="116"/>
    </row>
    <row r="791" spans="2:11">
      <c r="B791" s="115"/>
      <c r="C791" s="115"/>
      <c r="D791" s="115"/>
      <c r="E791" s="116"/>
      <c r="F791" s="116"/>
      <c r="G791" s="116"/>
      <c r="H791" s="116"/>
      <c r="I791" s="116"/>
      <c r="J791" s="116"/>
      <c r="K791" s="116"/>
    </row>
    <row r="792" spans="2:11">
      <c r="B792" s="115"/>
      <c r="C792" s="115"/>
      <c r="D792" s="115"/>
      <c r="E792" s="116"/>
      <c r="F792" s="116"/>
      <c r="G792" s="116"/>
      <c r="H792" s="116"/>
      <c r="I792" s="116"/>
      <c r="J792" s="116"/>
      <c r="K792" s="116"/>
    </row>
    <row r="793" spans="2:11">
      <c r="B793" s="115"/>
      <c r="C793" s="115"/>
      <c r="D793" s="115"/>
      <c r="E793" s="116"/>
      <c r="F793" s="116"/>
      <c r="G793" s="116"/>
      <c r="H793" s="116"/>
      <c r="I793" s="116"/>
      <c r="J793" s="116"/>
      <c r="K793" s="116"/>
    </row>
    <row r="794" spans="2:11">
      <c r="B794" s="115"/>
      <c r="C794" s="115"/>
      <c r="D794" s="115"/>
      <c r="E794" s="116"/>
      <c r="F794" s="116"/>
      <c r="G794" s="116"/>
      <c r="H794" s="116"/>
      <c r="I794" s="116"/>
      <c r="J794" s="116"/>
      <c r="K794" s="116"/>
    </row>
    <row r="795" spans="2:11">
      <c r="B795" s="115"/>
      <c r="C795" s="115"/>
      <c r="D795" s="115"/>
      <c r="E795" s="116"/>
      <c r="F795" s="116"/>
      <c r="G795" s="116"/>
      <c r="H795" s="116"/>
      <c r="I795" s="116"/>
      <c r="J795" s="116"/>
      <c r="K795" s="116"/>
    </row>
    <row r="796" spans="2:11">
      <c r="B796" s="115"/>
      <c r="C796" s="115"/>
      <c r="D796" s="115"/>
      <c r="E796" s="116"/>
      <c r="F796" s="116"/>
      <c r="G796" s="116"/>
      <c r="H796" s="116"/>
      <c r="I796" s="116"/>
      <c r="J796" s="116"/>
      <c r="K796" s="116"/>
    </row>
    <row r="797" spans="2:11">
      <c r="B797" s="115"/>
      <c r="C797" s="115"/>
      <c r="D797" s="115"/>
      <c r="E797" s="116"/>
      <c r="F797" s="116"/>
      <c r="G797" s="116"/>
      <c r="H797" s="116"/>
      <c r="I797" s="116"/>
      <c r="J797" s="116"/>
      <c r="K797" s="116"/>
    </row>
    <row r="798" spans="2:11">
      <c r="B798" s="115"/>
      <c r="C798" s="115"/>
      <c r="D798" s="115"/>
      <c r="E798" s="116"/>
      <c r="F798" s="116"/>
      <c r="G798" s="116"/>
      <c r="H798" s="116"/>
      <c r="I798" s="116"/>
      <c r="J798" s="116"/>
      <c r="K798" s="116"/>
    </row>
    <row r="799" spans="2:11">
      <c r="B799" s="115"/>
      <c r="C799" s="115"/>
      <c r="D799" s="115"/>
      <c r="E799" s="116"/>
      <c r="F799" s="116"/>
      <c r="G799" s="116"/>
      <c r="H799" s="116"/>
      <c r="I799" s="116"/>
      <c r="J799" s="116"/>
      <c r="K799" s="116"/>
    </row>
    <row r="800" spans="2:11">
      <c r="B800" s="115"/>
      <c r="C800" s="115"/>
      <c r="D800" s="115"/>
      <c r="E800" s="116"/>
      <c r="F800" s="116"/>
      <c r="G800" s="116"/>
      <c r="H800" s="116"/>
      <c r="I800" s="116"/>
      <c r="J800" s="116"/>
      <c r="K800" s="116"/>
    </row>
    <row r="801" spans="2:11">
      <c r="B801" s="115"/>
      <c r="C801" s="115"/>
      <c r="D801" s="115"/>
      <c r="E801" s="116"/>
      <c r="F801" s="116"/>
      <c r="G801" s="116"/>
      <c r="H801" s="116"/>
      <c r="I801" s="116"/>
      <c r="J801" s="116"/>
      <c r="K801" s="116"/>
    </row>
    <row r="802" spans="2:11">
      <c r="B802" s="115"/>
      <c r="C802" s="115"/>
      <c r="D802" s="115"/>
      <c r="E802" s="116"/>
      <c r="F802" s="116"/>
      <c r="G802" s="116"/>
      <c r="H802" s="116"/>
      <c r="I802" s="116"/>
      <c r="J802" s="116"/>
      <c r="K802" s="116"/>
    </row>
    <row r="803" spans="2:11">
      <c r="B803" s="115"/>
      <c r="C803" s="115"/>
      <c r="D803" s="115"/>
      <c r="E803" s="116"/>
      <c r="F803" s="116"/>
      <c r="G803" s="116"/>
      <c r="H803" s="116"/>
      <c r="I803" s="116"/>
      <c r="J803" s="116"/>
      <c r="K803" s="116"/>
    </row>
    <row r="804" spans="2:11">
      <c r="B804" s="115"/>
      <c r="C804" s="115"/>
      <c r="D804" s="115"/>
      <c r="E804" s="116"/>
      <c r="F804" s="116"/>
      <c r="G804" s="116"/>
      <c r="H804" s="116"/>
      <c r="I804" s="116"/>
      <c r="J804" s="116"/>
      <c r="K804" s="116"/>
    </row>
    <row r="805" spans="2:11">
      <c r="B805" s="115"/>
      <c r="C805" s="115"/>
      <c r="D805" s="115"/>
      <c r="E805" s="116"/>
      <c r="F805" s="116"/>
      <c r="G805" s="116"/>
      <c r="H805" s="116"/>
      <c r="I805" s="116"/>
      <c r="J805" s="116"/>
      <c r="K805" s="116"/>
    </row>
    <row r="806" spans="2:11">
      <c r="B806" s="115"/>
      <c r="C806" s="115"/>
      <c r="D806" s="115"/>
      <c r="E806" s="116"/>
      <c r="F806" s="116"/>
      <c r="G806" s="116"/>
      <c r="H806" s="116"/>
      <c r="I806" s="116"/>
      <c r="J806" s="116"/>
      <c r="K806" s="116"/>
    </row>
    <row r="807" spans="2:11">
      <c r="B807" s="115"/>
      <c r="C807" s="115"/>
      <c r="D807" s="115"/>
      <c r="E807" s="116"/>
      <c r="F807" s="116"/>
      <c r="G807" s="116"/>
      <c r="H807" s="116"/>
      <c r="I807" s="116"/>
      <c r="J807" s="116"/>
      <c r="K807" s="116"/>
    </row>
    <row r="808" spans="2:11">
      <c r="B808" s="115"/>
      <c r="C808" s="115"/>
      <c r="D808" s="115"/>
      <c r="E808" s="116"/>
      <c r="F808" s="116"/>
      <c r="G808" s="116"/>
      <c r="H808" s="116"/>
      <c r="I808" s="116"/>
      <c r="J808" s="116"/>
      <c r="K808" s="116"/>
    </row>
    <row r="809" spans="2:11">
      <c r="B809" s="115"/>
      <c r="C809" s="115"/>
      <c r="D809" s="115"/>
      <c r="E809" s="116"/>
      <c r="F809" s="116"/>
      <c r="G809" s="116"/>
      <c r="H809" s="116"/>
      <c r="I809" s="116"/>
      <c r="J809" s="116"/>
      <c r="K809" s="116"/>
    </row>
    <row r="810" spans="2:11">
      <c r="B810" s="115"/>
      <c r="C810" s="115"/>
      <c r="D810" s="115"/>
      <c r="E810" s="116"/>
      <c r="F810" s="116"/>
      <c r="G810" s="116"/>
      <c r="H810" s="116"/>
      <c r="I810" s="116"/>
      <c r="J810" s="116"/>
      <c r="K810" s="116"/>
    </row>
    <row r="811" spans="2:11">
      <c r="B811" s="115"/>
      <c r="C811" s="115"/>
      <c r="D811" s="115"/>
      <c r="E811" s="116"/>
      <c r="F811" s="116"/>
      <c r="G811" s="116"/>
      <c r="H811" s="116"/>
      <c r="I811" s="116"/>
      <c r="J811" s="116"/>
      <c r="K811" s="116"/>
    </row>
    <row r="812" spans="2:11">
      <c r="B812" s="115"/>
      <c r="C812" s="115"/>
      <c r="D812" s="115"/>
      <c r="E812" s="116"/>
      <c r="F812" s="116"/>
      <c r="G812" s="116"/>
      <c r="H812" s="116"/>
      <c r="I812" s="116"/>
      <c r="J812" s="116"/>
      <c r="K812" s="116"/>
    </row>
    <row r="813" spans="2:11">
      <c r="B813" s="115"/>
      <c r="C813" s="115"/>
      <c r="D813" s="115"/>
      <c r="E813" s="116"/>
      <c r="F813" s="116"/>
      <c r="G813" s="116"/>
      <c r="H813" s="116"/>
      <c r="I813" s="116"/>
      <c r="J813" s="116"/>
      <c r="K813" s="116"/>
    </row>
    <row r="814" spans="2:11">
      <c r="B814" s="115"/>
      <c r="C814" s="115"/>
      <c r="D814" s="115"/>
      <c r="E814" s="116"/>
      <c r="F814" s="116"/>
      <c r="G814" s="116"/>
      <c r="H814" s="116"/>
      <c r="I814" s="116"/>
      <c r="J814" s="116"/>
      <c r="K814" s="116"/>
    </row>
    <row r="815" spans="2:11">
      <c r="B815" s="115"/>
      <c r="C815" s="115"/>
      <c r="D815" s="115"/>
      <c r="E815" s="116"/>
      <c r="F815" s="116"/>
      <c r="G815" s="116"/>
      <c r="H815" s="116"/>
      <c r="I815" s="116"/>
      <c r="J815" s="116"/>
      <c r="K815" s="116"/>
    </row>
    <row r="816" spans="2:11">
      <c r="B816" s="115"/>
      <c r="C816" s="115"/>
      <c r="D816" s="115"/>
      <c r="E816" s="116"/>
      <c r="F816" s="116"/>
      <c r="G816" s="116"/>
      <c r="H816" s="116"/>
      <c r="I816" s="116"/>
      <c r="J816" s="116"/>
      <c r="K816" s="116"/>
    </row>
    <row r="817" spans="2:11">
      <c r="B817" s="115"/>
      <c r="C817" s="115"/>
      <c r="D817" s="115"/>
      <c r="E817" s="116"/>
      <c r="F817" s="116"/>
      <c r="G817" s="116"/>
      <c r="H817" s="116"/>
      <c r="I817" s="116"/>
      <c r="J817" s="116"/>
      <c r="K817" s="116"/>
    </row>
    <row r="818" spans="2:11">
      <c r="B818" s="115"/>
      <c r="C818" s="115"/>
      <c r="D818" s="115"/>
      <c r="E818" s="116"/>
      <c r="F818" s="116"/>
      <c r="G818" s="116"/>
      <c r="H818" s="116"/>
      <c r="I818" s="116"/>
      <c r="J818" s="116"/>
      <c r="K818" s="116"/>
    </row>
    <row r="819" spans="2:11">
      <c r="B819" s="115"/>
      <c r="C819" s="115"/>
      <c r="D819" s="115"/>
      <c r="E819" s="116"/>
      <c r="F819" s="116"/>
      <c r="G819" s="116"/>
      <c r="H819" s="116"/>
      <c r="I819" s="116"/>
      <c r="J819" s="116"/>
      <c r="K819" s="116"/>
    </row>
    <row r="820" spans="2:11">
      <c r="B820" s="115"/>
      <c r="C820" s="115"/>
      <c r="D820" s="115"/>
      <c r="E820" s="116"/>
      <c r="F820" s="116"/>
      <c r="G820" s="116"/>
      <c r="H820" s="116"/>
      <c r="I820" s="116"/>
      <c r="J820" s="116"/>
      <c r="K820" s="116"/>
    </row>
    <row r="821" spans="2:11">
      <c r="B821" s="115"/>
      <c r="C821" s="115"/>
      <c r="D821" s="115"/>
      <c r="E821" s="116"/>
      <c r="F821" s="116"/>
      <c r="G821" s="116"/>
      <c r="H821" s="116"/>
      <c r="I821" s="116"/>
      <c r="J821" s="116"/>
      <c r="K821" s="116"/>
    </row>
    <row r="822" spans="2:11">
      <c r="B822" s="115"/>
      <c r="C822" s="115"/>
      <c r="D822" s="115"/>
      <c r="E822" s="116"/>
      <c r="F822" s="116"/>
      <c r="G822" s="116"/>
      <c r="H822" s="116"/>
      <c r="I822" s="116"/>
      <c r="J822" s="116"/>
      <c r="K822" s="116"/>
    </row>
    <row r="823" spans="2:11">
      <c r="B823" s="115"/>
      <c r="C823" s="115"/>
      <c r="D823" s="115"/>
      <c r="E823" s="116"/>
      <c r="F823" s="116"/>
      <c r="G823" s="116"/>
      <c r="H823" s="116"/>
      <c r="I823" s="116"/>
      <c r="J823" s="116"/>
      <c r="K823" s="116"/>
    </row>
    <row r="824" spans="2:11">
      <c r="B824" s="115"/>
      <c r="C824" s="115"/>
      <c r="D824" s="115"/>
      <c r="E824" s="116"/>
      <c r="F824" s="116"/>
      <c r="G824" s="116"/>
      <c r="H824" s="116"/>
      <c r="I824" s="116"/>
      <c r="J824" s="116"/>
      <c r="K824" s="116"/>
    </row>
    <row r="825" spans="2:11">
      <c r="B825" s="115"/>
      <c r="C825" s="115"/>
      <c r="D825" s="115"/>
      <c r="E825" s="116"/>
      <c r="F825" s="116"/>
      <c r="G825" s="116"/>
      <c r="H825" s="116"/>
      <c r="I825" s="116"/>
      <c r="J825" s="116"/>
      <c r="K825" s="116"/>
    </row>
    <row r="826" spans="2:11">
      <c r="B826" s="115"/>
      <c r="C826" s="115"/>
      <c r="D826" s="115"/>
      <c r="E826" s="116"/>
      <c r="F826" s="116"/>
      <c r="G826" s="116"/>
      <c r="H826" s="116"/>
      <c r="I826" s="116"/>
      <c r="J826" s="116"/>
      <c r="K826" s="116"/>
    </row>
    <row r="827" spans="2:11">
      <c r="B827" s="115"/>
      <c r="C827" s="115"/>
      <c r="D827" s="115"/>
      <c r="E827" s="116"/>
      <c r="F827" s="116"/>
      <c r="G827" s="116"/>
      <c r="H827" s="116"/>
      <c r="I827" s="116"/>
      <c r="J827" s="116"/>
      <c r="K827" s="116"/>
    </row>
    <row r="828" spans="2:11">
      <c r="B828" s="115"/>
      <c r="C828" s="115"/>
      <c r="D828" s="115"/>
      <c r="E828" s="116"/>
      <c r="F828" s="116"/>
      <c r="G828" s="116"/>
      <c r="H828" s="116"/>
      <c r="I828" s="116"/>
      <c r="J828" s="116"/>
      <c r="K828" s="116"/>
    </row>
    <row r="829" spans="2:11">
      <c r="B829" s="115"/>
      <c r="C829" s="115"/>
      <c r="D829" s="115"/>
      <c r="E829" s="116"/>
      <c r="F829" s="116"/>
      <c r="G829" s="116"/>
      <c r="H829" s="116"/>
      <c r="I829" s="116"/>
      <c r="J829" s="116"/>
      <c r="K829" s="116"/>
    </row>
    <row r="830" spans="2:11">
      <c r="B830" s="115"/>
      <c r="C830" s="115"/>
      <c r="D830" s="115"/>
      <c r="E830" s="116"/>
      <c r="F830" s="116"/>
      <c r="G830" s="116"/>
      <c r="H830" s="116"/>
      <c r="I830" s="116"/>
      <c r="J830" s="116"/>
      <c r="K830" s="116"/>
    </row>
    <row r="831" spans="2:11">
      <c r="B831" s="115"/>
      <c r="C831" s="115"/>
      <c r="D831" s="115"/>
      <c r="E831" s="116"/>
      <c r="F831" s="116"/>
      <c r="G831" s="116"/>
      <c r="H831" s="116"/>
      <c r="I831" s="116"/>
      <c r="J831" s="116"/>
      <c r="K831" s="116"/>
    </row>
    <row r="832" spans="2:11">
      <c r="B832" s="115"/>
      <c r="C832" s="115"/>
      <c r="D832" s="115"/>
      <c r="E832" s="116"/>
      <c r="F832" s="116"/>
      <c r="G832" s="116"/>
      <c r="H832" s="116"/>
      <c r="I832" s="116"/>
      <c r="J832" s="116"/>
      <c r="K832" s="116"/>
    </row>
    <row r="833" spans="2:11">
      <c r="B833" s="115"/>
      <c r="C833" s="115"/>
      <c r="D833" s="115"/>
      <c r="E833" s="116"/>
      <c r="F833" s="116"/>
      <c r="G833" s="116"/>
      <c r="H833" s="116"/>
      <c r="I833" s="116"/>
      <c r="J833" s="116"/>
      <c r="K833" s="116"/>
    </row>
    <row r="834" spans="2:11">
      <c r="B834" s="115"/>
      <c r="C834" s="115"/>
      <c r="D834" s="115"/>
      <c r="E834" s="116"/>
      <c r="F834" s="116"/>
      <c r="G834" s="116"/>
      <c r="H834" s="116"/>
      <c r="I834" s="116"/>
      <c r="J834" s="116"/>
      <c r="K834" s="116"/>
    </row>
    <row r="835" spans="2:11">
      <c r="B835" s="115"/>
      <c r="C835" s="115"/>
      <c r="D835" s="115"/>
      <c r="E835" s="116"/>
      <c r="F835" s="116"/>
      <c r="G835" s="116"/>
      <c r="H835" s="116"/>
      <c r="I835" s="116"/>
      <c r="J835" s="116"/>
      <c r="K835" s="116"/>
    </row>
    <row r="836" spans="2:11">
      <c r="B836" s="115"/>
      <c r="C836" s="115"/>
      <c r="D836" s="115"/>
      <c r="E836" s="116"/>
      <c r="F836" s="116"/>
      <c r="G836" s="116"/>
      <c r="H836" s="116"/>
      <c r="I836" s="116"/>
      <c r="J836" s="116"/>
      <c r="K836" s="116"/>
    </row>
    <row r="837" spans="2:11">
      <c r="B837" s="115"/>
      <c r="C837" s="115"/>
      <c r="D837" s="115"/>
      <c r="E837" s="116"/>
      <c r="F837" s="116"/>
      <c r="G837" s="116"/>
      <c r="H837" s="116"/>
      <c r="I837" s="116"/>
      <c r="J837" s="116"/>
      <c r="K837" s="116"/>
    </row>
    <row r="838" spans="2:11">
      <c r="B838" s="115"/>
      <c r="C838" s="115"/>
      <c r="D838" s="115"/>
      <c r="E838" s="116"/>
      <c r="F838" s="116"/>
      <c r="G838" s="116"/>
      <c r="H838" s="116"/>
      <c r="I838" s="116"/>
      <c r="J838" s="116"/>
      <c r="K838" s="116"/>
    </row>
    <row r="839" spans="2:11">
      <c r="B839" s="115"/>
      <c r="C839" s="115"/>
      <c r="D839" s="115"/>
      <c r="E839" s="116"/>
      <c r="F839" s="116"/>
      <c r="G839" s="116"/>
      <c r="H839" s="116"/>
      <c r="I839" s="116"/>
      <c r="J839" s="116"/>
      <c r="K839" s="116"/>
    </row>
    <row r="840" spans="2:11">
      <c r="B840" s="115"/>
      <c r="C840" s="115"/>
      <c r="D840" s="115"/>
      <c r="E840" s="116"/>
      <c r="F840" s="116"/>
      <c r="G840" s="116"/>
      <c r="H840" s="116"/>
      <c r="I840" s="116"/>
      <c r="J840" s="116"/>
      <c r="K840" s="116"/>
    </row>
    <row r="841" spans="2:11">
      <c r="B841" s="115"/>
      <c r="C841" s="115"/>
      <c r="D841" s="115"/>
      <c r="E841" s="116"/>
      <c r="F841" s="116"/>
      <c r="G841" s="116"/>
      <c r="H841" s="116"/>
      <c r="I841" s="116"/>
      <c r="J841" s="116"/>
      <c r="K841" s="116"/>
    </row>
    <row r="842" spans="2:11">
      <c r="B842" s="115"/>
      <c r="C842" s="115"/>
      <c r="D842" s="115"/>
      <c r="E842" s="116"/>
      <c r="F842" s="116"/>
      <c r="G842" s="116"/>
      <c r="H842" s="116"/>
      <c r="I842" s="116"/>
      <c r="J842" s="116"/>
      <c r="K842" s="116"/>
    </row>
    <row r="843" spans="2:11">
      <c r="B843" s="115"/>
      <c r="C843" s="115"/>
      <c r="D843" s="115"/>
      <c r="E843" s="116"/>
      <c r="F843" s="116"/>
      <c r="G843" s="116"/>
      <c r="H843" s="116"/>
      <c r="I843" s="116"/>
      <c r="J843" s="116"/>
      <c r="K843" s="116"/>
    </row>
    <row r="844" spans="2:11">
      <c r="B844" s="115"/>
      <c r="C844" s="115"/>
      <c r="D844" s="115"/>
      <c r="E844" s="116"/>
      <c r="F844" s="116"/>
      <c r="G844" s="116"/>
      <c r="H844" s="116"/>
      <c r="I844" s="116"/>
      <c r="J844" s="116"/>
      <c r="K844" s="116"/>
    </row>
    <row r="845" spans="2:11">
      <c r="B845" s="115"/>
      <c r="C845" s="115"/>
      <c r="D845" s="115"/>
      <c r="E845" s="116"/>
      <c r="F845" s="116"/>
      <c r="G845" s="116"/>
      <c r="H845" s="116"/>
      <c r="I845" s="116"/>
      <c r="J845" s="116"/>
      <c r="K845" s="116"/>
    </row>
    <row r="846" spans="2:11">
      <c r="B846" s="115"/>
      <c r="C846" s="115"/>
      <c r="D846" s="115"/>
      <c r="E846" s="116"/>
      <c r="F846" s="116"/>
      <c r="G846" s="116"/>
      <c r="H846" s="116"/>
      <c r="I846" s="116"/>
      <c r="J846" s="116"/>
      <c r="K846" s="116"/>
    </row>
    <row r="847" spans="2:11">
      <c r="B847" s="115"/>
      <c r="C847" s="115"/>
      <c r="D847" s="115"/>
      <c r="E847" s="116"/>
      <c r="F847" s="116"/>
      <c r="G847" s="116"/>
      <c r="H847" s="116"/>
      <c r="I847" s="116"/>
      <c r="J847" s="116"/>
      <c r="K847" s="116"/>
    </row>
    <row r="848" spans="2:11">
      <c r="B848" s="115"/>
      <c r="C848" s="115"/>
      <c r="D848" s="115"/>
      <c r="E848" s="116"/>
      <c r="F848" s="116"/>
      <c r="G848" s="116"/>
      <c r="H848" s="116"/>
      <c r="I848" s="116"/>
      <c r="J848" s="116"/>
      <c r="K848" s="116"/>
    </row>
    <row r="849" spans="2:11">
      <c r="B849" s="115"/>
      <c r="C849" s="115"/>
      <c r="D849" s="115"/>
      <c r="E849" s="116"/>
      <c r="F849" s="116"/>
      <c r="G849" s="116"/>
      <c r="H849" s="116"/>
      <c r="I849" s="116"/>
      <c r="J849" s="116"/>
      <c r="K849" s="116"/>
    </row>
    <row r="850" spans="2:11">
      <c r="B850" s="115"/>
      <c r="C850" s="115"/>
      <c r="D850" s="115"/>
      <c r="E850" s="116"/>
      <c r="F850" s="116"/>
      <c r="G850" s="116"/>
      <c r="H850" s="116"/>
      <c r="I850" s="116"/>
      <c r="J850" s="116"/>
      <c r="K850" s="116"/>
    </row>
    <row r="851" spans="2:11">
      <c r="B851" s="115"/>
      <c r="C851" s="115"/>
      <c r="D851" s="115"/>
      <c r="E851" s="116"/>
      <c r="F851" s="116"/>
      <c r="G851" s="116"/>
      <c r="H851" s="116"/>
      <c r="I851" s="116"/>
      <c r="J851" s="116"/>
      <c r="K851" s="116"/>
    </row>
    <row r="852" spans="2:11">
      <c r="B852" s="115"/>
      <c r="C852" s="115"/>
      <c r="D852" s="115"/>
      <c r="E852" s="116"/>
      <c r="F852" s="116"/>
      <c r="G852" s="116"/>
      <c r="H852" s="116"/>
      <c r="I852" s="116"/>
      <c r="J852" s="116"/>
      <c r="K852" s="116"/>
    </row>
    <row r="853" spans="2:11">
      <c r="B853" s="115"/>
      <c r="C853" s="115"/>
      <c r="D853" s="115"/>
      <c r="E853" s="116"/>
      <c r="F853" s="116"/>
      <c r="G853" s="116"/>
      <c r="H853" s="116"/>
      <c r="I853" s="116"/>
      <c r="J853" s="116"/>
      <c r="K853" s="116"/>
    </row>
    <row r="854" spans="2:11">
      <c r="B854" s="115"/>
      <c r="C854" s="115"/>
      <c r="D854" s="115"/>
      <c r="E854" s="116"/>
      <c r="F854" s="116"/>
      <c r="G854" s="116"/>
      <c r="H854" s="116"/>
      <c r="I854" s="116"/>
      <c r="J854" s="116"/>
      <c r="K854" s="116"/>
    </row>
    <row r="855" spans="2:11">
      <c r="B855" s="115"/>
      <c r="C855" s="115"/>
      <c r="D855" s="115"/>
      <c r="E855" s="116"/>
      <c r="F855" s="116"/>
      <c r="G855" s="116"/>
      <c r="H855" s="116"/>
      <c r="I855" s="116"/>
      <c r="J855" s="116"/>
      <c r="K855" s="116"/>
    </row>
    <row r="856" spans="2:11">
      <c r="B856" s="115"/>
      <c r="C856" s="115"/>
      <c r="D856" s="115"/>
      <c r="E856" s="116"/>
      <c r="F856" s="116"/>
      <c r="G856" s="116"/>
      <c r="H856" s="116"/>
      <c r="I856" s="116"/>
      <c r="J856" s="116"/>
      <c r="K856" s="116"/>
    </row>
    <row r="857" spans="2:11">
      <c r="B857" s="115"/>
      <c r="C857" s="115"/>
      <c r="D857" s="115"/>
      <c r="E857" s="116"/>
      <c r="F857" s="116"/>
      <c r="G857" s="116"/>
      <c r="H857" s="116"/>
      <c r="I857" s="116"/>
      <c r="J857" s="116"/>
      <c r="K857" s="116"/>
    </row>
    <row r="858" spans="2:11">
      <c r="B858" s="115"/>
      <c r="C858" s="115"/>
      <c r="D858" s="115"/>
      <c r="E858" s="116"/>
      <c r="F858" s="116"/>
      <c r="G858" s="116"/>
      <c r="H858" s="116"/>
      <c r="I858" s="116"/>
      <c r="J858" s="116"/>
      <c r="K858" s="116"/>
    </row>
    <row r="859" spans="2:11">
      <c r="B859" s="115"/>
      <c r="C859" s="115"/>
      <c r="D859" s="115"/>
      <c r="E859" s="116"/>
      <c r="F859" s="116"/>
      <c r="G859" s="116"/>
      <c r="H859" s="116"/>
      <c r="I859" s="116"/>
      <c r="J859" s="116"/>
      <c r="K859" s="116"/>
    </row>
    <row r="860" spans="2:11">
      <c r="B860" s="115"/>
      <c r="C860" s="115"/>
      <c r="D860" s="115"/>
      <c r="E860" s="116"/>
      <c r="F860" s="116"/>
      <c r="G860" s="116"/>
      <c r="H860" s="116"/>
      <c r="I860" s="116"/>
      <c r="J860" s="116"/>
      <c r="K860" s="116"/>
    </row>
    <row r="861" spans="2:11">
      <c r="B861" s="115"/>
      <c r="C861" s="115"/>
      <c r="D861" s="115"/>
      <c r="E861" s="116"/>
      <c r="F861" s="116"/>
      <c r="G861" s="116"/>
      <c r="H861" s="116"/>
      <c r="I861" s="116"/>
      <c r="J861" s="116"/>
      <c r="K861" s="116"/>
    </row>
    <row r="862" spans="2:11">
      <c r="B862" s="115"/>
      <c r="C862" s="115"/>
      <c r="D862" s="115"/>
      <c r="E862" s="116"/>
      <c r="F862" s="116"/>
      <c r="G862" s="116"/>
      <c r="H862" s="116"/>
      <c r="I862" s="116"/>
      <c r="J862" s="116"/>
      <c r="K862" s="116"/>
    </row>
    <row r="863" spans="2:11">
      <c r="B863" s="115"/>
      <c r="C863" s="115"/>
      <c r="D863" s="115"/>
      <c r="E863" s="116"/>
      <c r="F863" s="116"/>
      <c r="G863" s="116"/>
      <c r="H863" s="116"/>
      <c r="I863" s="116"/>
      <c r="J863" s="116"/>
      <c r="K863" s="116"/>
    </row>
    <row r="864" spans="2:11">
      <c r="B864" s="115"/>
      <c r="C864" s="115"/>
      <c r="D864" s="115"/>
      <c r="E864" s="116"/>
      <c r="F864" s="116"/>
      <c r="G864" s="116"/>
      <c r="H864" s="116"/>
      <c r="I864" s="116"/>
      <c r="J864" s="116"/>
      <c r="K864" s="116"/>
    </row>
    <row r="865" spans="2:11">
      <c r="B865" s="115"/>
      <c r="C865" s="115"/>
      <c r="D865" s="115"/>
      <c r="E865" s="116"/>
      <c r="F865" s="116"/>
      <c r="G865" s="116"/>
      <c r="H865" s="116"/>
      <c r="I865" s="116"/>
      <c r="J865" s="116"/>
      <c r="K865" s="116"/>
    </row>
    <row r="866" spans="2:11">
      <c r="B866" s="115"/>
      <c r="C866" s="115"/>
      <c r="D866" s="115"/>
      <c r="E866" s="116"/>
      <c r="F866" s="116"/>
      <c r="G866" s="116"/>
      <c r="H866" s="116"/>
      <c r="I866" s="116"/>
      <c r="J866" s="116"/>
      <c r="K866" s="116"/>
    </row>
    <row r="867" spans="2:11">
      <c r="B867" s="115"/>
      <c r="C867" s="115"/>
      <c r="D867" s="115"/>
      <c r="E867" s="116"/>
      <c r="F867" s="116"/>
      <c r="G867" s="116"/>
      <c r="H867" s="116"/>
      <c r="I867" s="116"/>
      <c r="J867" s="116"/>
      <c r="K867" s="116"/>
    </row>
    <row r="868" spans="2:11">
      <c r="B868" s="115"/>
      <c r="C868" s="115"/>
      <c r="D868" s="115"/>
      <c r="E868" s="116"/>
      <c r="F868" s="116"/>
      <c r="G868" s="116"/>
      <c r="H868" s="116"/>
      <c r="I868" s="116"/>
      <c r="J868" s="116"/>
      <c r="K868" s="116"/>
    </row>
    <row r="869" spans="2:11">
      <c r="B869" s="115"/>
      <c r="C869" s="115"/>
      <c r="D869" s="115"/>
      <c r="E869" s="116"/>
      <c r="F869" s="116"/>
      <c r="G869" s="116"/>
      <c r="H869" s="116"/>
      <c r="I869" s="116"/>
      <c r="J869" s="116"/>
      <c r="K869" s="116"/>
    </row>
    <row r="870" spans="2:11">
      <c r="B870" s="115"/>
      <c r="C870" s="115"/>
      <c r="D870" s="115"/>
      <c r="E870" s="116"/>
      <c r="F870" s="116"/>
      <c r="G870" s="116"/>
      <c r="H870" s="116"/>
      <c r="I870" s="116"/>
      <c r="J870" s="116"/>
      <c r="K870" s="116"/>
    </row>
    <row r="871" spans="2:11">
      <c r="B871" s="115"/>
      <c r="C871" s="115"/>
      <c r="D871" s="115"/>
      <c r="E871" s="116"/>
      <c r="F871" s="116"/>
      <c r="G871" s="116"/>
      <c r="H871" s="116"/>
      <c r="I871" s="116"/>
      <c r="J871" s="116"/>
      <c r="K871" s="116"/>
    </row>
    <row r="872" spans="2:11">
      <c r="B872" s="115"/>
      <c r="C872" s="115"/>
      <c r="D872" s="115"/>
      <c r="E872" s="116"/>
      <c r="F872" s="116"/>
      <c r="G872" s="116"/>
      <c r="H872" s="116"/>
      <c r="I872" s="116"/>
      <c r="J872" s="116"/>
      <c r="K872" s="116"/>
    </row>
    <row r="873" spans="2:11">
      <c r="B873" s="115"/>
      <c r="C873" s="115"/>
      <c r="D873" s="115"/>
      <c r="E873" s="116"/>
      <c r="F873" s="116"/>
      <c r="G873" s="116"/>
      <c r="H873" s="116"/>
      <c r="I873" s="116"/>
      <c r="J873" s="116"/>
      <c r="K873" s="116"/>
    </row>
    <row r="874" spans="2:11">
      <c r="B874" s="115"/>
      <c r="C874" s="115"/>
      <c r="D874" s="115"/>
      <c r="E874" s="116"/>
      <c r="F874" s="116"/>
      <c r="G874" s="116"/>
      <c r="H874" s="116"/>
      <c r="I874" s="116"/>
      <c r="J874" s="116"/>
      <c r="K874" s="116"/>
    </row>
    <row r="875" spans="2:11">
      <c r="B875" s="115"/>
      <c r="C875" s="115"/>
      <c r="D875" s="115"/>
      <c r="E875" s="116"/>
      <c r="F875" s="116"/>
      <c r="G875" s="116"/>
      <c r="H875" s="116"/>
      <c r="I875" s="116"/>
      <c r="J875" s="116"/>
      <c r="K875" s="116"/>
    </row>
    <row r="876" spans="2:11">
      <c r="B876" s="115"/>
      <c r="C876" s="115"/>
      <c r="D876" s="115"/>
      <c r="E876" s="116"/>
      <c r="F876" s="116"/>
      <c r="G876" s="116"/>
      <c r="H876" s="116"/>
      <c r="I876" s="116"/>
      <c r="J876" s="116"/>
      <c r="K876" s="116"/>
    </row>
    <row r="877" spans="2:11">
      <c r="B877" s="115"/>
      <c r="C877" s="115"/>
      <c r="D877" s="115"/>
      <c r="E877" s="116"/>
      <c r="F877" s="116"/>
      <c r="G877" s="116"/>
      <c r="H877" s="116"/>
      <c r="I877" s="116"/>
      <c r="J877" s="116"/>
      <c r="K877" s="116"/>
    </row>
    <row r="878" spans="2:11">
      <c r="B878" s="115"/>
      <c r="C878" s="115"/>
      <c r="D878" s="115"/>
      <c r="E878" s="116"/>
      <c r="F878" s="116"/>
      <c r="G878" s="116"/>
      <c r="H878" s="116"/>
      <c r="I878" s="116"/>
      <c r="J878" s="116"/>
      <c r="K878" s="116"/>
    </row>
    <row r="879" spans="2:11">
      <c r="B879" s="115"/>
      <c r="C879" s="115"/>
      <c r="D879" s="115"/>
      <c r="E879" s="116"/>
      <c r="F879" s="116"/>
      <c r="G879" s="116"/>
      <c r="H879" s="116"/>
      <c r="I879" s="116"/>
      <c r="J879" s="116"/>
      <c r="K879" s="116"/>
    </row>
    <row r="880" spans="2:11">
      <c r="B880" s="115"/>
      <c r="C880" s="115"/>
      <c r="D880" s="115"/>
      <c r="E880" s="116"/>
      <c r="F880" s="116"/>
      <c r="G880" s="116"/>
      <c r="H880" s="116"/>
      <c r="I880" s="116"/>
      <c r="J880" s="116"/>
      <c r="K880" s="116"/>
    </row>
    <row r="881" spans="2:11">
      <c r="B881" s="115"/>
      <c r="C881" s="115"/>
      <c r="D881" s="115"/>
      <c r="E881" s="116"/>
      <c r="F881" s="116"/>
      <c r="G881" s="116"/>
      <c r="H881" s="116"/>
      <c r="I881" s="116"/>
      <c r="J881" s="116"/>
      <c r="K881" s="116"/>
    </row>
    <row r="882" spans="2:11">
      <c r="B882" s="115"/>
      <c r="C882" s="115"/>
      <c r="D882" s="115"/>
      <c r="E882" s="116"/>
      <c r="F882" s="116"/>
      <c r="G882" s="116"/>
      <c r="H882" s="116"/>
      <c r="I882" s="116"/>
      <c r="J882" s="116"/>
      <c r="K882" s="116"/>
    </row>
    <row r="883" spans="2:11">
      <c r="B883" s="115"/>
      <c r="C883" s="115"/>
      <c r="D883" s="115"/>
      <c r="E883" s="116"/>
      <c r="F883" s="116"/>
      <c r="G883" s="116"/>
      <c r="H883" s="116"/>
      <c r="I883" s="116"/>
      <c r="J883" s="116"/>
      <c r="K883" s="116"/>
    </row>
    <row r="884" spans="2:11">
      <c r="B884" s="115"/>
      <c r="C884" s="115"/>
      <c r="D884" s="115"/>
      <c r="E884" s="116"/>
      <c r="F884" s="116"/>
      <c r="G884" s="116"/>
      <c r="H884" s="116"/>
      <c r="I884" s="116"/>
      <c r="J884" s="116"/>
      <c r="K884" s="116"/>
    </row>
    <row r="885" spans="2:11">
      <c r="B885" s="115"/>
      <c r="C885" s="115"/>
      <c r="D885" s="115"/>
      <c r="E885" s="116"/>
      <c r="F885" s="116"/>
      <c r="G885" s="116"/>
      <c r="H885" s="116"/>
      <c r="I885" s="116"/>
      <c r="J885" s="116"/>
      <c r="K885" s="116"/>
    </row>
    <row r="886" spans="2:11">
      <c r="B886" s="115"/>
      <c r="C886" s="115"/>
      <c r="D886" s="115"/>
      <c r="E886" s="116"/>
      <c r="F886" s="116"/>
      <c r="G886" s="116"/>
      <c r="H886" s="116"/>
      <c r="I886" s="116"/>
      <c r="J886" s="116"/>
      <c r="K886" s="116"/>
    </row>
    <row r="887" spans="2:11">
      <c r="B887" s="115"/>
      <c r="C887" s="115"/>
      <c r="D887" s="115"/>
      <c r="E887" s="116"/>
      <c r="F887" s="116"/>
      <c r="G887" s="116"/>
      <c r="H887" s="116"/>
      <c r="I887" s="116"/>
      <c r="J887" s="116"/>
      <c r="K887" s="116"/>
    </row>
    <row r="888" spans="2:11">
      <c r="B888" s="115"/>
      <c r="C888" s="115"/>
      <c r="D888" s="115"/>
      <c r="E888" s="116"/>
      <c r="F888" s="116"/>
      <c r="G888" s="116"/>
      <c r="H888" s="116"/>
      <c r="I888" s="116"/>
      <c r="J888" s="116"/>
      <c r="K888" s="116"/>
    </row>
    <row r="889" spans="2:11">
      <c r="B889" s="115"/>
      <c r="C889" s="115"/>
      <c r="D889" s="115"/>
      <c r="E889" s="116"/>
      <c r="F889" s="116"/>
      <c r="G889" s="116"/>
      <c r="H889" s="116"/>
      <c r="I889" s="116"/>
      <c r="J889" s="116"/>
      <c r="K889" s="116"/>
    </row>
    <row r="890" spans="2:11">
      <c r="B890" s="115"/>
      <c r="C890" s="115"/>
      <c r="D890" s="115"/>
      <c r="E890" s="116"/>
      <c r="F890" s="116"/>
      <c r="G890" s="116"/>
      <c r="H890" s="116"/>
      <c r="I890" s="116"/>
      <c r="J890" s="116"/>
      <c r="K890" s="116"/>
    </row>
    <row r="891" spans="2:11">
      <c r="B891" s="115"/>
      <c r="C891" s="115"/>
      <c r="D891" s="115"/>
      <c r="E891" s="116"/>
      <c r="F891" s="116"/>
      <c r="G891" s="116"/>
      <c r="H891" s="116"/>
      <c r="I891" s="116"/>
      <c r="J891" s="116"/>
      <c r="K891" s="116"/>
    </row>
    <row r="892" spans="2:11">
      <c r="B892" s="115"/>
      <c r="C892" s="115"/>
      <c r="D892" s="115"/>
      <c r="E892" s="116"/>
      <c r="F892" s="116"/>
      <c r="G892" s="116"/>
      <c r="H892" s="116"/>
      <c r="I892" s="116"/>
      <c r="J892" s="116"/>
      <c r="K892" s="116"/>
    </row>
    <row r="893" spans="2:11">
      <c r="B893" s="115"/>
      <c r="C893" s="115"/>
      <c r="D893" s="115"/>
      <c r="E893" s="116"/>
      <c r="F893" s="116"/>
      <c r="G893" s="116"/>
      <c r="H893" s="116"/>
      <c r="I893" s="116"/>
      <c r="J893" s="116"/>
      <c r="K893" s="116"/>
    </row>
    <row r="894" spans="2:11">
      <c r="B894" s="115"/>
      <c r="C894" s="115"/>
      <c r="D894" s="115"/>
      <c r="E894" s="116"/>
      <c r="F894" s="116"/>
      <c r="G894" s="116"/>
      <c r="H894" s="116"/>
      <c r="I894" s="116"/>
      <c r="J894" s="116"/>
      <c r="K894" s="116"/>
    </row>
    <row r="895" spans="2:11">
      <c r="B895" s="115"/>
      <c r="C895" s="115"/>
      <c r="D895" s="115"/>
      <c r="E895" s="116"/>
      <c r="F895" s="116"/>
      <c r="G895" s="116"/>
      <c r="H895" s="116"/>
      <c r="I895" s="116"/>
      <c r="J895" s="116"/>
      <c r="K895" s="116"/>
    </row>
    <row r="896" spans="2:11">
      <c r="B896" s="115"/>
      <c r="C896" s="115"/>
      <c r="D896" s="115"/>
      <c r="E896" s="116"/>
      <c r="F896" s="116"/>
      <c r="G896" s="116"/>
      <c r="H896" s="116"/>
      <c r="I896" s="116"/>
      <c r="J896" s="116"/>
      <c r="K896" s="116"/>
    </row>
    <row r="897" spans="2:11">
      <c r="B897" s="115"/>
      <c r="C897" s="115"/>
      <c r="D897" s="115"/>
      <c r="E897" s="116"/>
      <c r="F897" s="116"/>
      <c r="G897" s="116"/>
      <c r="H897" s="116"/>
      <c r="I897" s="116"/>
      <c r="J897" s="116"/>
      <c r="K897" s="116"/>
    </row>
    <row r="898" spans="2:11">
      <c r="B898" s="115"/>
      <c r="C898" s="115"/>
      <c r="D898" s="115"/>
      <c r="E898" s="116"/>
      <c r="F898" s="116"/>
      <c r="G898" s="116"/>
      <c r="H898" s="116"/>
      <c r="I898" s="116"/>
      <c r="J898" s="116"/>
      <c r="K898" s="116"/>
    </row>
    <row r="899" spans="2:11">
      <c r="B899" s="115"/>
      <c r="C899" s="115"/>
      <c r="D899" s="115"/>
      <c r="E899" s="116"/>
      <c r="F899" s="116"/>
      <c r="G899" s="116"/>
      <c r="H899" s="116"/>
      <c r="I899" s="116"/>
      <c r="J899" s="116"/>
      <c r="K899" s="116"/>
    </row>
    <row r="900" spans="2:11">
      <c r="B900" s="115"/>
      <c r="C900" s="115"/>
      <c r="D900" s="115"/>
      <c r="E900" s="116"/>
      <c r="F900" s="116"/>
      <c r="G900" s="116"/>
      <c r="H900" s="116"/>
      <c r="I900" s="116"/>
      <c r="J900" s="116"/>
      <c r="K900" s="116"/>
    </row>
    <row r="901" spans="2:11">
      <c r="B901" s="115"/>
      <c r="C901" s="115"/>
      <c r="D901" s="115"/>
      <c r="E901" s="116"/>
      <c r="F901" s="116"/>
      <c r="G901" s="116"/>
      <c r="H901" s="116"/>
      <c r="I901" s="116"/>
      <c r="J901" s="116"/>
      <c r="K901" s="116"/>
    </row>
    <row r="902" spans="2:11">
      <c r="B902" s="115"/>
      <c r="C902" s="115"/>
      <c r="D902" s="115"/>
      <c r="E902" s="116"/>
      <c r="F902" s="116"/>
      <c r="G902" s="116"/>
      <c r="H902" s="116"/>
      <c r="I902" s="116"/>
      <c r="J902" s="116"/>
      <c r="K902" s="116"/>
    </row>
    <row r="903" spans="2:11">
      <c r="B903" s="115"/>
      <c r="C903" s="115"/>
      <c r="D903" s="115"/>
      <c r="E903" s="116"/>
      <c r="F903" s="116"/>
      <c r="G903" s="116"/>
      <c r="H903" s="116"/>
      <c r="I903" s="116"/>
      <c r="J903" s="116"/>
      <c r="K903" s="116"/>
    </row>
    <row r="904" spans="2:11">
      <c r="B904" s="115"/>
      <c r="C904" s="115"/>
      <c r="D904" s="115"/>
      <c r="E904" s="116"/>
      <c r="F904" s="116"/>
      <c r="G904" s="116"/>
      <c r="H904" s="116"/>
      <c r="I904" s="116"/>
      <c r="J904" s="116"/>
      <c r="K904" s="116"/>
    </row>
    <row r="905" spans="2:11">
      <c r="B905" s="115"/>
      <c r="C905" s="115"/>
      <c r="D905" s="115"/>
      <c r="E905" s="116"/>
      <c r="F905" s="116"/>
      <c r="G905" s="116"/>
      <c r="H905" s="116"/>
      <c r="I905" s="116"/>
      <c r="J905" s="116"/>
      <c r="K905" s="116"/>
    </row>
    <row r="906" spans="2:11">
      <c r="B906" s="115"/>
      <c r="C906" s="115"/>
      <c r="D906" s="115"/>
      <c r="E906" s="116"/>
      <c r="F906" s="116"/>
      <c r="G906" s="116"/>
      <c r="H906" s="116"/>
      <c r="I906" s="116"/>
      <c r="J906" s="116"/>
      <c r="K906" s="116"/>
    </row>
    <row r="907" spans="2:11">
      <c r="B907" s="115"/>
      <c r="C907" s="115"/>
      <c r="D907" s="115"/>
      <c r="E907" s="116"/>
      <c r="F907" s="116"/>
      <c r="G907" s="116"/>
      <c r="H907" s="116"/>
      <c r="I907" s="116"/>
      <c r="J907" s="116"/>
      <c r="K907" s="116"/>
    </row>
    <row r="908" spans="2:11">
      <c r="B908" s="115"/>
      <c r="C908" s="115"/>
      <c r="D908" s="115"/>
      <c r="E908" s="116"/>
      <c r="F908" s="116"/>
      <c r="G908" s="116"/>
      <c r="H908" s="116"/>
      <c r="I908" s="116"/>
      <c r="J908" s="116"/>
      <c r="K908" s="116"/>
    </row>
    <row r="909" spans="2:11">
      <c r="B909" s="115"/>
      <c r="C909" s="115"/>
      <c r="D909" s="115"/>
      <c r="E909" s="116"/>
      <c r="F909" s="116"/>
      <c r="G909" s="116"/>
      <c r="H909" s="116"/>
      <c r="I909" s="116"/>
      <c r="J909" s="116"/>
      <c r="K909" s="116"/>
    </row>
    <row r="910" spans="2:11">
      <c r="B910" s="115"/>
      <c r="C910" s="115"/>
      <c r="D910" s="115"/>
      <c r="E910" s="116"/>
      <c r="F910" s="116"/>
      <c r="G910" s="116"/>
      <c r="H910" s="116"/>
      <c r="I910" s="116"/>
      <c r="J910" s="116"/>
      <c r="K910" s="116"/>
    </row>
    <row r="911" spans="2:11">
      <c r="B911" s="115"/>
      <c r="C911" s="115"/>
      <c r="D911" s="115"/>
      <c r="E911" s="116"/>
      <c r="F911" s="116"/>
      <c r="G911" s="116"/>
      <c r="H911" s="116"/>
      <c r="I911" s="116"/>
      <c r="J911" s="116"/>
      <c r="K911" s="116"/>
    </row>
    <row r="912" spans="2:11">
      <c r="B912" s="115"/>
      <c r="C912" s="115"/>
      <c r="D912" s="115"/>
      <c r="E912" s="116"/>
      <c r="F912" s="116"/>
      <c r="G912" s="116"/>
      <c r="H912" s="116"/>
      <c r="I912" s="116"/>
      <c r="J912" s="116"/>
      <c r="K912" s="116"/>
    </row>
    <row r="913" spans="2:11">
      <c r="B913" s="115"/>
      <c r="C913" s="115"/>
      <c r="D913" s="115"/>
      <c r="E913" s="116"/>
      <c r="F913" s="116"/>
      <c r="G913" s="116"/>
      <c r="H913" s="116"/>
      <c r="I913" s="116"/>
      <c r="J913" s="116"/>
      <c r="K913" s="116"/>
    </row>
    <row r="914" spans="2:11">
      <c r="B914" s="115"/>
      <c r="C914" s="115"/>
      <c r="D914" s="115"/>
      <c r="E914" s="116"/>
      <c r="F914" s="116"/>
      <c r="G914" s="116"/>
      <c r="H914" s="116"/>
      <c r="I914" s="116"/>
      <c r="J914" s="116"/>
      <c r="K914" s="116"/>
    </row>
    <row r="915" spans="2:11">
      <c r="B915" s="115"/>
      <c r="C915" s="115"/>
      <c r="D915" s="115"/>
      <c r="E915" s="116"/>
      <c r="F915" s="116"/>
      <c r="G915" s="116"/>
      <c r="H915" s="116"/>
      <c r="I915" s="116"/>
      <c r="J915" s="116"/>
      <c r="K915" s="116"/>
    </row>
    <row r="916" spans="2:11">
      <c r="B916" s="115"/>
      <c r="C916" s="115"/>
      <c r="D916" s="115"/>
      <c r="E916" s="116"/>
      <c r="F916" s="116"/>
      <c r="G916" s="116"/>
      <c r="H916" s="116"/>
      <c r="I916" s="116"/>
      <c r="J916" s="116"/>
      <c r="K916" s="116"/>
    </row>
    <row r="917" spans="2:11">
      <c r="B917" s="115"/>
      <c r="C917" s="115"/>
      <c r="D917" s="115"/>
      <c r="E917" s="116"/>
      <c r="F917" s="116"/>
      <c r="G917" s="116"/>
      <c r="H917" s="116"/>
      <c r="I917" s="116"/>
      <c r="J917" s="116"/>
      <c r="K917" s="116"/>
    </row>
    <row r="918" spans="2:11">
      <c r="B918" s="115"/>
      <c r="C918" s="115"/>
      <c r="D918" s="115"/>
      <c r="E918" s="116"/>
      <c r="F918" s="116"/>
      <c r="G918" s="116"/>
      <c r="H918" s="116"/>
      <c r="I918" s="116"/>
      <c r="J918" s="116"/>
      <c r="K918" s="116"/>
    </row>
    <row r="919" spans="2:11">
      <c r="B919" s="115"/>
      <c r="C919" s="115"/>
      <c r="D919" s="115"/>
      <c r="E919" s="116"/>
      <c r="F919" s="116"/>
      <c r="G919" s="116"/>
      <c r="H919" s="116"/>
      <c r="I919" s="116"/>
      <c r="J919" s="116"/>
      <c r="K919" s="116"/>
    </row>
    <row r="920" spans="2:11">
      <c r="B920" s="115"/>
      <c r="C920" s="115"/>
      <c r="D920" s="115"/>
      <c r="E920" s="116"/>
      <c r="F920" s="116"/>
      <c r="G920" s="116"/>
      <c r="H920" s="116"/>
      <c r="I920" s="116"/>
      <c r="J920" s="116"/>
      <c r="K920" s="116"/>
    </row>
    <row r="921" spans="2:11">
      <c r="B921" s="115"/>
      <c r="C921" s="115"/>
      <c r="D921" s="115"/>
      <c r="E921" s="116"/>
      <c r="F921" s="116"/>
      <c r="G921" s="116"/>
      <c r="H921" s="116"/>
      <c r="I921" s="116"/>
      <c r="J921" s="116"/>
      <c r="K921" s="116"/>
    </row>
    <row r="922" spans="2:11">
      <c r="B922" s="115"/>
      <c r="C922" s="115"/>
      <c r="D922" s="115"/>
      <c r="E922" s="116"/>
      <c r="F922" s="116"/>
      <c r="G922" s="116"/>
      <c r="H922" s="116"/>
      <c r="I922" s="116"/>
      <c r="J922" s="116"/>
      <c r="K922" s="116"/>
    </row>
    <row r="923" spans="2:11">
      <c r="B923" s="115"/>
      <c r="C923" s="115"/>
      <c r="D923" s="115"/>
      <c r="E923" s="116"/>
      <c r="F923" s="116"/>
      <c r="G923" s="116"/>
      <c r="H923" s="116"/>
      <c r="I923" s="116"/>
      <c r="J923" s="116"/>
      <c r="K923" s="116"/>
    </row>
    <row r="924" spans="2:11">
      <c r="B924" s="115"/>
      <c r="C924" s="115"/>
      <c r="D924" s="115"/>
      <c r="E924" s="116"/>
      <c r="F924" s="116"/>
      <c r="G924" s="116"/>
      <c r="H924" s="116"/>
      <c r="I924" s="116"/>
      <c r="J924" s="116"/>
      <c r="K924" s="116"/>
    </row>
    <row r="925" spans="2:11">
      <c r="B925" s="115"/>
      <c r="C925" s="115"/>
      <c r="D925" s="115"/>
      <c r="E925" s="116"/>
      <c r="F925" s="116"/>
      <c r="G925" s="116"/>
      <c r="H925" s="116"/>
      <c r="I925" s="116"/>
      <c r="J925" s="116"/>
      <c r="K925" s="116"/>
    </row>
    <row r="926" spans="2:11">
      <c r="B926" s="115"/>
      <c r="C926" s="115"/>
      <c r="D926" s="115"/>
      <c r="E926" s="116"/>
      <c r="F926" s="116"/>
      <c r="G926" s="116"/>
      <c r="H926" s="116"/>
      <c r="I926" s="116"/>
      <c r="J926" s="116"/>
      <c r="K926" s="116"/>
    </row>
    <row r="927" spans="2:11">
      <c r="B927" s="115"/>
      <c r="C927" s="115"/>
      <c r="D927" s="115"/>
      <c r="E927" s="116"/>
      <c r="F927" s="116"/>
      <c r="G927" s="116"/>
      <c r="H927" s="116"/>
      <c r="I927" s="116"/>
      <c r="J927" s="116"/>
      <c r="K927" s="116"/>
    </row>
    <row r="928" spans="2:11">
      <c r="B928" s="115"/>
      <c r="C928" s="115"/>
      <c r="D928" s="115"/>
      <c r="E928" s="116"/>
      <c r="F928" s="116"/>
      <c r="G928" s="116"/>
      <c r="H928" s="116"/>
      <c r="I928" s="116"/>
      <c r="J928" s="116"/>
      <c r="K928" s="116"/>
    </row>
    <row r="929" spans="2:11">
      <c r="B929" s="115"/>
      <c r="C929" s="115"/>
      <c r="D929" s="115"/>
      <c r="E929" s="116"/>
      <c r="F929" s="116"/>
      <c r="G929" s="116"/>
      <c r="H929" s="116"/>
      <c r="I929" s="116"/>
      <c r="J929" s="116"/>
      <c r="K929" s="116"/>
    </row>
    <row r="930" spans="2:11">
      <c r="B930" s="115"/>
      <c r="C930" s="115"/>
      <c r="D930" s="115"/>
      <c r="E930" s="116"/>
      <c r="F930" s="116"/>
      <c r="G930" s="116"/>
      <c r="H930" s="116"/>
      <c r="I930" s="116"/>
      <c r="J930" s="116"/>
      <c r="K930" s="116"/>
    </row>
    <row r="931" spans="2:11">
      <c r="B931" s="115"/>
      <c r="C931" s="115"/>
      <c r="D931" s="115"/>
      <c r="E931" s="116"/>
      <c r="F931" s="116"/>
      <c r="G931" s="116"/>
      <c r="H931" s="116"/>
      <c r="I931" s="116"/>
      <c r="J931" s="116"/>
      <c r="K931" s="116"/>
    </row>
    <row r="932" spans="2:11">
      <c r="B932" s="115"/>
      <c r="C932" s="115"/>
      <c r="D932" s="115"/>
      <c r="E932" s="116"/>
      <c r="F932" s="116"/>
      <c r="G932" s="116"/>
      <c r="H932" s="116"/>
      <c r="I932" s="116"/>
      <c r="J932" s="116"/>
      <c r="K932" s="116"/>
    </row>
    <row r="933" spans="2:11">
      <c r="B933" s="115"/>
      <c r="C933" s="115"/>
      <c r="D933" s="115"/>
      <c r="E933" s="116"/>
      <c r="F933" s="116"/>
      <c r="G933" s="116"/>
      <c r="H933" s="116"/>
      <c r="I933" s="116"/>
      <c r="J933" s="116"/>
      <c r="K933" s="116"/>
    </row>
    <row r="934" spans="2:11">
      <c r="B934" s="115"/>
      <c r="C934" s="115"/>
      <c r="D934" s="115"/>
      <c r="E934" s="116"/>
      <c r="F934" s="116"/>
      <c r="G934" s="116"/>
      <c r="H934" s="116"/>
      <c r="I934" s="116"/>
      <c r="J934" s="116"/>
      <c r="K934" s="116"/>
    </row>
    <row r="935" spans="2:11">
      <c r="B935" s="115"/>
      <c r="C935" s="115"/>
      <c r="D935" s="115"/>
      <c r="E935" s="116"/>
      <c r="F935" s="116"/>
      <c r="G935" s="116"/>
      <c r="H935" s="116"/>
      <c r="I935" s="116"/>
      <c r="J935" s="116"/>
      <c r="K935" s="116"/>
    </row>
    <row r="936" spans="2:11">
      <c r="B936" s="115"/>
      <c r="C936" s="115"/>
      <c r="D936" s="115"/>
      <c r="E936" s="116"/>
      <c r="F936" s="116"/>
      <c r="G936" s="116"/>
      <c r="H936" s="116"/>
      <c r="I936" s="116"/>
      <c r="J936" s="116"/>
      <c r="K936" s="116"/>
    </row>
    <row r="937" spans="2:11">
      <c r="B937" s="115"/>
      <c r="C937" s="115"/>
      <c r="D937" s="115"/>
      <c r="E937" s="116"/>
      <c r="F937" s="116"/>
      <c r="G937" s="116"/>
      <c r="H937" s="116"/>
      <c r="I937" s="116"/>
      <c r="J937" s="116"/>
      <c r="K937" s="116"/>
    </row>
    <row r="938" spans="2:11">
      <c r="B938" s="115"/>
      <c r="C938" s="115"/>
      <c r="D938" s="115"/>
      <c r="E938" s="116"/>
      <c r="F938" s="116"/>
      <c r="G938" s="116"/>
      <c r="H938" s="116"/>
      <c r="I938" s="116"/>
      <c r="J938" s="116"/>
      <c r="K938" s="116"/>
    </row>
    <row r="939" spans="2:11">
      <c r="B939" s="115"/>
      <c r="C939" s="115"/>
      <c r="D939" s="115"/>
      <c r="E939" s="116"/>
      <c r="F939" s="116"/>
      <c r="G939" s="116"/>
      <c r="H939" s="116"/>
      <c r="I939" s="116"/>
      <c r="J939" s="116"/>
      <c r="K939" s="116"/>
    </row>
    <row r="940" spans="2:11">
      <c r="B940" s="115"/>
      <c r="C940" s="115"/>
      <c r="D940" s="115"/>
      <c r="E940" s="116"/>
      <c r="F940" s="116"/>
      <c r="G940" s="116"/>
      <c r="H940" s="116"/>
      <c r="I940" s="116"/>
      <c r="J940" s="116"/>
      <c r="K940" s="116"/>
    </row>
    <row r="941" spans="2:11">
      <c r="B941" s="115"/>
      <c r="C941" s="115"/>
      <c r="D941" s="115"/>
      <c r="E941" s="116"/>
      <c r="F941" s="116"/>
      <c r="G941" s="116"/>
      <c r="H941" s="116"/>
      <c r="I941" s="116"/>
      <c r="J941" s="116"/>
      <c r="K941" s="116"/>
    </row>
    <row r="942" spans="2:11">
      <c r="B942" s="115"/>
      <c r="C942" s="115"/>
      <c r="D942" s="115"/>
      <c r="E942" s="116"/>
      <c r="F942" s="116"/>
      <c r="G942" s="116"/>
      <c r="H942" s="116"/>
      <c r="I942" s="116"/>
      <c r="J942" s="116"/>
      <c r="K942" s="116"/>
    </row>
    <row r="943" spans="2:11">
      <c r="B943" s="115"/>
      <c r="C943" s="115"/>
      <c r="D943" s="115"/>
      <c r="E943" s="116"/>
      <c r="F943" s="116"/>
      <c r="G943" s="116"/>
      <c r="H943" s="116"/>
      <c r="I943" s="116"/>
      <c r="J943" s="116"/>
      <c r="K943" s="116"/>
    </row>
    <row r="944" spans="2:11">
      <c r="B944" s="115"/>
      <c r="C944" s="115"/>
      <c r="D944" s="115"/>
      <c r="E944" s="116"/>
      <c r="F944" s="116"/>
      <c r="G944" s="116"/>
      <c r="H944" s="116"/>
      <c r="I944" s="116"/>
      <c r="J944" s="116"/>
      <c r="K944" s="116"/>
    </row>
    <row r="945" spans="2:11">
      <c r="B945" s="115"/>
      <c r="C945" s="115"/>
      <c r="D945" s="115"/>
      <c r="E945" s="116"/>
      <c r="F945" s="116"/>
      <c r="G945" s="116"/>
      <c r="H945" s="116"/>
      <c r="I945" s="116"/>
      <c r="J945" s="116"/>
      <c r="K945" s="116"/>
    </row>
    <row r="946" spans="2:11">
      <c r="B946" s="115"/>
      <c r="C946" s="115"/>
      <c r="D946" s="115"/>
      <c r="E946" s="116"/>
      <c r="F946" s="116"/>
      <c r="G946" s="116"/>
      <c r="H946" s="116"/>
      <c r="I946" s="116"/>
      <c r="J946" s="116"/>
      <c r="K946" s="116"/>
    </row>
    <row r="947" spans="2:11">
      <c r="B947" s="115"/>
      <c r="C947" s="115"/>
      <c r="D947" s="115"/>
      <c r="E947" s="116"/>
      <c r="F947" s="116"/>
      <c r="G947" s="116"/>
      <c r="H947" s="116"/>
      <c r="I947" s="116"/>
      <c r="J947" s="116"/>
      <c r="K947" s="116"/>
    </row>
    <row r="948" spans="2:11">
      <c r="B948" s="115"/>
      <c r="C948" s="115"/>
      <c r="D948" s="115"/>
      <c r="E948" s="116"/>
      <c r="F948" s="116"/>
      <c r="G948" s="116"/>
      <c r="H948" s="116"/>
      <c r="I948" s="116"/>
      <c r="J948" s="116"/>
      <c r="K948" s="116"/>
    </row>
    <row r="949" spans="2:11">
      <c r="B949" s="115"/>
      <c r="C949" s="115"/>
      <c r="D949" s="115"/>
      <c r="E949" s="116"/>
      <c r="F949" s="116"/>
      <c r="G949" s="116"/>
      <c r="H949" s="116"/>
      <c r="I949" s="116"/>
      <c r="J949" s="116"/>
      <c r="K949" s="116"/>
    </row>
    <row r="950" spans="2:11">
      <c r="B950" s="115"/>
      <c r="C950" s="115"/>
      <c r="D950" s="115"/>
      <c r="E950" s="116"/>
      <c r="F950" s="116"/>
      <c r="G950" s="116"/>
      <c r="H950" s="116"/>
      <c r="I950" s="116"/>
      <c r="J950" s="116"/>
      <c r="K950" s="116"/>
    </row>
    <row r="951" spans="2:11">
      <c r="B951" s="115"/>
      <c r="C951" s="115"/>
      <c r="D951" s="115"/>
      <c r="E951" s="116"/>
      <c r="F951" s="116"/>
      <c r="G951" s="116"/>
      <c r="H951" s="116"/>
      <c r="I951" s="116"/>
      <c r="J951" s="116"/>
      <c r="K951" s="116"/>
    </row>
    <row r="952" spans="2:11">
      <c r="B952" s="115"/>
      <c r="C952" s="115"/>
      <c r="D952" s="115"/>
      <c r="E952" s="116"/>
      <c r="F952" s="116"/>
      <c r="G952" s="116"/>
      <c r="H952" s="116"/>
      <c r="I952" s="116"/>
      <c r="J952" s="116"/>
      <c r="K952" s="116"/>
    </row>
    <row r="953" spans="2:11">
      <c r="B953" s="115"/>
      <c r="C953" s="115"/>
      <c r="D953" s="115"/>
      <c r="E953" s="116"/>
      <c r="F953" s="116"/>
      <c r="G953" s="116"/>
      <c r="H953" s="116"/>
      <c r="I953" s="116"/>
      <c r="J953" s="116"/>
      <c r="K953" s="116"/>
    </row>
    <row r="954" spans="2:11">
      <c r="B954" s="115"/>
      <c r="C954" s="115"/>
      <c r="D954" s="115"/>
      <c r="E954" s="116"/>
      <c r="F954" s="116"/>
      <c r="G954" s="116"/>
      <c r="H954" s="116"/>
      <c r="I954" s="116"/>
      <c r="J954" s="116"/>
      <c r="K954" s="116"/>
    </row>
    <row r="955" spans="2:11">
      <c r="B955" s="115"/>
      <c r="C955" s="115"/>
      <c r="D955" s="115"/>
      <c r="E955" s="116"/>
      <c r="F955" s="116"/>
      <c r="G955" s="116"/>
      <c r="H955" s="116"/>
      <c r="I955" s="116"/>
      <c r="J955" s="116"/>
      <c r="K955" s="116"/>
    </row>
    <row r="956" spans="2:11">
      <c r="B956" s="115"/>
      <c r="C956" s="115"/>
      <c r="D956" s="115"/>
      <c r="E956" s="116"/>
      <c r="F956" s="116"/>
      <c r="G956" s="116"/>
      <c r="H956" s="116"/>
      <c r="I956" s="116"/>
      <c r="J956" s="116"/>
      <c r="K956" s="116"/>
    </row>
    <row r="957" spans="2:11">
      <c r="B957" s="115"/>
      <c r="C957" s="115"/>
      <c r="D957" s="115"/>
      <c r="E957" s="116"/>
      <c r="F957" s="116"/>
      <c r="G957" s="116"/>
      <c r="H957" s="116"/>
      <c r="I957" s="116"/>
      <c r="J957" s="116"/>
      <c r="K957" s="116"/>
    </row>
    <row r="958" spans="2:11">
      <c r="B958" s="115"/>
      <c r="C958" s="115"/>
      <c r="D958" s="115"/>
      <c r="E958" s="116"/>
      <c r="F958" s="116"/>
      <c r="G958" s="116"/>
      <c r="H958" s="116"/>
      <c r="I958" s="116"/>
      <c r="J958" s="116"/>
      <c r="K958" s="116"/>
    </row>
    <row r="959" spans="2:11">
      <c r="B959" s="115"/>
      <c r="C959" s="115"/>
      <c r="D959" s="115"/>
      <c r="E959" s="116"/>
      <c r="F959" s="116"/>
      <c r="G959" s="116"/>
      <c r="H959" s="116"/>
      <c r="I959" s="116"/>
      <c r="J959" s="116"/>
      <c r="K959" s="116"/>
    </row>
    <row r="960" spans="2:11">
      <c r="B960" s="115"/>
      <c r="C960" s="115"/>
      <c r="D960" s="115"/>
      <c r="E960" s="116"/>
      <c r="F960" s="116"/>
      <c r="G960" s="116"/>
      <c r="H960" s="116"/>
      <c r="I960" s="116"/>
      <c r="J960" s="116"/>
      <c r="K960" s="116"/>
    </row>
    <row r="961" spans="2:11">
      <c r="B961" s="115"/>
      <c r="C961" s="115"/>
      <c r="D961" s="115"/>
      <c r="E961" s="116"/>
      <c r="F961" s="116"/>
      <c r="G961" s="116"/>
      <c r="H961" s="116"/>
      <c r="I961" s="116"/>
      <c r="J961" s="116"/>
      <c r="K961" s="116"/>
    </row>
    <row r="962" spans="2:11">
      <c r="B962" s="115"/>
      <c r="C962" s="115"/>
      <c r="D962" s="115"/>
      <c r="E962" s="116"/>
      <c r="F962" s="116"/>
      <c r="G962" s="116"/>
      <c r="H962" s="116"/>
      <c r="I962" s="116"/>
      <c r="J962" s="116"/>
      <c r="K962" s="116"/>
    </row>
    <row r="963" spans="2:11">
      <c r="B963" s="115"/>
      <c r="C963" s="115"/>
      <c r="D963" s="115"/>
      <c r="E963" s="116"/>
      <c r="F963" s="116"/>
      <c r="G963" s="116"/>
      <c r="H963" s="116"/>
      <c r="I963" s="116"/>
      <c r="J963" s="116"/>
      <c r="K963" s="116"/>
    </row>
    <row r="964" spans="2:11">
      <c r="B964" s="115"/>
      <c r="C964" s="115"/>
      <c r="D964" s="115"/>
      <c r="E964" s="116"/>
      <c r="F964" s="116"/>
      <c r="G964" s="116"/>
      <c r="H964" s="116"/>
      <c r="I964" s="116"/>
      <c r="J964" s="116"/>
      <c r="K964" s="116"/>
    </row>
    <row r="965" spans="2:11">
      <c r="B965" s="115"/>
      <c r="C965" s="115"/>
      <c r="D965" s="115"/>
      <c r="E965" s="116"/>
      <c r="F965" s="116"/>
      <c r="G965" s="116"/>
      <c r="H965" s="116"/>
      <c r="I965" s="116"/>
      <c r="J965" s="116"/>
      <c r="K965" s="116"/>
    </row>
    <row r="966" spans="2:11">
      <c r="B966" s="115"/>
      <c r="C966" s="115"/>
      <c r="D966" s="115"/>
      <c r="E966" s="116"/>
      <c r="F966" s="116"/>
      <c r="G966" s="116"/>
      <c r="H966" s="116"/>
      <c r="I966" s="116"/>
      <c r="J966" s="116"/>
      <c r="K966" s="116"/>
    </row>
    <row r="967" spans="2:11">
      <c r="B967" s="115"/>
      <c r="C967" s="115"/>
      <c r="D967" s="115"/>
      <c r="E967" s="116"/>
      <c r="F967" s="116"/>
      <c r="G967" s="116"/>
      <c r="H967" s="116"/>
      <c r="I967" s="116"/>
      <c r="J967" s="116"/>
      <c r="K967" s="116"/>
    </row>
    <row r="968" spans="2:11">
      <c r="B968" s="115"/>
      <c r="C968" s="115"/>
      <c r="D968" s="115"/>
      <c r="E968" s="116"/>
      <c r="F968" s="116"/>
      <c r="G968" s="116"/>
      <c r="H968" s="116"/>
      <c r="I968" s="116"/>
      <c r="J968" s="116"/>
      <c r="K968" s="116"/>
    </row>
    <row r="969" spans="2:11">
      <c r="B969" s="115"/>
      <c r="C969" s="115"/>
      <c r="D969" s="115"/>
      <c r="E969" s="116"/>
      <c r="F969" s="116"/>
      <c r="G969" s="116"/>
      <c r="H969" s="116"/>
      <c r="I969" s="116"/>
      <c r="J969" s="116"/>
      <c r="K969" s="116"/>
    </row>
    <row r="970" spans="2:11">
      <c r="B970" s="115"/>
      <c r="C970" s="115"/>
      <c r="D970" s="115"/>
      <c r="E970" s="116"/>
      <c r="F970" s="116"/>
      <c r="G970" s="116"/>
      <c r="H970" s="116"/>
      <c r="I970" s="116"/>
      <c r="J970" s="116"/>
      <c r="K970" s="116"/>
    </row>
    <row r="971" spans="2:11">
      <c r="B971" s="115"/>
      <c r="C971" s="115"/>
      <c r="D971" s="115"/>
      <c r="E971" s="116"/>
      <c r="F971" s="116"/>
      <c r="G971" s="116"/>
      <c r="H971" s="116"/>
      <c r="I971" s="116"/>
      <c r="J971" s="116"/>
      <c r="K971" s="116"/>
    </row>
    <row r="972" spans="2:11">
      <c r="B972" s="115"/>
      <c r="C972" s="115"/>
      <c r="D972" s="115"/>
      <c r="E972" s="116"/>
      <c r="F972" s="116"/>
      <c r="G972" s="116"/>
      <c r="H972" s="116"/>
      <c r="I972" s="116"/>
      <c r="J972" s="116"/>
      <c r="K972" s="116"/>
    </row>
    <row r="973" spans="2:11">
      <c r="B973" s="115"/>
      <c r="C973" s="115"/>
      <c r="D973" s="115"/>
      <c r="E973" s="116"/>
      <c r="F973" s="116"/>
      <c r="G973" s="116"/>
      <c r="H973" s="116"/>
      <c r="I973" s="116"/>
      <c r="J973" s="116"/>
      <c r="K973" s="116"/>
    </row>
    <row r="974" spans="2:11">
      <c r="B974" s="115"/>
      <c r="C974" s="115"/>
      <c r="D974" s="115"/>
      <c r="E974" s="116"/>
      <c r="F974" s="116"/>
      <c r="G974" s="116"/>
      <c r="H974" s="116"/>
      <c r="I974" s="116"/>
      <c r="J974" s="116"/>
      <c r="K974" s="116"/>
    </row>
    <row r="975" spans="2:11">
      <c r="B975" s="115"/>
      <c r="C975" s="115"/>
      <c r="D975" s="115"/>
      <c r="E975" s="116"/>
      <c r="F975" s="116"/>
      <c r="G975" s="116"/>
      <c r="H975" s="116"/>
      <c r="I975" s="116"/>
      <c r="J975" s="116"/>
      <c r="K975" s="116"/>
    </row>
    <row r="976" spans="2:11">
      <c r="B976" s="115"/>
      <c r="C976" s="115"/>
      <c r="D976" s="115"/>
      <c r="E976" s="116"/>
      <c r="F976" s="116"/>
      <c r="G976" s="116"/>
      <c r="H976" s="116"/>
      <c r="I976" s="116"/>
      <c r="J976" s="116"/>
      <c r="K976" s="116"/>
    </row>
    <row r="977" spans="2:11">
      <c r="B977" s="115"/>
      <c r="C977" s="115"/>
      <c r="D977" s="115"/>
      <c r="E977" s="116"/>
      <c r="F977" s="116"/>
      <c r="G977" s="116"/>
      <c r="H977" s="116"/>
      <c r="I977" s="116"/>
      <c r="J977" s="116"/>
      <c r="K977" s="116"/>
    </row>
    <row r="978" spans="2:11">
      <c r="B978" s="115"/>
      <c r="C978" s="115"/>
      <c r="D978" s="115"/>
      <c r="E978" s="116"/>
      <c r="F978" s="116"/>
      <c r="G978" s="116"/>
      <c r="H978" s="116"/>
      <c r="I978" s="116"/>
      <c r="J978" s="116"/>
      <c r="K978" s="116"/>
    </row>
    <row r="979" spans="2:11">
      <c r="B979" s="115"/>
      <c r="C979" s="115"/>
      <c r="D979" s="115"/>
      <c r="E979" s="116"/>
      <c r="F979" s="116"/>
      <c r="G979" s="116"/>
      <c r="H979" s="116"/>
      <c r="I979" s="116"/>
      <c r="J979" s="116"/>
      <c r="K979" s="116"/>
    </row>
    <row r="980" spans="2:11">
      <c r="B980" s="115"/>
      <c r="C980" s="115"/>
      <c r="D980" s="115"/>
      <c r="E980" s="116"/>
      <c r="F980" s="116"/>
      <c r="G980" s="116"/>
      <c r="H980" s="116"/>
      <c r="I980" s="116"/>
      <c r="J980" s="116"/>
      <c r="K980" s="116"/>
    </row>
    <row r="981" spans="2:11">
      <c r="B981" s="115"/>
      <c r="C981" s="115"/>
      <c r="D981" s="115"/>
      <c r="E981" s="116"/>
      <c r="F981" s="116"/>
      <c r="G981" s="116"/>
      <c r="H981" s="116"/>
      <c r="I981" s="116"/>
      <c r="J981" s="116"/>
      <c r="K981" s="116"/>
    </row>
    <row r="982" spans="2:11">
      <c r="B982" s="115"/>
      <c r="C982" s="115"/>
      <c r="D982" s="115"/>
      <c r="E982" s="116"/>
      <c r="F982" s="116"/>
      <c r="G982" s="116"/>
      <c r="H982" s="116"/>
      <c r="I982" s="116"/>
      <c r="J982" s="116"/>
      <c r="K982" s="116"/>
    </row>
    <row r="983" spans="2:11">
      <c r="B983" s="115"/>
      <c r="C983" s="115"/>
      <c r="D983" s="115"/>
      <c r="E983" s="116"/>
      <c r="F983" s="116"/>
      <c r="G983" s="116"/>
      <c r="H983" s="116"/>
      <c r="I983" s="116"/>
      <c r="J983" s="116"/>
      <c r="K983" s="116"/>
    </row>
    <row r="984" spans="2:11">
      <c r="B984" s="115"/>
      <c r="C984" s="115"/>
      <c r="D984" s="115"/>
      <c r="E984" s="116"/>
      <c r="F984" s="116"/>
      <c r="G984" s="116"/>
      <c r="H984" s="116"/>
      <c r="I984" s="116"/>
      <c r="J984" s="116"/>
      <c r="K984" s="116"/>
    </row>
    <row r="985" spans="2:11">
      <c r="B985" s="115"/>
      <c r="C985" s="115"/>
      <c r="D985" s="115"/>
      <c r="E985" s="116"/>
      <c r="F985" s="116"/>
      <c r="G985" s="116"/>
      <c r="H985" s="116"/>
      <c r="I985" s="116"/>
      <c r="J985" s="116"/>
      <c r="K985" s="116"/>
    </row>
    <row r="986" spans="2:11">
      <c r="B986" s="115"/>
      <c r="C986" s="115"/>
      <c r="D986" s="115"/>
      <c r="E986" s="116"/>
      <c r="F986" s="116"/>
      <c r="G986" s="116"/>
      <c r="H986" s="116"/>
      <c r="I986" s="116"/>
      <c r="J986" s="116"/>
      <c r="K986" s="116"/>
    </row>
    <row r="987" spans="2:11">
      <c r="B987" s="115"/>
      <c r="C987" s="115"/>
      <c r="D987" s="115"/>
      <c r="E987" s="116"/>
      <c r="F987" s="116"/>
      <c r="G987" s="116"/>
      <c r="H987" s="116"/>
      <c r="I987" s="116"/>
      <c r="J987" s="116"/>
      <c r="K987" s="116"/>
    </row>
    <row r="988" spans="2:11">
      <c r="B988" s="115"/>
      <c r="C988" s="115"/>
      <c r="D988" s="115"/>
      <c r="E988" s="116"/>
      <c r="F988" s="116"/>
      <c r="G988" s="116"/>
      <c r="H988" s="116"/>
      <c r="I988" s="116"/>
      <c r="J988" s="116"/>
      <c r="K988" s="116"/>
    </row>
    <row r="989" spans="2:11">
      <c r="B989" s="115"/>
      <c r="C989" s="115"/>
      <c r="D989" s="115"/>
      <c r="E989" s="116"/>
      <c r="F989" s="116"/>
      <c r="G989" s="116"/>
      <c r="H989" s="116"/>
      <c r="I989" s="116"/>
      <c r="J989" s="116"/>
      <c r="K989" s="116"/>
    </row>
    <row r="990" spans="2:11">
      <c r="B990" s="115"/>
      <c r="C990" s="115"/>
      <c r="D990" s="115"/>
      <c r="E990" s="116"/>
      <c r="F990" s="116"/>
      <c r="G990" s="116"/>
      <c r="H990" s="116"/>
      <c r="I990" s="116"/>
      <c r="J990" s="116"/>
      <c r="K990" s="116"/>
    </row>
    <row r="991" spans="2:11">
      <c r="B991" s="115"/>
      <c r="C991" s="115"/>
      <c r="D991" s="115"/>
      <c r="E991" s="116"/>
      <c r="F991" s="116"/>
      <c r="G991" s="116"/>
      <c r="H991" s="116"/>
      <c r="I991" s="116"/>
      <c r="J991" s="116"/>
      <c r="K991" s="116"/>
    </row>
    <row r="992" spans="2:11">
      <c r="B992" s="115"/>
      <c r="C992" s="115"/>
      <c r="D992" s="115"/>
      <c r="E992" s="116"/>
      <c r="F992" s="116"/>
      <c r="G992" s="116"/>
      <c r="H992" s="116"/>
      <c r="I992" s="116"/>
      <c r="J992" s="116"/>
      <c r="K992" s="116"/>
    </row>
    <row r="993" spans="2:11">
      <c r="B993" s="115"/>
      <c r="C993" s="115"/>
      <c r="D993" s="115"/>
      <c r="E993" s="116"/>
      <c r="F993" s="116"/>
      <c r="G993" s="116"/>
      <c r="H993" s="116"/>
      <c r="I993" s="116"/>
      <c r="J993" s="116"/>
      <c r="K993" s="116"/>
    </row>
    <row r="994" spans="2:11">
      <c r="B994" s="115"/>
      <c r="C994" s="115"/>
      <c r="D994" s="115"/>
      <c r="E994" s="116"/>
      <c r="F994" s="116"/>
      <c r="G994" s="116"/>
      <c r="H994" s="116"/>
      <c r="I994" s="116"/>
      <c r="J994" s="116"/>
      <c r="K994" s="116"/>
    </row>
    <row r="995" spans="2:11">
      <c r="B995" s="115"/>
      <c r="C995" s="115"/>
      <c r="D995" s="115"/>
      <c r="E995" s="116"/>
      <c r="F995" s="116"/>
      <c r="G995" s="116"/>
      <c r="H995" s="116"/>
      <c r="I995" s="116"/>
      <c r="J995" s="116"/>
      <c r="K995" s="116"/>
    </row>
    <row r="996" spans="2:11">
      <c r="B996" s="115"/>
      <c r="C996" s="115"/>
      <c r="D996" s="115"/>
      <c r="E996" s="116"/>
      <c r="F996" s="116"/>
      <c r="G996" s="116"/>
      <c r="H996" s="116"/>
      <c r="I996" s="116"/>
      <c r="J996" s="116"/>
      <c r="K996" s="116"/>
    </row>
    <row r="997" spans="2:11">
      <c r="B997" s="115"/>
      <c r="C997" s="115"/>
      <c r="D997" s="115"/>
      <c r="E997" s="116"/>
      <c r="F997" s="116"/>
      <c r="G997" s="116"/>
      <c r="H997" s="116"/>
      <c r="I997" s="116"/>
      <c r="J997" s="116"/>
      <c r="K997" s="116"/>
    </row>
    <row r="998" spans="2:11">
      <c r="B998" s="115"/>
      <c r="C998" s="115"/>
      <c r="D998" s="115"/>
      <c r="E998" s="116"/>
      <c r="F998" s="116"/>
      <c r="G998" s="116"/>
      <c r="H998" s="116"/>
      <c r="I998" s="116"/>
      <c r="J998" s="116"/>
      <c r="K998" s="116"/>
    </row>
    <row r="999" spans="2:11">
      <c r="B999" s="115"/>
      <c r="C999" s="115"/>
      <c r="D999" s="115"/>
      <c r="E999" s="116"/>
      <c r="F999" s="116"/>
      <c r="G999" s="116"/>
      <c r="H999" s="116"/>
      <c r="I999" s="116"/>
      <c r="J999" s="116"/>
      <c r="K999" s="116"/>
    </row>
    <row r="1000" spans="2:11">
      <c r="B1000" s="115"/>
      <c r="C1000" s="115"/>
      <c r="D1000" s="115"/>
      <c r="E1000" s="116"/>
      <c r="F1000" s="116"/>
      <c r="G1000" s="116"/>
      <c r="H1000" s="116"/>
      <c r="I1000" s="116"/>
      <c r="J1000" s="116"/>
      <c r="K1000" s="116"/>
    </row>
    <row r="1001" spans="2:11">
      <c r="B1001" s="115"/>
      <c r="C1001" s="115"/>
      <c r="D1001" s="115"/>
      <c r="E1001" s="116"/>
      <c r="F1001" s="116"/>
      <c r="G1001" s="116"/>
      <c r="H1001" s="116"/>
      <c r="I1001" s="116"/>
      <c r="J1001" s="116"/>
      <c r="K1001" s="116"/>
    </row>
    <row r="1002" spans="2:11">
      <c r="B1002" s="115"/>
      <c r="C1002" s="115"/>
      <c r="D1002" s="115"/>
      <c r="E1002" s="116"/>
      <c r="F1002" s="116"/>
      <c r="G1002" s="116"/>
      <c r="H1002" s="116"/>
      <c r="I1002" s="116"/>
      <c r="J1002" s="116"/>
      <c r="K1002" s="116"/>
    </row>
    <row r="1003" spans="2:11">
      <c r="B1003" s="115"/>
      <c r="C1003" s="115"/>
      <c r="D1003" s="115"/>
      <c r="E1003" s="116"/>
      <c r="F1003" s="116"/>
      <c r="G1003" s="116"/>
      <c r="H1003" s="116"/>
      <c r="I1003" s="116"/>
      <c r="J1003" s="116"/>
      <c r="K1003" s="116"/>
    </row>
    <row r="1004" spans="2:11">
      <c r="B1004" s="115"/>
      <c r="C1004" s="115"/>
      <c r="D1004" s="115"/>
      <c r="E1004" s="116"/>
      <c r="F1004" s="116"/>
      <c r="G1004" s="116"/>
      <c r="H1004" s="116"/>
      <c r="I1004" s="116"/>
      <c r="J1004" s="116"/>
      <c r="K1004" s="116"/>
    </row>
    <row r="1005" spans="2:11">
      <c r="B1005" s="115"/>
      <c r="C1005" s="115"/>
      <c r="D1005" s="115"/>
      <c r="E1005" s="116"/>
      <c r="F1005" s="116"/>
      <c r="G1005" s="116"/>
      <c r="H1005" s="116"/>
      <c r="I1005" s="116"/>
      <c r="J1005" s="116"/>
      <c r="K1005" s="116"/>
    </row>
    <row r="1006" spans="2:11">
      <c r="B1006" s="115"/>
      <c r="C1006" s="115"/>
      <c r="D1006" s="115"/>
      <c r="E1006" s="116"/>
      <c r="F1006" s="116"/>
      <c r="G1006" s="116"/>
      <c r="H1006" s="116"/>
      <c r="I1006" s="116"/>
      <c r="J1006" s="116"/>
      <c r="K1006" s="116"/>
    </row>
    <row r="1007" spans="2:11">
      <c r="B1007" s="115"/>
      <c r="C1007" s="115"/>
      <c r="D1007" s="115"/>
      <c r="E1007" s="116"/>
      <c r="F1007" s="116"/>
      <c r="G1007" s="116"/>
      <c r="H1007" s="116"/>
      <c r="I1007" s="116"/>
      <c r="J1007" s="116"/>
      <c r="K1007" s="116"/>
    </row>
    <row r="1008" spans="2:11">
      <c r="B1008" s="115"/>
      <c r="C1008" s="115"/>
      <c r="D1008" s="115"/>
      <c r="E1008" s="116"/>
      <c r="F1008" s="116"/>
      <c r="G1008" s="116"/>
      <c r="H1008" s="116"/>
      <c r="I1008" s="116"/>
      <c r="J1008" s="116"/>
      <c r="K1008" s="116"/>
    </row>
    <row r="1009" spans="2:11">
      <c r="B1009" s="115"/>
      <c r="C1009" s="115"/>
      <c r="D1009" s="115"/>
      <c r="E1009" s="116"/>
      <c r="F1009" s="116"/>
      <c r="G1009" s="116"/>
      <c r="H1009" s="116"/>
      <c r="I1009" s="116"/>
      <c r="J1009" s="116"/>
      <c r="K1009" s="116"/>
    </row>
    <row r="1010" spans="2:11">
      <c r="B1010" s="115"/>
      <c r="C1010" s="115"/>
      <c r="D1010" s="115"/>
      <c r="E1010" s="116"/>
      <c r="F1010" s="116"/>
      <c r="G1010" s="116"/>
      <c r="H1010" s="116"/>
      <c r="I1010" s="116"/>
      <c r="J1010" s="116"/>
      <c r="K1010" s="116"/>
    </row>
    <row r="1011" spans="2:11">
      <c r="B1011" s="115"/>
      <c r="C1011" s="115"/>
      <c r="D1011" s="115"/>
      <c r="E1011" s="116"/>
      <c r="F1011" s="116"/>
      <c r="G1011" s="116"/>
      <c r="H1011" s="116"/>
      <c r="I1011" s="116"/>
      <c r="J1011" s="116"/>
      <c r="K1011" s="116"/>
    </row>
    <row r="1012" spans="2:11">
      <c r="B1012" s="115"/>
      <c r="C1012" s="115"/>
      <c r="D1012" s="115"/>
      <c r="E1012" s="116"/>
      <c r="F1012" s="116"/>
      <c r="G1012" s="116"/>
      <c r="H1012" s="116"/>
      <c r="I1012" s="116"/>
      <c r="J1012" s="116"/>
      <c r="K1012" s="116"/>
    </row>
    <row r="1013" spans="2:11">
      <c r="B1013" s="115"/>
      <c r="C1013" s="115"/>
      <c r="D1013" s="115"/>
      <c r="E1013" s="116"/>
      <c r="F1013" s="116"/>
      <c r="G1013" s="116"/>
      <c r="H1013" s="116"/>
      <c r="I1013" s="116"/>
      <c r="J1013" s="116"/>
      <c r="K1013" s="116"/>
    </row>
    <row r="1014" spans="2:11">
      <c r="B1014" s="115"/>
      <c r="C1014" s="115"/>
      <c r="D1014" s="115"/>
      <c r="E1014" s="116"/>
      <c r="F1014" s="116"/>
      <c r="G1014" s="116"/>
      <c r="H1014" s="116"/>
      <c r="I1014" s="116"/>
      <c r="J1014" s="116"/>
      <c r="K1014" s="116"/>
    </row>
    <row r="1015" spans="2:11">
      <c r="B1015" s="115"/>
      <c r="C1015" s="115"/>
      <c r="D1015" s="115"/>
      <c r="E1015" s="116"/>
      <c r="F1015" s="116"/>
      <c r="G1015" s="116"/>
      <c r="H1015" s="116"/>
      <c r="I1015" s="116"/>
      <c r="J1015" s="116"/>
      <c r="K1015" s="116"/>
    </row>
    <row r="1016" spans="2:11">
      <c r="B1016" s="115"/>
      <c r="C1016" s="115"/>
      <c r="D1016" s="115"/>
      <c r="E1016" s="116"/>
      <c r="F1016" s="116"/>
      <c r="G1016" s="116"/>
      <c r="H1016" s="116"/>
      <c r="I1016" s="116"/>
      <c r="J1016" s="116"/>
      <c r="K1016" s="116"/>
    </row>
    <row r="1017" spans="2:11">
      <c r="B1017" s="115"/>
      <c r="C1017" s="115"/>
      <c r="D1017" s="115"/>
      <c r="E1017" s="116"/>
      <c r="F1017" s="116"/>
      <c r="G1017" s="116"/>
      <c r="H1017" s="116"/>
      <c r="I1017" s="116"/>
      <c r="J1017" s="116"/>
      <c r="K1017" s="116"/>
    </row>
    <row r="1018" spans="2:11">
      <c r="B1018" s="115"/>
      <c r="C1018" s="115"/>
      <c r="D1018" s="115"/>
      <c r="E1018" s="116"/>
      <c r="F1018" s="116"/>
      <c r="G1018" s="116"/>
      <c r="H1018" s="116"/>
      <c r="I1018" s="116"/>
      <c r="J1018" s="116"/>
      <c r="K1018" s="116"/>
    </row>
    <row r="1019" spans="2:11">
      <c r="B1019" s="115"/>
      <c r="C1019" s="115"/>
      <c r="D1019" s="115"/>
      <c r="E1019" s="116"/>
      <c r="F1019" s="116"/>
      <c r="G1019" s="116"/>
      <c r="H1019" s="116"/>
      <c r="I1019" s="116"/>
      <c r="J1019" s="116"/>
      <c r="K1019" s="116"/>
    </row>
    <row r="1020" spans="2:11">
      <c r="B1020" s="115"/>
      <c r="C1020" s="115"/>
      <c r="D1020" s="115"/>
      <c r="E1020" s="116"/>
      <c r="F1020" s="116"/>
      <c r="G1020" s="116"/>
      <c r="H1020" s="116"/>
      <c r="I1020" s="116"/>
      <c r="J1020" s="116"/>
      <c r="K1020" s="116"/>
    </row>
    <row r="1021" spans="2:11">
      <c r="B1021" s="115"/>
      <c r="C1021" s="115"/>
      <c r="D1021" s="115"/>
      <c r="E1021" s="116"/>
      <c r="F1021" s="116"/>
      <c r="G1021" s="116"/>
      <c r="H1021" s="116"/>
      <c r="I1021" s="116"/>
      <c r="J1021" s="116"/>
      <c r="K1021" s="116"/>
    </row>
    <row r="1022" spans="2:11">
      <c r="B1022" s="115"/>
      <c r="C1022" s="115"/>
      <c r="D1022" s="115"/>
      <c r="E1022" s="116"/>
      <c r="F1022" s="116"/>
      <c r="G1022" s="116"/>
      <c r="H1022" s="116"/>
      <c r="I1022" s="116"/>
      <c r="J1022" s="116"/>
      <c r="K1022" s="116"/>
    </row>
    <row r="1023" spans="2:11">
      <c r="B1023" s="115"/>
      <c r="C1023" s="115"/>
      <c r="D1023" s="115"/>
      <c r="E1023" s="116"/>
      <c r="F1023" s="116"/>
      <c r="G1023" s="116"/>
      <c r="H1023" s="116"/>
      <c r="I1023" s="116"/>
      <c r="J1023" s="116"/>
      <c r="K1023" s="116"/>
    </row>
    <row r="1024" spans="2:11">
      <c r="B1024" s="115"/>
      <c r="C1024" s="115"/>
      <c r="D1024" s="115"/>
      <c r="E1024" s="116"/>
      <c r="F1024" s="116"/>
      <c r="G1024" s="116"/>
      <c r="H1024" s="116"/>
      <c r="I1024" s="116"/>
      <c r="J1024" s="116"/>
      <c r="K1024" s="116"/>
    </row>
    <row r="1025" spans="2:11">
      <c r="B1025" s="115"/>
      <c r="C1025" s="115"/>
      <c r="D1025" s="115"/>
      <c r="E1025" s="116"/>
      <c r="F1025" s="116"/>
      <c r="G1025" s="116"/>
      <c r="H1025" s="116"/>
      <c r="I1025" s="116"/>
      <c r="J1025" s="116"/>
      <c r="K1025" s="116"/>
    </row>
    <row r="1026" spans="2:11">
      <c r="B1026" s="115"/>
      <c r="C1026" s="115"/>
      <c r="D1026" s="115"/>
      <c r="E1026" s="116"/>
      <c r="F1026" s="116"/>
      <c r="G1026" s="116"/>
      <c r="H1026" s="116"/>
      <c r="I1026" s="116"/>
      <c r="J1026" s="116"/>
      <c r="K1026" s="116"/>
    </row>
    <row r="1027" spans="2:11">
      <c r="B1027" s="115"/>
      <c r="C1027" s="115"/>
      <c r="D1027" s="115"/>
      <c r="E1027" s="116"/>
      <c r="F1027" s="116"/>
      <c r="G1027" s="116"/>
      <c r="H1027" s="116"/>
      <c r="I1027" s="116"/>
      <c r="J1027" s="116"/>
      <c r="K1027" s="116"/>
    </row>
    <row r="1028" spans="2:11">
      <c r="B1028" s="115"/>
      <c r="C1028" s="115"/>
      <c r="D1028" s="115"/>
      <c r="E1028" s="116"/>
      <c r="F1028" s="116"/>
      <c r="G1028" s="116"/>
      <c r="H1028" s="116"/>
      <c r="I1028" s="116"/>
      <c r="J1028" s="116"/>
      <c r="K1028" s="116"/>
    </row>
    <row r="1029" spans="2:11">
      <c r="B1029" s="115"/>
      <c r="C1029" s="115"/>
      <c r="D1029" s="115"/>
      <c r="E1029" s="116"/>
      <c r="F1029" s="116"/>
      <c r="G1029" s="116"/>
      <c r="H1029" s="116"/>
      <c r="I1029" s="116"/>
      <c r="J1029" s="116"/>
      <c r="K1029" s="116"/>
    </row>
    <row r="1030" spans="2:11">
      <c r="B1030" s="115"/>
      <c r="C1030" s="115"/>
      <c r="D1030" s="115"/>
      <c r="E1030" s="116"/>
      <c r="F1030" s="116"/>
      <c r="G1030" s="116"/>
      <c r="H1030" s="116"/>
      <c r="I1030" s="116"/>
      <c r="J1030" s="116"/>
      <c r="K1030" s="116"/>
    </row>
    <row r="1031" spans="2:11">
      <c r="B1031" s="115"/>
      <c r="C1031" s="115"/>
      <c r="D1031" s="115"/>
      <c r="E1031" s="116"/>
      <c r="F1031" s="116"/>
      <c r="G1031" s="116"/>
      <c r="H1031" s="116"/>
      <c r="I1031" s="116"/>
      <c r="J1031" s="116"/>
      <c r="K1031" s="116"/>
    </row>
    <row r="1032" spans="2:11">
      <c r="B1032" s="115"/>
      <c r="C1032" s="115"/>
      <c r="D1032" s="115"/>
      <c r="E1032" s="116"/>
      <c r="F1032" s="116"/>
      <c r="G1032" s="116"/>
      <c r="H1032" s="116"/>
      <c r="I1032" s="116"/>
      <c r="J1032" s="116"/>
      <c r="K1032" s="116"/>
    </row>
    <row r="1033" spans="2:11">
      <c r="B1033" s="115"/>
      <c r="C1033" s="115"/>
      <c r="D1033" s="115"/>
      <c r="E1033" s="116"/>
      <c r="F1033" s="116"/>
      <c r="G1033" s="116"/>
      <c r="H1033" s="116"/>
      <c r="I1033" s="116"/>
      <c r="J1033" s="116"/>
      <c r="K1033" s="116"/>
    </row>
    <row r="1034" spans="2:11">
      <c r="B1034" s="115"/>
      <c r="C1034" s="115"/>
      <c r="D1034" s="115"/>
      <c r="E1034" s="116"/>
      <c r="F1034" s="116"/>
      <c r="G1034" s="116"/>
      <c r="H1034" s="116"/>
      <c r="I1034" s="116"/>
      <c r="J1034" s="116"/>
      <c r="K1034" s="116"/>
    </row>
    <row r="1035" spans="2:11">
      <c r="B1035" s="115"/>
      <c r="C1035" s="115"/>
      <c r="D1035" s="115"/>
      <c r="E1035" s="116"/>
      <c r="F1035" s="116"/>
      <c r="G1035" s="116"/>
      <c r="H1035" s="116"/>
      <c r="I1035" s="116"/>
      <c r="J1035" s="116"/>
      <c r="K1035" s="116"/>
    </row>
    <row r="1036" spans="2:11">
      <c r="B1036" s="115"/>
      <c r="C1036" s="115"/>
      <c r="D1036" s="115"/>
      <c r="E1036" s="116"/>
      <c r="F1036" s="116"/>
      <c r="G1036" s="116"/>
      <c r="H1036" s="116"/>
      <c r="I1036" s="116"/>
      <c r="J1036" s="116"/>
      <c r="K1036" s="116"/>
    </row>
    <row r="1037" spans="2:11">
      <c r="B1037" s="115"/>
      <c r="C1037" s="115"/>
      <c r="D1037" s="115"/>
      <c r="E1037" s="116"/>
      <c r="F1037" s="116"/>
      <c r="G1037" s="116"/>
      <c r="H1037" s="116"/>
      <c r="I1037" s="116"/>
      <c r="J1037" s="116"/>
      <c r="K1037" s="116"/>
    </row>
    <row r="1038" spans="2:11">
      <c r="B1038" s="115"/>
      <c r="C1038" s="115"/>
      <c r="D1038" s="115"/>
      <c r="E1038" s="116"/>
      <c r="F1038" s="116"/>
      <c r="G1038" s="116"/>
      <c r="H1038" s="116"/>
      <c r="I1038" s="116"/>
      <c r="J1038" s="116"/>
      <c r="K1038" s="116"/>
    </row>
    <row r="1039" spans="2:11">
      <c r="B1039" s="115"/>
      <c r="C1039" s="115"/>
      <c r="D1039" s="115"/>
      <c r="E1039" s="116"/>
      <c r="F1039" s="116"/>
      <c r="G1039" s="116"/>
      <c r="H1039" s="116"/>
      <c r="I1039" s="116"/>
      <c r="J1039" s="116"/>
      <c r="K1039" s="116"/>
    </row>
    <row r="1040" spans="2:11">
      <c r="B1040" s="115"/>
      <c r="C1040" s="115"/>
      <c r="D1040" s="115"/>
      <c r="E1040" s="116"/>
      <c r="F1040" s="116"/>
      <c r="G1040" s="116"/>
      <c r="H1040" s="116"/>
      <c r="I1040" s="116"/>
      <c r="J1040" s="116"/>
      <c r="K1040" s="116"/>
    </row>
    <row r="1041" spans="2:11">
      <c r="B1041" s="115"/>
      <c r="C1041" s="115"/>
      <c r="D1041" s="115"/>
      <c r="E1041" s="116"/>
      <c r="F1041" s="116"/>
      <c r="G1041" s="116"/>
      <c r="H1041" s="116"/>
      <c r="I1041" s="116"/>
      <c r="J1041" s="116"/>
      <c r="K1041" s="116"/>
    </row>
    <row r="1042" spans="2:11">
      <c r="B1042" s="115"/>
      <c r="C1042" s="115"/>
      <c r="D1042" s="115"/>
      <c r="E1042" s="116"/>
      <c r="F1042" s="116"/>
      <c r="G1042" s="116"/>
      <c r="H1042" s="116"/>
      <c r="I1042" s="116"/>
      <c r="J1042" s="116"/>
      <c r="K1042" s="116"/>
    </row>
    <row r="1043" spans="2:11">
      <c r="B1043" s="115"/>
      <c r="C1043" s="115"/>
      <c r="D1043" s="115"/>
      <c r="E1043" s="116"/>
      <c r="F1043" s="116"/>
      <c r="G1043" s="116"/>
      <c r="H1043" s="116"/>
      <c r="I1043" s="116"/>
      <c r="J1043" s="116"/>
      <c r="K1043" s="116"/>
    </row>
    <row r="1044" spans="2:11">
      <c r="B1044" s="115"/>
      <c r="C1044" s="115"/>
      <c r="D1044" s="115"/>
      <c r="E1044" s="116"/>
      <c r="F1044" s="116"/>
      <c r="G1044" s="116"/>
      <c r="H1044" s="116"/>
      <c r="I1044" s="116"/>
      <c r="J1044" s="116"/>
      <c r="K1044" s="116"/>
    </row>
    <row r="1045" spans="2:11">
      <c r="B1045" s="115"/>
      <c r="C1045" s="115"/>
      <c r="D1045" s="115"/>
      <c r="E1045" s="116"/>
      <c r="F1045" s="116"/>
      <c r="G1045" s="116"/>
      <c r="H1045" s="116"/>
      <c r="I1045" s="116"/>
      <c r="J1045" s="116"/>
      <c r="K1045" s="116"/>
    </row>
    <row r="1046" spans="2:11">
      <c r="B1046" s="115"/>
      <c r="C1046" s="115"/>
      <c r="D1046" s="115"/>
      <c r="E1046" s="116"/>
      <c r="F1046" s="116"/>
      <c r="G1046" s="116"/>
      <c r="H1046" s="116"/>
      <c r="I1046" s="116"/>
      <c r="J1046" s="116"/>
      <c r="K1046" s="116"/>
    </row>
    <row r="1047" spans="2:11">
      <c r="B1047" s="115"/>
      <c r="C1047" s="115"/>
      <c r="D1047" s="115"/>
      <c r="E1047" s="116"/>
      <c r="F1047" s="116"/>
      <c r="G1047" s="116"/>
      <c r="H1047" s="116"/>
      <c r="I1047" s="116"/>
      <c r="J1047" s="116"/>
      <c r="K1047" s="116"/>
    </row>
    <row r="1048" spans="2:11">
      <c r="B1048" s="115"/>
      <c r="C1048" s="115"/>
      <c r="D1048" s="115"/>
      <c r="E1048" s="116"/>
      <c r="F1048" s="116"/>
      <c r="G1048" s="116"/>
      <c r="H1048" s="116"/>
      <c r="I1048" s="116"/>
      <c r="J1048" s="116"/>
      <c r="K1048" s="116"/>
    </row>
    <row r="1049" spans="2:11">
      <c r="B1049" s="115"/>
      <c r="C1049" s="115"/>
      <c r="D1049" s="115"/>
      <c r="E1049" s="116"/>
      <c r="F1049" s="116"/>
      <c r="G1049" s="116"/>
      <c r="H1049" s="116"/>
      <c r="I1049" s="116"/>
      <c r="J1049" s="116"/>
      <c r="K1049" s="116"/>
    </row>
    <row r="1050" spans="2:11">
      <c r="B1050" s="115"/>
      <c r="C1050" s="115"/>
      <c r="D1050" s="115"/>
      <c r="E1050" s="116"/>
      <c r="F1050" s="116"/>
      <c r="G1050" s="116"/>
      <c r="H1050" s="116"/>
      <c r="I1050" s="116"/>
      <c r="J1050" s="116"/>
      <c r="K1050" s="116"/>
    </row>
    <row r="1051" spans="2:11">
      <c r="B1051" s="115"/>
      <c r="C1051" s="115"/>
      <c r="D1051" s="115"/>
      <c r="E1051" s="116"/>
      <c r="F1051" s="116"/>
      <c r="G1051" s="116"/>
      <c r="H1051" s="116"/>
      <c r="I1051" s="116"/>
      <c r="J1051" s="116"/>
      <c r="K1051" s="116"/>
    </row>
    <row r="1052" spans="2:11">
      <c r="B1052" s="115"/>
      <c r="C1052" s="115"/>
      <c r="D1052" s="115"/>
      <c r="E1052" s="116"/>
      <c r="F1052" s="116"/>
      <c r="G1052" s="116"/>
      <c r="H1052" s="116"/>
      <c r="I1052" s="116"/>
      <c r="J1052" s="116"/>
      <c r="K1052" s="116"/>
    </row>
    <row r="1053" spans="2:11">
      <c r="B1053" s="115"/>
      <c r="C1053" s="115"/>
      <c r="D1053" s="115"/>
      <c r="E1053" s="116"/>
      <c r="F1053" s="116"/>
      <c r="G1053" s="116"/>
      <c r="H1053" s="116"/>
      <c r="I1053" s="116"/>
      <c r="J1053" s="116"/>
      <c r="K1053" s="116"/>
    </row>
    <row r="1054" spans="2:11">
      <c r="B1054" s="115"/>
      <c r="C1054" s="115"/>
      <c r="D1054" s="115"/>
      <c r="E1054" s="116"/>
      <c r="F1054" s="116"/>
      <c r="G1054" s="116"/>
      <c r="H1054" s="116"/>
      <c r="I1054" s="116"/>
      <c r="J1054" s="116"/>
      <c r="K1054" s="116"/>
    </row>
    <row r="1055" spans="2:11">
      <c r="B1055" s="115"/>
      <c r="C1055" s="115"/>
      <c r="D1055" s="115"/>
      <c r="E1055" s="116"/>
      <c r="F1055" s="116"/>
      <c r="G1055" s="116"/>
      <c r="H1055" s="116"/>
      <c r="I1055" s="116"/>
      <c r="J1055" s="116"/>
      <c r="K1055" s="116"/>
    </row>
    <row r="1056" spans="2:11">
      <c r="B1056" s="115"/>
      <c r="C1056" s="115"/>
      <c r="D1056" s="115"/>
      <c r="E1056" s="116"/>
      <c r="F1056" s="116"/>
      <c r="G1056" s="116"/>
      <c r="H1056" s="116"/>
      <c r="I1056" s="116"/>
      <c r="J1056" s="116"/>
      <c r="K1056" s="116"/>
    </row>
    <row r="1057" spans="2:11">
      <c r="B1057" s="115"/>
      <c r="C1057" s="115"/>
      <c r="D1057" s="115"/>
      <c r="E1057" s="116"/>
      <c r="F1057" s="116"/>
      <c r="G1057" s="116"/>
      <c r="H1057" s="116"/>
      <c r="I1057" s="116"/>
      <c r="J1057" s="116"/>
      <c r="K1057" s="116"/>
    </row>
    <row r="1058" spans="2:11">
      <c r="B1058" s="115"/>
      <c r="C1058" s="115"/>
      <c r="D1058" s="115"/>
      <c r="E1058" s="116"/>
      <c r="F1058" s="116"/>
      <c r="G1058" s="116"/>
      <c r="H1058" s="116"/>
      <c r="I1058" s="116"/>
      <c r="J1058" s="116"/>
      <c r="K1058" s="116"/>
    </row>
    <row r="1059" spans="2:11">
      <c r="B1059" s="115"/>
      <c r="C1059" s="115"/>
      <c r="D1059" s="115"/>
      <c r="E1059" s="116"/>
      <c r="F1059" s="116"/>
      <c r="G1059" s="116"/>
      <c r="H1059" s="116"/>
      <c r="I1059" s="116"/>
      <c r="J1059" s="116"/>
      <c r="K1059" s="116"/>
    </row>
    <row r="1060" spans="2:11">
      <c r="B1060" s="115"/>
      <c r="C1060" s="115"/>
      <c r="D1060" s="115"/>
      <c r="E1060" s="116"/>
      <c r="F1060" s="116"/>
      <c r="G1060" s="116"/>
      <c r="H1060" s="116"/>
      <c r="I1060" s="116"/>
      <c r="J1060" s="116"/>
      <c r="K1060" s="116"/>
    </row>
    <row r="1061" spans="2:11">
      <c r="B1061" s="115"/>
      <c r="C1061" s="115"/>
      <c r="D1061" s="115"/>
      <c r="E1061" s="116"/>
      <c r="F1061" s="116"/>
      <c r="G1061" s="116"/>
      <c r="H1061" s="116"/>
      <c r="I1061" s="116"/>
      <c r="J1061" s="116"/>
      <c r="K1061" s="116"/>
    </row>
    <row r="1062" spans="2:11">
      <c r="B1062" s="115"/>
      <c r="C1062" s="115"/>
      <c r="D1062" s="115"/>
      <c r="E1062" s="116"/>
      <c r="F1062" s="116"/>
      <c r="G1062" s="116"/>
      <c r="H1062" s="116"/>
      <c r="I1062" s="116"/>
      <c r="J1062" s="116"/>
      <c r="K1062" s="116"/>
    </row>
    <row r="1063" spans="2:11">
      <c r="B1063" s="115"/>
      <c r="C1063" s="115"/>
      <c r="D1063" s="115"/>
      <c r="E1063" s="116"/>
      <c r="F1063" s="116"/>
      <c r="G1063" s="116"/>
      <c r="H1063" s="116"/>
      <c r="I1063" s="116"/>
      <c r="J1063" s="116"/>
      <c r="K1063" s="116"/>
    </row>
    <row r="1064" spans="2:11">
      <c r="B1064" s="115"/>
      <c r="C1064" s="115"/>
      <c r="D1064" s="115"/>
      <c r="E1064" s="116"/>
      <c r="F1064" s="116"/>
      <c r="G1064" s="116"/>
      <c r="H1064" s="116"/>
      <c r="I1064" s="116"/>
      <c r="J1064" s="116"/>
      <c r="K1064" s="116"/>
    </row>
    <row r="1065" spans="2:11">
      <c r="B1065" s="115"/>
      <c r="C1065" s="115"/>
      <c r="D1065" s="115"/>
      <c r="E1065" s="116"/>
      <c r="F1065" s="116"/>
      <c r="G1065" s="116"/>
      <c r="H1065" s="116"/>
      <c r="I1065" s="116"/>
      <c r="J1065" s="116"/>
      <c r="K1065" s="116"/>
    </row>
    <row r="1066" spans="2:11">
      <c r="B1066" s="115"/>
      <c r="C1066" s="115"/>
      <c r="D1066" s="115"/>
      <c r="E1066" s="116"/>
      <c r="F1066" s="116"/>
      <c r="G1066" s="116"/>
      <c r="H1066" s="116"/>
      <c r="I1066" s="116"/>
      <c r="J1066" s="116"/>
      <c r="K1066" s="116"/>
    </row>
    <row r="1067" spans="2:11">
      <c r="B1067" s="115"/>
      <c r="C1067" s="115"/>
      <c r="D1067" s="115"/>
      <c r="E1067" s="116"/>
      <c r="F1067" s="116"/>
      <c r="G1067" s="116"/>
      <c r="H1067" s="116"/>
      <c r="I1067" s="116"/>
      <c r="J1067" s="116"/>
      <c r="K1067" s="116"/>
    </row>
    <row r="1068" spans="2:11">
      <c r="B1068" s="115"/>
      <c r="C1068" s="115"/>
      <c r="D1068" s="115"/>
      <c r="E1068" s="116"/>
      <c r="F1068" s="116"/>
      <c r="G1068" s="116"/>
      <c r="H1068" s="116"/>
      <c r="I1068" s="116"/>
      <c r="J1068" s="116"/>
      <c r="K1068" s="116"/>
    </row>
    <row r="1069" spans="2:11">
      <c r="B1069" s="115"/>
      <c r="C1069" s="115"/>
      <c r="D1069" s="115"/>
      <c r="E1069" s="116"/>
      <c r="F1069" s="116"/>
      <c r="G1069" s="116"/>
      <c r="H1069" s="116"/>
      <c r="I1069" s="116"/>
      <c r="J1069" s="116"/>
      <c r="K1069" s="116"/>
    </row>
    <row r="1070" spans="2:11">
      <c r="B1070" s="115"/>
      <c r="C1070" s="115"/>
      <c r="D1070" s="115"/>
      <c r="E1070" s="116"/>
      <c r="F1070" s="116"/>
      <c r="G1070" s="116"/>
      <c r="H1070" s="116"/>
      <c r="I1070" s="116"/>
      <c r="J1070" s="116"/>
      <c r="K1070" s="116"/>
    </row>
    <row r="1071" spans="2:11">
      <c r="B1071" s="115"/>
      <c r="C1071" s="115"/>
      <c r="D1071" s="115"/>
      <c r="E1071" s="116"/>
      <c r="F1071" s="116"/>
      <c r="G1071" s="116"/>
      <c r="H1071" s="116"/>
      <c r="I1071" s="116"/>
      <c r="J1071" s="116"/>
      <c r="K1071" s="116"/>
    </row>
    <row r="1072" spans="2:11">
      <c r="B1072" s="115"/>
      <c r="C1072" s="115"/>
      <c r="D1072" s="115"/>
      <c r="E1072" s="116"/>
      <c r="F1072" s="116"/>
      <c r="G1072" s="116"/>
      <c r="H1072" s="116"/>
      <c r="I1072" s="116"/>
      <c r="J1072" s="116"/>
      <c r="K1072" s="116"/>
    </row>
    <row r="1073" spans="2:11">
      <c r="B1073" s="115"/>
      <c r="C1073" s="115"/>
      <c r="D1073" s="115"/>
      <c r="E1073" s="116"/>
      <c r="F1073" s="116"/>
      <c r="G1073" s="116"/>
      <c r="H1073" s="116"/>
      <c r="I1073" s="116"/>
      <c r="J1073" s="116"/>
      <c r="K1073" s="116"/>
    </row>
    <row r="1074" spans="2:11">
      <c r="B1074" s="115"/>
      <c r="C1074" s="115"/>
      <c r="D1074" s="115"/>
      <c r="E1074" s="116"/>
      <c r="F1074" s="116"/>
      <c r="G1074" s="116"/>
      <c r="H1074" s="116"/>
      <c r="I1074" s="116"/>
      <c r="J1074" s="116"/>
      <c r="K1074" s="116"/>
    </row>
    <row r="1075" spans="2:11">
      <c r="B1075" s="115"/>
      <c r="C1075" s="115"/>
      <c r="D1075" s="115"/>
      <c r="E1075" s="116"/>
      <c r="F1075" s="116"/>
      <c r="G1075" s="116"/>
      <c r="H1075" s="116"/>
      <c r="I1075" s="116"/>
      <c r="J1075" s="116"/>
      <c r="K1075" s="116"/>
    </row>
    <row r="1076" spans="2:11">
      <c r="B1076" s="115"/>
      <c r="C1076" s="115"/>
      <c r="D1076" s="115"/>
      <c r="E1076" s="116"/>
      <c r="F1076" s="116"/>
      <c r="G1076" s="116"/>
      <c r="H1076" s="116"/>
      <c r="I1076" s="116"/>
      <c r="J1076" s="116"/>
      <c r="K1076" s="116"/>
    </row>
    <row r="1077" spans="2:11">
      <c r="B1077" s="115"/>
      <c r="C1077" s="115"/>
      <c r="D1077" s="115"/>
      <c r="E1077" s="116"/>
      <c r="F1077" s="116"/>
      <c r="G1077" s="116"/>
      <c r="H1077" s="116"/>
      <c r="I1077" s="116"/>
      <c r="J1077" s="116"/>
      <c r="K1077" s="116"/>
    </row>
    <row r="1078" spans="2:11">
      <c r="B1078" s="115"/>
      <c r="C1078" s="115"/>
      <c r="D1078" s="115"/>
      <c r="E1078" s="116"/>
      <c r="F1078" s="116"/>
      <c r="G1078" s="116"/>
      <c r="H1078" s="116"/>
      <c r="I1078" s="116"/>
      <c r="J1078" s="116"/>
      <c r="K1078" s="116"/>
    </row>
    <row r="1079" spans="2:11">
      <c r="B1079" s="115"/>
      <c r="C1079" s="115"/>
      <c r="D1079" s="115"/>
      <c r="E1079" s="116"/>
      <c r="F1079" s="116"/>
      <c r="G1079" s="116"/>
      <c r="H1079" s="116"/>
      <c r="I1079" s="116"/>
      <c r="J1079" s="116"/>
      <c r="K1079" s="116"/>
    </row>
    <row r="1080" spans="2:11">
      <c r="B1080" s="115"/>
      <c r="C1080" s="115"/>
      <c r="D1080" s="115"/>
      <c r="E1080" s="116"/>
      <c r="F1080" s="116"/>
      <c r="G1080" s="116"/>
      <c r="H1080" s="116"/>
      <c r="I1080" s="116"/>
      <c r="J1080" s="116"/>
      <c r="K1080" s="116"/>
    </row>
    <row r="1081" spans="2:11">
      <c r="B1081" s="115"/>
      <c r="C1081" s="115"/>
      <c r="D1081" s="115"/>
      <c r="E1081" s="116"/>
      <c r="F1081" s="116"/>
      <c r="G1081" s="116"/>
      <c r="H1081" s="116"/>
      <c r="I1081" s="116"/>
      <c r="J1081" s="116"/>
      <c r="K1081" s="116"/>
    </row>
    <row r="1082" spans="2:11">
      <c r="B1082" s="115"/>
      <c r="C1082" s="115"/>
      <c r="D1082" s="115"/>
      <c r="E1082" s="116"/>
      <c r="F1082" s="116"/>
      <c r="G1082" s="116"/>
      <c r="H1082" s="116"/>
      <c r="I1082" s="116"/>
      <c r="J1082" s="116"/>
      <c r="K1082" s="116"/>
    </row>
    <row r="1083" spans="2:11">
      <c r="B1083" s="115"/>
      <c r="C1083" s="115"/>
      <c r="D1083" s="115"/>
      <c r="E1083" s="116"/>
      <c r="F1083" s="116"/>
      <c r="G1083" s="116"/>
      <c r="H1083" s="116"/>
      <c r="I1083" s="116"/>
      <c r="J1083" s="116"/>
      <c r="K1083" s="116"/>
    </row>
    <row r="1084" spans="2:11">
      <c r="B1084" s="115"/>
      <c r="C1084" s="115"/>
      <c r="D1084" s="115"/>
      <c r="E1084" s="116"/>
      <c r="F1084" s="116"/>
      <c r="G1084" s="116"/>
      <c r="H1084" s="116"/>
      <c r="I1084" s="116"/>
      <c r="J1084" s="116"/>
      <c r="K1084" s="116"/>
    </row>
    <row r="1085" spans="2:11">
      <c r="B1085" s="115"/>
      <c r="C1085" s="115"/>
      <c r="D1085" s="115"/>
      <c r="E1085" s="116"/>
      <c r="F1085" s="116"/>
      <c r="G1085" s="116"/>
      <c r="H1085" s="116"/>
      <c r="I1085" s="116"/>
      <c r="J1085" s="116"/>
      <c r="K1085" s="116"/>
    </row>
    <row r="1086" spans="2:11">
      <c r="B1086" s="115"/>
      <c r="C1086" s="115"/>
      <c r="D1086" s="115"/>
      <c r="E1086" s="116"/>
      <c r="F1086" s="116"/>
      <c r="G1086" s="116"/>
      <c r="H1086" s="116"/>
      <c r="I1086" s="116"/>
      <c r="J1086" s="116"/>
      <c r="K1086" s="116"/>
    </row>
    <row r="1087" spans="2:11">
      <c r="B1087" s="115"/>
      <c r="C1087" s="115"/>
      <c r="D1087" s="115"/>
      <c r="E1087" s="116"/>
      <c r="F1087" s="116"/>
      <c r="G1087" s="116"/>
      <c r="H1087" s="116"/>
      <c r="I1087" s="116"/>
      <c r="J1087" s="116"/>
      <c r="K1087" s="116"/>
    </row>
    <row r="1088" spans="2:11">
      <c r="B1088" s="115"/>
      <c r="C1088" s="115"/>
      <c r="D1088" s="115"/>
      <c r="E1088" s="116"/>
      <c r="F1088" s="116"/>
      <c r="G1088" s="116"/>
      <c r="H1088" s="116"/>
      <c r="I1088" s="116"/>
      <c r="J1088" s="116"/>
      <c r="K1088" s="116"/>
    </row>
    <row r="1089" spans="2:11">
      <c r="B1089" s="115"/>
      <c r="C1089" s="115"/>
      <c r="D1089" s="115"/>
      <c r="E1089" s="116"/>
      <c r="F1089" s="116"/>
      <c r="G1089" s="116"/>
      <c r="H1089" s="116"/>
      <c r="I1089" s="116"/>
      <c r="J1089" s="116"/>
      <c r="K1089" s="116"/>
    </row>
    <row r="1090" spans="2:11">
      <c r="B1090" s="115"/>
      <c r="C1090" s="115"/>
      <c r="D1090" s="115"/>
      <c r="E1090" s="116"/>
      <c r="F1090" s="116"/>
      <c r="G1090" s="116"/>
      <c r="H1090" s="116"/>
      <c r="I1090" s="116"/>
      <c r="J1090" s="116"/>
      <c r="K1090" s="116"/>
    </row>
    <row r="1091" spans="2:11">
      <c r="B1091" s="115"/>
      <c r="C1091" s="115"/>
      <c r="D1091" s="115"/>
      <c r="E1091" s="116"/>
      <c r="F1091" s="116"/>
      <c r="G1091" s="116"/>
      <c r="H1091" s="116"/>
      <c r="I1091" s="116"/>
      <c r="J1091" s="116"/>
      <c r="K1091" s="116"/>
    </row>
    <row r="1092" spans="2:11">
      <c r="B1092" s="115"/>
      <c r="C1092" s="115"/>
      <c r="D1092" s="115"/>
      <c r="E1092" s="116"/>
      <c r="F1092" s="116"/>
      <c r="G1092" s="116"/>
      <c r="H1092" s="116"/>
      <c r="I1092" s="116"/>
      <c r="J1092" s="116"/>
      <c r="K1092" s="116"/>
    </row>
    <row r="1093" spans="2:11">
      <c r="B1093" s="115"/>
      <c r="C1093" s="115"/>
      <c r="D1093" s="115"/>
      <c r="E1093" s="116"/>
      <c r="F1093" s="116"/>
      <c r="G1093" s="116"/>
      <c r="H1093" s="116"/>
      <c r="I1093" s="116"/>
      <c r="J1093" s="116"/>
      <c r="K1093" s="116"/>
    </row>
    <row r="1094" spans="2:11">
      <c r="B1094" s="115"/>
      <c r="C1094" s="115"/>
      <c r="D1094" s="115"/>
      <c r="E1094" s="116"/>
      <c r="F1094" s="116"/>
      <c r="G1094" s="116"/>
      <c r="H1094" s="116"/>
      <c r="I1094" s="116"/>
      <c r="J1094" s="116"/>
      <c r="K1094" s="116"/>
    </row>
    <row r="1095" spans="2:11">
      <c r="B1095" s="115"/>
      <c r="C1095" s="115"/>
      <c r="D1095" s="115"/>
      <c r="E1095" s="116"/>
      <c r="F1095" s="116"/>
      <c r="G1095" s="116"/>
      <c r="H1095" s="116"/>
      <c r="I1095" s="116"/>
      <c r="J1095" s="116"/>
      <c r="K1095" s="116"/>
    </row>
    <row r="1096" spans="2:11">
      <c r="B1096" s="115"/>
      <c r="C1096" s="115"/>
      <c r="D1096" s="115"/>
      <c r="E1096" s="116"/>
      <c r="F1096" s="116"/>
      <c r="G1096" s="116"/>
      <c r="H1096" s="116"/>
      <c r="I1096" s="116"/>
      <c r="J1096" s="116"/>
      <c r="K1096" s="116"/>
    </row>
    <row r="1097" spans="2:11">
      <c r="B1097" s="115"/>
      <c r="C1097" s="115"/>
      <c r="D1097" s="115"/>
      <c r="E1097" s="116"/>
      <c r="F1097" s="116"/>
      <c r="G1097" s="116"/>
      <c r="H1097" s="116"/>
      <c r="I1097" s="116"/>
      <c r="J1097" s="116"/>
      <c r="K1097" s="116"/>
    </row>
    <row r="1098" spans="2:11">
      <c r="B1098" s="115"/>
      <c r="C1098" s="115"/>
      <c r="D1098" s="115"/>
      <c r="E1098" s="116"/>
      <c r="F1098" s="116"/>
      <c r="G1098" s="116"/>
      <c r="H1098" s="116"/>
      <c r="I1098" s="116"/>
      <c r="J1098" s="116"/>
      <c r="K1098" s="116"/>
    </row>
    <row r="1099" spans="2:11">
      <c r="B1099" s="115"/>
      <c r="C1099" s="115"/>
      <c r="D1099" s="115"/>
      <c r="E1099" s="116"/>
      <c r="F1099" s="116"/>
      <c r="G1099" s="116"/>
      <c r="H1099" s="116"/>
      <c r="I1099" s="116"/>
      <c r="J1099" s="116"/>
      <c r="K1099" s="116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135</v>
      </c>
      <c r="C1" s="67" t="s" vm="1">
        <v>207</v>
      </c>
    </row>
    <row r="2" spans="2:17">
      <c r="B2" s="46" t="s">
        <v>134</v>
      </c>
      <c r="C2" s="67" t="s">
        <v>208</v>
      </c>
    </row>
    <row r="3" spans="2:17">
      <c r="B3" s="46" t="s">
        <v>136</v>
      </c>
      <c r="C3" s="67" t="s">
        <v>209</v>
      </c>
    </row>
    <row r="4" spans="2:17">
      <c r="B4" s="46" t="s">
        <v>137</v>
      </c>
      <c r="C4" s="67">
        <v>12148</v>
      </c>
    </row>
    <row r="6" spans="2:17" ht="26.25" customHeight="1">
      <c r="B6" s="156" t="s">
        <v>160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2:17" ht="26.25" customHeight="1">
      <c r="B7" s="156" t="s">
        <v>95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2:17" s="3" customFormat="1" ht="47.25">
      <c r="B8" s="21" t="s">
        <v>109</v>
      </c>
      <c r="C8" s="29" t="s">
        <v>42</v>
      </c>
      <c r="D8" s="29" t="s">
        <v>47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185</v>
      </c>
      <c r="M8" s="29" t="s">
        <v>184</v>
      </c>
      <c r="N8" s="29" t="s">
        <v>104</v>
      </c>
      <c r="O8" s="29" t="s">
        <v>54</v>
      </c>
      <c r="P8" s="29" t="s">
        <v>138</v>
      </c>
      <c r="Q8" s="30" t="s">
        <v>140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192</v>
      </c>
      <c r="M9" s="15"/>
      <c r="N9" s="15" t="s">
        <v>188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17" s="4" customFormat="1" ht="18" customHeight="1">
      <c r="B11" s="124" t="s">
        <v>2069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25">
        <v>0</v>
      </c>
      <c r="O11" s="91"/>
      <c r="P11" s="126">
        <v>0</v>
      </c>
      <c r="Q11" s="126">
        <v>0</v>
      </c>
    </row>
    <row r="12" spans="2:17" ht="18" customHeight="1">
      <c r="B12" s="120" t="s">
        <v>200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17">
      <c r="B13" s="120" t="s">
        <v>105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17">
      <c r="B14" s="120" t="s">
        <v>183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17">
      <c r="B15" s="120" t="s">
        <v>191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17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2:17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  <row r="248" spans="2:17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</row>
    <row r="249" spans="2:17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</row>
    <row r="250" spans="2:17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</row>
    <row r="251" spans="2:17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</row>
    <row r="252" spans="2:17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</row>
    <row r="253" spans="2:17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</row>
    <row r="254" spans="2:17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</row>
    <row r="255" spans="2:17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</row>
    <row r="256" spans="2:17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</row>
    <row r="257" spans="2:17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</row>
    <row r="258" spans="2:17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</row>
    <row r="259" spans="2:17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</row>
    <row r="260" spans="2:17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</row>
    <row r="261" spans="2:17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</row>
    <row r="262" spans="2:17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</row>
    <row r="263" spans="2:17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</row>
    <row r="264" spans="2:17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</row>
    <row r="265" spans="2:17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</row>
    <row r="266" spans="2:17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</row>
    <row r="267" spans="2:17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</row>
    <row r="268" spans="2:17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</row>
    <row r="269" spans="2:17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</row>
    <row r="270" spans="2:17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</row>
    <row r="271" spans="2:17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</row>
    <row r="272" spans="2:17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</row>
    <row r="273" spans="2:17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</row>
    <row r="274" spans="2:17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</row>
    <row r="275" spans="2:17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</row>
    <row r="276" spans="2:17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</row>
    <row r="277" spans="2:17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</row>
    <row r="278" spans="2:17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</row>
    <row r="279" spans="2:17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</row>
    <row r="280" spans="2:17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</row>
    <row r="281" spans="2:17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</row>
    <row r="282" spans="2:17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</row>
    <row r="283" spans="2:17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</row>
    <row r="284" spans="2:17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</row>
    <row r="285" spans="2:17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</row>
    <row r="286" spans="2:17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</row>
    <row r="287" spans="2:17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</row>
    <row r="288" spans="2:17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</row>
    <row r="289" spans="2:17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</row>
    <row r="290" spans="2:17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</row>
    <row r="291" spans="2:17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</row>
    <row r="292" spans="2:17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</row>
    <row r="293" spans="2:17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</row>
    <row r="294" spans="2:17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</row>
    <row r="295" spans="2:17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</row>
    <row r="296" spans="2:17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</row>
    <row r="297" spans="2:17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</row>
    <row r="298" spans="2:17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</row>
    <row r="299" spans="2:17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</row>
    <row r="300" spans="2:17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</row>
    <row r="301" spans="2:17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</row>
    <row r="302" spans="2:17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</row>
    <row r="303" spans="2:17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</row>
    <row r="304" spans="2:17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</row>
    <row r="305" spans="2:17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</row>
    <row r="306" spans="2:17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</row>
    <row r="307" spans="2:17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</row>
    <row r="308" spans="2:17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</row>
    <row r="309" spans="2:17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</row>
    <row r="310" spans="2:17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</row>
    <row r="311" spans="2:17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</row>
    <row r="312" spans="2:17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</row>
    <row r="313" spans="2:17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</row>
    <row r="314" spans="2:17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</row>
    <row r="315" spans="2:17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</row>
    <row r="316" spans="2:17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</row>
    <row r="317" spans="2:17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</row>
    <row r="318" spans="2:17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</row>
    <row r="319" spans="2:17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</row>
    <row r="320" spans="2:17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</row>
    <row r="321" spans="2:17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</row>
    <row r="322" spans="2:17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</row>
    <row r="323" spans="2:17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</row>
    <row r="324" spans="2:17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</row>
    <row r="325" spans="2:17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</row>
    <row r="326" spans="2:17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</row>
    <row r="327" spans="2:17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</row>
    <row r="328" spans="2:17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</row>
    <row r="329" spans="2:17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</row>
    <row r="330" spans="2:17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</row>
    <row r="331" spans="2:17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</row>
    <row r="332" spans="2:17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</row>
    <row r="333" spans="2:17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</row>
    <row r="334" spans="2:17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</row>
    <row r="335" spans="2:17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</row>
    <row r="336" spans="2:17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</row>
    <row r="337" spans="2:17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</row>
    <row r="338" spans="2:17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</row>
    <row r="339" spans="2:17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</row>
    <row r="340" spans="2:17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</row>
    <row r="341" spans="2:17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</row>
    <row r="342" spans="2:17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</row>
    <row r="343" spans="2:17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</row>
    <row r="344" spans="2:17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</row>
    <row r="345" spans="2:17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</row>
    <row r="346" spans="2:17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</row>
    <row r="347" spans="2:17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</row>
    <row r="348" spans="2:17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</row>
    <row r="349" spans="2:17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</row>
    <row r="350" spans="2:17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</row>
    <row r="351" spans="2:17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</row>
    <row r="352" spans="2:17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</row>
    <row r="353" spans="2:17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</row>
    <row r="354" spans="2:17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</row>
    <row r="355" spans="2:17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</row>
    <row r="356" spans="2:17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</row>
    <row r="357" spans="2:17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</row>
    <row r="358" spans="2:17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</row>
    <row r="359" spans="2:17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</row>
    <row r="360" spans="2:17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</row>
    <row r="361" spans="2:17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</row>
    <row r="362" spans="2:17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</row>
    <row r="363" spans="2:17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</row>
    <row r="364" spans="2:17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</row>
    <row r="365" spans="2:17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</row>
    <row r="366" spans="2:17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</row>
    <row r="367" spans="2:17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</row>
    <row r="368" spans="2:17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</row>
    <row r="369" spans="2:17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</row>
    <row r="370" spans="2:17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</row>
    <row r="371" spans="2:17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</row>
    <row r="372" spans="2:17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</row>
    <row r="373" spans="2:17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</row>
    <row r="374" spans="2:17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</row>
    <row r="375" spans="2:17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</row>
    <row r="376" spans="2:17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</row>
    <row r="377" spans="2:17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</row>
    <row r="378" spans="2:17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</row>
    <row r="379" spans="2:17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</row>
    <row r="380" spans="2:17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</row>
    <row r="381" spans="2:17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</row>
    <row r="382" spans="2:17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</row>
    <row r="383" spans="2:17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</row>
    <row r="384" spans="2:17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</row>
    <row r="385" spans="2:17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</row>
    <row r="386" spans="2:17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</row>
    <row r="387" spans="2:17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</row>
    <row r="388" spans="2:17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</row>
    <row r="389" spans="2:17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</row>
    <row r="390" spans="2:17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</row>
    <row r="391" spans="2:17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</row>
    <row r="392" spans="2:17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</row>
    <row r="393" spans="2:17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</row>
    <row r="394" spans="2:17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</row>
    <row r="395" spans="2:17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</row>
    <row r="396" spans="2:17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</row>
    <row r="397" spans="2:17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</row>
    <row r="398" spans="2:17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</row>
    <row r="399" spans="2:17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</row>
    <row r="400" spans="2:17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</row>
    <row r="401" spans="2:17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</row>
    <row r="402" spans="2:17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</row>
    <row r="403" spans="2:17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</row>
    <row r="404" spans="2:17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</row>
    <row r="405" spans="2:17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</row>
    <row r="406" spans="2:17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</row>
    <row r="407" spans="2:17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</row>
    <row r="408" spans="2:17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</row>
    <row r="409" spans="2:17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</row>
    <row r="410" spans="2:17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</row>
    <row r="411" spans="2:17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</row>
    <row r="412" spans="2:17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</row>
    <row r="413" spans="2:17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</row>
    <row r="414" spans="2:17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</row>
    <row r="415" spans="2:17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</row>
    <row r="416" spans="2:17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</row>
    <row r="417" spans="2:17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</row>
    <row r="418" spans="2:17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</row>
    <row r="419" spans="2:17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</row>
    <row r="420" spans="2:17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</row>
    <row r="421" spans="2:17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</row>
    <row r="422" spans="2:17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</row>
    <row r="423" spans="2:17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</row>
    <row r="424" spans="2:17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</row>
    <row r="425" spans="2:17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</row>
    <row r="426" spans="2:17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</row>
    <row r="427" spans="2:17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</row>
    <row r="428" spans="2:17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</row>
    <row r="429" spans="2:17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</row>
    <row r="430" spans="2:17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</row>
    <row r="431" spans="2:17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</row>
    <row r="432" spans="2:17">
      <c r="B432" s="115"/>
      <c r="C432" s="115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</row>
    <row r="433" spans="2:17">
      <c r="B433" s="115"/>
      <c r="C433" s="115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</row>
    <row r="434" spans="2:17">
      <c r="B434" s="115"/>
      <c r="C434" s="115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</row>
    <row r="435" spans="2:17">
      <c r="B435" s="115"/>
      <c r="C435" s="115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</row>
    <row r="436" spans="2:17">
      <c r="B436" s="115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</row>
    <row r="437" spans="2:17">
      <c r="B437" s="115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</row>
    <row r="438" spans="2:17">
      <c r="B438" s="115"/>
      <c r="C438" s="115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</row>
    <row r="439" spans="2:17">
      <c r="B439" s="115"/>
      <c r="C439" s="115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</row>
    <row r="440" spans="2:17">
      <c r="B440" s="115"/>
      <c r="C440" s="115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</row>
    <row r="441" spans="2:17">
      <c r="B441" s="115"/>
      <c r="C441" s="115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</row>
    <row r="442" spans="2:17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</row>
    <row r="443" spans="2:17">
      <c r="B443" s="115"/>
      <c r="C443" s="115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</row>
    <row r="444" spans="2:17">
      <c r="B444" s="115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</row>
    <row r="445" spans="2:17">
      <c r="B445" s="115"/>
      <c r="C445" s="115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</row>
    <row r="446" spans="2:17">
      <c r="B446" s="115"/>
      <c r="C446" s="115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</row>
    <row r="447" spans="2:17">
      <c r="B447" s="115"/>
      <c r="C447" s="115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</row>
    <row r="448" spans="2:17">
      <c r="B448" s="115"/>
      <c r="C448" s="115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</row>
    <row r="449" spans="2:17">
      <c r="B449" s="115"/>
      <c r="C449" s="115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</row>
    <row r="450" spans="2:17">
      <c r="B450" s="115"/>
      <c r="C450" s="115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</row>
    <row r="451" spans="2:17">
      <c r="B451" s="115"/>
      <c r="C451" s="115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</row>
    <row r="452" spans="2:17">
      <c r="B452" s="115"/>
      <c r="C452" s="115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</row>
    <row r="453" spans="2:17">
      <c r="B453" s="115"/>
      <c r="C453" s="115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</row>
    <row r="454" spans="2:17">
      <c r="B454" s="115"/>
      <c r="C454" s="115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</row>
    <row r="455" spans="2:17">
      <c r="B455" s="115"/>
      <c r="C455" s="115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</row>
    <row r="456" spans="2:17">
      <c r="B456" s="115"/>
      <c r="C456" s="115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</row>
    <row r="457" spans="2:17">
      <c r="B457" s="115"/>
      <c r="C457" s="115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</row>
    <row r="458" spans="2:17">
      <c r="B458" s="115"/>
      <c r="C458" s="115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</row>
    <row r="459" spans="2:17">
      <c r="B459" s="115"/>
      <c r="C459" s="115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</row>
    <row r="460" spans="2:17">
      <c r="B460" s="115"/>
      <c r="C460" s="115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</row>
    <row r="461" spans="2:17">
      <c r="B461" s="115"/>
      <c r="C461" s="115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</row>
    <row r="462" spans="2:17">
      <c r="B462" s="115"/>
      <c r="C462" s="115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</row>
    <row r="463" spans="2:17">
      <c r="B463" s="115"/>
      <c r="C463" s="115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</row>
    <row r="464" spans="2:17">
      <c r="B464" s="115"/>
      <c r="C464" s="115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</row>
    <row r="465" spans="2:17">
      <c r="B465" s="115"/>
      <c r="C465" s="115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</row>
    <row r="466" spans="2:17">
      <c r="B466" s="115"/>
      <c r="C466" s="115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</row>
    <row r="467" spans="2:17">
      <c r="B467" s="115"/>
      <c r="C467" s="115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</row>
    <row r="468" spans="2:17">
      <c r="B468" s="115"/>
      <c r="C468" s="115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</row>
    <row r="469" spans="2:17">
      <c r="B469" s="115"/>
      <c r="C469" s="115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</row>
    <row r="470" spans="2:17">
      <c r="B470" s="115"/>
      <c r="C470" s="115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</row>
    <row r="471" spans="2:17">
      <c r="B471" s="115"/>
      <c r="C471" s="115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</row>
    <row r="472" spans="2:17">
      <c r="B472" s="115"/>
      <c r="C472" s="115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</row>
    <row r="473" spans="2:17">
      <c r="B473" s="115"/>
      <c r="C473" s="115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</row>
    <row r="474" spans="2:17">
      <c r="B474" s="115"/>
      <c r="C474" s="115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</row>
    <row r="475" spans="2:17">
      <c r="B475" s="115"/>
      <c r="C475" s="115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</row>
    <row r="476" spans="2:17">
      <c r="B476" s="115"/>
      <c r="C476" s="115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</row>
    <row r="477" spans="2:17">
      <c r="B477" s="115"/>
      <c r="C477" s="115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</row>
    <row r="478" spans="2:17">
      <c r="B478" s="115"/>
      <c r="C478" s="115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</row>
    <row r="479" spans="2:17">
      <c r="B479" s="115"/>
      <c r="C479" s="115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</row>
    <row r="480" spans="2:17">
      <c r="B480" s="115"/>
      <c r="C480" s="115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</row>
    <row r="481" spans="2:17">
      <c r="B481" s="115"/>
      <c r="C481" s="115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</row>
    <row r="482" spans="2:17">
      <c r="B482" s="115"/>
      <c r="C482" s="115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</row>
    <row r="483" spans="2:17">
      <c r="B483" s="115"/>
      <c r="C483" s="115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</row>
    <row r="484" spans="2:17">
      <c r="B484" s="115"/>
      <c r="C484" s="115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</row>
    <row r="485" spans="2:17">
      <c r="B485" s="115"/>
      <c r="C485" s="115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</row>
    <row r="486" spans="2:17">
      <c r="B486" s="115"/>
      <c r="C486" s="115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</row>
    <row r="487" spans="2:17">
      <c r="B487" s="115"/>
      <c r="C487" s="115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</row>
    <row r="488" spans="2:17">
      <c r="B488" s="115"/>
      <c r="C488" s="115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</row>
    <row r="489" spans="2:17">
      <c r="B489" s="115"/>
      <c r="C489" s="115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</row>
    <row r="490" spans="2:17">
      <c r="B490" s="115"/>
      <c r="C490" s="115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</row>
    <row r="491" spans="2:17">
      <c r="B491" s="115"/>
      <c r="C491" s="115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</row>
    <row r="492" spans="2:17">
      <c r="B492" s="115"/>
      <c r="C492" s="115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</row>
    <row r="493" spans="2:17">
      <c r="B493" s="115"/>
      <c r="C493" s="115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</row>
    <row r="494" spans="2:17">
      <c r="B494" s="115"/>
      <c r="C494" s="115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</row>
    <row r="495" spans="2:17">
      <c r="B495" s="115"/>
      <c r="C495" s="115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</row>
    <row r="496" spans="2:17">
      <c r="B496" s="115"/>
      <c r="C496" s="115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</row>
    <row r="497" spans="2:17">
      <c r="B497" s="115"/>
      <c r="C497" s="115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</row>
    <row r="498" spans="2:17">
      <c r="B498" s="115"/>
      <c r="C498" s="115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</row>
    <row r="499" spans="2:17">
      <c r="B499" s="115"/>
      <c r="C499" s="115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</row>
    <row r="500" spans="2:17">
      <c r="B500" s="115"/>
      <c r="C500" s="115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</row>
    <row r="501" spans="2:17">
      <c r="B501" s="115"/>
      <c r="C501" s="115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</row>
    <row r="502" spans="2:17">
      <c r="B502" s="115"/>
      <c r="C502" s="115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</row>
    <row r="503" spans="2:17">
      <c r="B503" s="115"/>
      <c r="C503" s="115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</row>
    <row r="504" spans="2:17">
      <c r="B504" s="115"/>
      <c r="C504" s="115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</row>
    <row r="505" spans="2:17">
      <c r="B505" s="115"/>
      <c r="C505" s="115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</row>
    <row r="506" spans="2:17">
      <c r="B506" s="115"/>
      <c r="C506" s="115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</row>
    <row r="507" spans="2:17">
      <c r="B507" s="115"/>
      <c r="C507" s="115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</row>
    <row r="508" spans="2:17">
      <c r="B508" s="115"/>
      <c r="C508" s="115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</row>
    <row r="509" spans="2:17">
      <c r="B509" s="115"/>
      <c r="C509" s="115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</row>
    <row r="510" spans="2:17">
      <c r="B510" s="115"/>
      <c r="C510" s="115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</row>
    <row r="511" spans="2:17">
      <c r="B511" s="115"/>
      <c r="C511" s="115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</row>
    <row r="512" spans="2:17">
      <c r="B512" s="115"/>
      <c r="C512" s="115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</row>
    <row r="513" spans="2:17">
      <c r="B513" s="115"/>
      <c r="C513" s="115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</row>
    <row r="514" spans="2:17">
      <c r="B514" s="115"/>
      <c r="C514" s="115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</row>
    <row r="515" spans="2:17">
      <c r="B515" s="115"/>
      <c r="C515" s="115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</row>
    <row r="516" spans="2:17">
      <c r="B516" s="115"/>
      <c r="C516" s="115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</row>
    <row r="517" spans="2:17">
      <c r="B517" s="115"/>
      <c r="C517" s="115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</row>
    <row r="518" spans="2:17">
      <c r="B518" s="115"/>
      <c r="C518" s="115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</row>
    <row r="519" spans="2:17">
      <c r="B519" s="115"/>
      <c r="C519" s="115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</row>
    <row r="520" spans="2:17">
      <c r="B520" s="115"/>
      <c r="C520" s="115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</row>
    <row r="521" spans="2:17">
      <c r="B521" s="115"/>
      <c r="C521" s="115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</row>
    <row r="522" spans="2:17">
      <c r="B522" s="115"/>
      <c r="C522" s="115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</row>
    <row r="523" spans="2:17">
      <c r="B523" s="115"/>
      <c r="C523" s="115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</row>
    <row r="524" spans="2:17">
      <c r="B524" s="115"/>
      <c r="C524" s="115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</row>
    <row r="525" spans="2:17">
      <c r="B525" s="115"/>
      <c r="C525" s="115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</row>
    <row r="526" spans="2:17">
      <c r="B526" s="115"/>
      <c r="C526" s="115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</row>
    <row r="527" spans="2:17">
      <c r="B527" s="115"/>
      <c r="C527" s="115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</row>
    <row r="528" spans="2:17">
      <c r="B528" s="115"/>
      <c r="C528" s="115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</row>
    <row r="529" spans="2:17">
      <c r="B529" s="115"/>
      <c r="C529" s="115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</row>
    <row r="530" spans="2:17">
      <c r="B530" s="115"/>
      <c r="C530" s="115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</row>
    <row r="531" spans="2:17">
      <c r="B531" s="115"/>
      <c r="C531" s="115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</row>
    <row r="532" spans="2:17">
      <c r="B532" s="115"/>
      <c r="C532" s="115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</row>
    <row r="533" spans="2:17">
      <c r="B533" s="115"/>
      <c r="C533" s="115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</row>
    <row r="534" spans="2:17">
      <c r="B534" s="115"/>
      <c r="C534" s="115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</row>
    <row r="535" spans="2:17">
      <c r="B535" s="115"/>
      <c r="C535" s="115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</row>
    <row r="536" spans="2:17">
      <c r="B536" s="115"/>
      <c r="C536" s="115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</row>
    <row r="537" spans="2:17">
      <c r="B537" s="115"/>
      <c r="C537" s="115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</row>
    <row r="538" spans="2:17">
      <c r="B538" s="115"/>
      <c r="C538" s="115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</row>
    <row r="539" spans="2:17">
      <c r="B539" s="115"/>
      <c r="C539" s="115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</row>
    <row r="540" spans="2:17">
      <c r="B540" s="115"/>
      <c r="C540" s="115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</row>
    <row r="541" spans="2:17">
      <c r="B541" s="115"/>
      <c r="C541" s="115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</row>
    <row r="542" spans="2:17">
      <c r="B542" s="115"/>
      <c r="C542" s="115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</row>
    <row r="543" spans="2:17">
      <c r="B543" s="115"/>
      <c r="C543" s="115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</row>
    <row r="544" spans="2:17">
      <c r="B544" s="115"/>
      <c r="C544" s="115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</row>
    <row r="545" spans="2:17">
      <c r="B545" s="115"/>
      <c r="C545" s="115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</row>
    <row r="546" spans="2:17">
      <c r="B546" s="115"/>
      <c r="C546" s="115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</row>
    <row r="547" spans="2:17">
      <c r="B547" s="115"/>
      <c r="C547" s="115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</row>
    <row r="548" spans="2:17">
      <c r="B548" s="115"/>
      <c r="C548" s="115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</row>
    <row r="549" spans="2:17">
      <c r="B549" s="115"/>
      <c r="C549" s="115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</row>
    <row r="550" spans="2:17">
      <c r="B550" s="115"/>
      <c r="C550" s="115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</row>
    <row r="551" spans="2:17">
      <c r="B551" s="115"/>
      <c r="C551" s="115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</row>
    <row r="552" spans="2:17">
      <c r="B552" s="115"/>
      <c r="C552" s="115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</row>
    <row r="553" spans="2:17">
      <c r="B553" s="115"/>
      <c r="C553" s="115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</row>
    <row r="554" spans="2:17">
      <c r="B554" s="115"/>
      <c r="C554" s="115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</row>
    <row r="555" spans="2:17">
      <c r="B555" s="115"/>
      <c r="C555" s="115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</row>
    <row r="556" spans="2:17">
      <c r="B556" s="115"/>
      <c r="C556" s="115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</row>
    <row r="557" spans="2:17">
      <c r="B557" s="115"/>
      <c r="C557" s="115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</row>
    <row r="558" spans="2:17">
      <c r="B558" s="115"/>
      <c r="C558" s="115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62.8554687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1.140625" style="1" bestFit="1" customWidth="1"/>
    <col min="15" max="15" width="9.5703125" style="1" bestFit="1" customWidth="1"/>
    <col min="16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135</v>
      </c>
      <c r="C1" s="67" t="s" vm="1">
        <v>207</v>
      </c>
    </row>
    <row r="2" spans="2:18">
      <c r="B2" s="46" t="s">
        <v>134</v>
      </c>
      <c r="C2" s="67" t="s">
        <v>208</v>
      </c>
    </row>
    <row r="3" spans="2:18">
      <c r="B3" s="46" t="s">
        <v>136</v>
      </c>
      <c r="C3" s="67" t="s">
        <v>209</v>
      </c>
    </row>
    <row r="4" spans="2:18">
      <c r="B4" s="46" t="s">
        <v>137</v>
      </c>
      <c r="C4" s="67">
        <v>12148</v>
      </c>
    </row>
    <row r="6" spans="2:18" ht="26.25" customHeight="1">
      <c r="B6" s="156" t="s">
        <v>161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s="3" customFormat="1" ht="78.75">
      <c r="B7" s="47" t="s">
        <v>109</v>
      </c>
      <c r="C7" s="48" t="s">
        <v>173</v>
      </c>
      <c r="D7" s="48" t="s">
        <v>42</v>
      </c>
      <c r="E7" s="48" t="s">
        <v>110</v>
      </c>
      <c r="F7" s="48" t="s">
        <v>14</v>
      </c>
      <c r="G7" s="48" t="s">
        <v>97</v>
      </c>
      <c r="H7" s="48" t="s">
        <v>62</v>
      </c>
      <c r="I7" s="48" t="s">
        <v>17</v>
      </c>
      <c r="J7" s="48" t="s">
        <v>206</v>
      </c>
      <c r="K7" s="48" t="s">
        <v>96</v>
      </c>
      <c r="L7" s="48" t="s">
        <v>33</v>
      </c>
      <c r="M7" s="48" t="s">
        <v>18</v>
      </c>
      <c r="N7" s="48" t="s">
        <v>185</v>
      </c>
      <c r="O7" s="48" t="s">
        <v>184</v>
      </c>
      <c r="P7" s="48" t="s">
        <v>104</v>
      </c>
      <c r="Q7" s="48" t="s">
        <v>138</v>
      </c>
      <c r="R7" s="50" t="s">
        <v>140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192</v>
      </c>
      <c r="O8" s="15"/>
      <c r="P8" s="15" t="s">
        <v>188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106</v>
      </c>
      <c r="R9" s="19" t="s">
        <v>107</v>
      </c>
    </row>
    <row r="10" spans="2:18" s="4" customFormat="1" ht="18" customHeight="1">
      <c r="B10" s="68" t="s">
        <v>38</v>
      </c>
      <c r="C10" s="69"/>
      <c r="D10" s="69"/>
      <c r="E10" s="69"/>
      <c r="F10" s="69"/>
      <c r="G10" s="69"/>
      <c r="H10" s="69"/>
      <c r="I10" s="77">
        <v>3.8448136581031029</v>
      </c>
      <c r="J10" s="69"/>
      <c r="K10" s="69"/>
      <c r="L10" s="69"/>
      <c r="M10" s="93">
        <v>0.1995841310769654</v>
      </c>
      <c r="N10" s="77"/>
      <c r="O10" s="79"/>
      <c r="P10" s="77">
        <v>1308.0387203020002</v>
      </c>
      <c r="Q10" s="78">
        <f>IFERROR(P10/$P$10,0)</f>
        <v>1</v>
      </c>
      <c r="R10" s="78">
        <f>P10/'סכום נכסי הקרן'!$C$42</f>
        <v>5.9825420674155971E-2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80">
        <v>4.9400306402798915</v>
      </c>
      <c r="J11" s="71"/>
      <c r="K11" s="71"/>
      <c r="L11" s="71"/>
      <c r="M11" s="94">
        <v>5.8579665883325971E-2</v>
      </c>
      <c r="N11" s="80"/>
      <c r="O11" s="82"/>
      <c r="P11" s="80">
        <f>P12+P41</f>
        <v>806.62809310600028</v>
      </c>
      <c r="Q11" s="81">
        <f t="shared" ref="Q11:Q74" si="0">IFERROR(P11/$P$10,0)</f>
        <v>0.61666988949667012</v>
      </c>
      <c r="R11" s="81">
        <f>P11/'סכום נכסי הקרן'!$C$42</f>
        <v>3.6892535556223564E-2</v>
      </c>
    </row>
    <row r="12" spans="2:18">
      <c r="B12" s="92" t="s">
        <v>34</v>
      </c>
      <c r="C12" s="71"/>
      <c r="D12" s="71"/>
      <c r="E12" s="71"/>
      <c r="F12" s="71"/>
      <c r="G12" s="71"/>
      <c r="H12" s="71"/>
      <c r="I12" s="80">
        <v>6.9838899891553536</v>
      </c>
      <c r="J12" s="71"/>
      <c r="K12" s="71"/>
      <c r="L12" s="71"/>
      <c r="M12" s="94">
        <v>4.949400070881059E-2</v>
      </c>
      <c r="N12" s="80"/>
      <c r="O12" s="82"/>
      <c r="P12" s="80">
        <f>SUM(P13:P39)</f>
        <v>177.182585426</v>
      </c>
      <c r="Q12" s="81">
        <f t="shared" si="0"/>
        <v>0.13545668234124755</v>
      </c>
      <c r="R12" s="81">
        <f>P12/'סכום נכסי הקרן'!$C$42</f>
        <v>8.1037530041906496E-3</v>
      </c>
    </row>
    <row r="13" spans="2:18">
      <c r="B13" s="76" t="s">
        <v>1457</v>
      </c>
      <c r="C13" s="86" t="s">
        <v>1458</v>
      </c>
      <c r="D13" s="73">
        <v>6028</v>
      </c>
      <c r="E13" s="73"/>
      <c r="F13" s="73" t="s">
        <v>504</v>
      </c>
      <c r="G13" s="95">
        <v>43100</v>
      </c>
      <c r="H13" s="73"/>
      <c r="I13" s="83">
        <v>7.5400000004485346</v>
      </c>
      <c r="J13" s="86" t="s">
        <v>27</v>
      </c>
      <c r="K13" s="86" t="s">
        <v>122</v>
      </c>
      <c r="L13" s="87">
        <v>6.2300000003659116E-2</v>
      </c>
      <c r="M13" s="87">
        <v>6.2300000003659116E-2</v>
      </c>
      <c r="N13" s="83">
        <v>6130.2539109999998</v>
      </c>
      <c r="O13" s="85">
        <v>110.56</v>
      </c>
      <c r="P13" s="83">
        <v>6.7776087240000011</v>
      </c>
      <c r="Q13" s="84">
        <f t="shared" si="0"/>
        <v>5.181504659460834E-3</v>
      </c>
      <c r="R13" s="84">
        <f>P13/'סכום נכסי הקרן'!$C$42</f>
        <v>3.0998569597734366E-4</v>
      </c>
    </row>
    <row r="14" spans="2:18">
      <c r="B14" s="76" t="s">
        <v>1459</v>
      </c>
      <c r="C14" s="86" t="s">
        <v>1458</v>
      </c>
      <c r="D14" s="73">
        <v>6869</v>
      </c>
      <c r="E14" s="73"/>
      <c r="F14" s="73" t="s">
        <v>504</v>
      </c>
      <c r="G14" s="95">
        <v>43555</v>
      </c>
      <c r="H14" s="73"/>
      <c r="I14" s="83">
        <v>3.4499999998004331</v>
      </c>
      <c r="J14" s="86" t="s">
        <v>27</v>
      </c>
      <c r="K14" s="86" t="s">
        <v>122</v>
      </c>
      <c r="L14" s="87">
        <v>5.6499999998004341E-2</v>
      </c>
      <c r="M14" s="87">
        <v>5.6499999998004341E-2</v>
      </c>
      <c r="N14" s="83">
        <v>1242.6495040000002</v>
      </c>
      <c r="O14" s="85">
        <v>100.81</v>
      </c>
      <c r="P14" s="83">
        <v>1.252714965</v>
      </c>
      <c r="Q14" s="84">
        <f t="shared" si="0"/>
        <v>9.5770480304342438E-4</v>
      </c>
      <c r="R14" s="84">
        <f>P14/'סכום נכסי הקרן'!$C$42</f>
        <v>5.7295092723732554E-5</v>
      </c>
    </row>
    <row r="15" spans="2:18">
      <c r="B15" s="76" t="s">
        <v>1460</v>
      </c>
      <c r="C15" s="86" t="s">
        <v>1458</v>
      </c>
      <c r="D15" s="73">
        <v>6870</v>
      </c>
      <c r="E15" s="73"/>
      <c r="F15" s="73" t="s">
        <v>504</v>
      </c>
      <c r="G15" s="95">
        <v>43555</v>
      </c>
      <c r="H15" s="73"/>
      <c r="I15" s="83">
        <v>5.1800000001281967</v>
      </c>
      <c r="J15" s="86" t="s">
        <v>27</v>
      </c>
      <c r="K15" s="86" t="s">
        <v>122</v>
      </c>
      <c r="L15" s="87">
        <v>4.7100000001161775E-2</v>
      </c>
      <c r="M15" s="87">
        <v>4.7100000001161775E-2</v>
      </c>
      <c r="N15" s="83">
        <v>14733.902220000004</v>
      </c>
      <c r="O15" s="85">
        <v>101.65</v>
      </c>
      <c r="P15" s="83">
        <v>14.977011606000003</v>
      </c>
      <c r="Q15" s="84">
        <f t="shared" si="0"/>
        <v>1.1449975733548704E-2</v>
      </c>
      <c r="R15" s="84">
        <f>P15/'סכום נכסי הקרן'!$C$42</f>
        <v>6.8499961496842877E-4</v>
      </c>
    </row>
    <row r="16" spans="2:18">
      <c r="B16" s="76" t="s">
        <v>1461</v>
      </c>
      <c r="C16" s="86" t="s">
        <v>1458</v>
      </c>
      <c r="D16" s="73">
        <v>6868</v>
      </c>
      <c r="E16" s="73"/>
      <c r="F16" s="73" t="s">
        <v>504</v>
      </c>
      <c r="G16" s="95">
        <v>43555</v>
      </c>
      <c r="H16" s="73"/>
      <c r="I16" s="83">
        <v>5.5800000024565968</v>
      </c>
      <c r="J16" s="86" t="s">
        <v>27</v>
      </c>
      <c r="K16" s="86" t="s">
        <v>122</v>
      </c>
      <c r="L16" s="87">
        <v>2.4700000015383541E-2</v>
      </c>
      <c r="M16" s="87">
        <v>2.4700000015383541E-2</v>
      </c>
      <c r="N16" s="83">
        <v>637.3479440000001</v>
      </c>
      <c r="O16" s="85">
        <v>131.57</v>
      </c>
      <c r="P16" s="83">
        <v>0.83855859300000013</v>
      </c>
      <c r="Q16" s="84">
        <f t="shared" si="0"/>
        <v>6.4108086403313316E-4</v>
      </c>
      <c r="R16" s="84">
        <f>P16/'סכום נכסי הקרן'!$C$42</f>
        <v>3.8352932376933576E-5</v>
      </c>
    </row>
    <row r="17" spans="2:18">
      <c r="B17" s="76" t="s">
        <v>1462</v>
      </c>
      <c r="C17" s="86" t="s">
        <v>1458</v>
      </c>
      <c r="D17" s="73">
        <v>6867</v>
      </c>
      <c r="E17" s="73"/>
      <c r="F17" s="73" t="s">
        <v>504</v>
      </c>
      <c r="G17" s="95">
        <v>43555</v>
      </c>
      <c r="H17" s="73"/>
      <c r="I17" s="83">
        <v>5.0200000000648997</v>
      </c>
      <c r="J17" s="86" t="s">
        <v>27</v>
      </c>
      <c r="K17" s="86" t="s">
        <v>122</v>
      </c>
      <c r="L17" s="87">
        <v>5.7300000002055144E-2</v>
      </c>
      <c r="M17" s="87">
        <v>5.7300000002055144E-2</v>
      </c>
      <c r="N17" s="83">
        <v>1524.8434100000002</v>
      </c>
      <c r="O17" s="85">
        <v>121.26</v>
      </c>
      <c r="P17" s="83">
        <v>1.849024894</v>
      </c>
      <c r="Q17" s="84">
        <f t="shared" si="0"/>
        <v>1.413585748878364E-3</v>
      </c>
      <c r="R17" s="84">
        <f>P17/'סכום נכסי הקרן'!$C$42</f>
        <v>8.4568362085639935E-5</v>
      </c>
    </row>
    <row r="18" spans="2:18">
      <c r="B18" s="76" t="s">
        <v>1463</v>
      </c>
      <c r="C18" s="86" t="s">
        <v>1458</v>
      </c>
      <c r="D18" s="73">
        <v>6866</v>
      </c>
      <c r="E18" s="73"/>
      <c r="F18" s="73" t="s">
        <v>504</v>
      </c>
      <c r="G18" s="95">
        <v>43555</v>
      </c>
      <c r="H18" s="73"/>
      <c r="I18" s="83">
        <v>5.8699999998494086</v>
      </c>
      <c r="J18" s="86" t="s">
        <v>27</v>
      </c>
      <c r="K18" s="86" t="s">
        <v>122</v>
      </c>
      <c r="L18" s="87">
        <v>3.0799999998383894E-2</v>
      </c>
      <c r="M18" s="87">
        <v>3.0799999998383894E-2</v>
      </c>
      <c r="N18" s="83">
        <v>2338.5979030000003</v>
      </c>
      <c r="O18" s="85">
        <v>116.42</v>
      </c>
      <c r="P18" s="83">
        <v>2.7225953430000005</v>
      </c>
      <c r="Q18" s="84">
        <f t="shared" si="0"/>
        <v>2.0814332945521727E-3</v>
      </c>
      <c r="R18" s="84">
        <f>P18/'סכום נכסי הקרן'!$C$42</f>
        <v>1.2452262245177812E-4</v>
      </c>
    </row>
    <row r="19" spans="2:18">
      <c r="B19" s="76" t="s">
        <v>1464</v>
      </c>
      <c r="C19" s="86" t="s">
        <v>1458</v>
      </c>
      <c r="D19" s="73">
        <v>6865</v>
      </c>
      <c r="E19" s="73"/>
      <c r="F19" s="73" t="s">
        <v>504</v>
      </c>
      <c r="G19" s="95">
        <v>43555</v>
      </c>
      <c r="H19" s="73"/>
      <c r="I19" s="83">
        <v>4.0400000013661383</v>
      </c>
      <c r="J19" s="86" t="s">
        <v>27</v>
      </c>
      <c r="K19" s="86" t="s">
        <v>122</v>
      </c>
      <c r="L19" s="87">
        <v>2.5200000010315738E-2</v>
      </c>
      <c r="M19" s="87">
        <v>2.5200000010315738E-2</v>
      </c>
      <c r="N19" s="83">
        <v>1163.1139800000003</v>
      </c>
      <c r="O19" s="85">
        <v>123.35</v>
      </c>
      <c r="P19" s="83">
        <v>1.4347012260000001</v>
      </c>
      <c r="Q19" s="84">
        <f t="shared" si="0"/>
        <v>1.0968339115135337E-3</v>
      </c>
      <c r="R19" s="84">
        <f>P19/'סכום נכסי הקרן'!$C$42</f>
        <v>6.5618550165977114E-5</v>
      </c>
    </row>
    <row r="20" spans="2:18">
      <c r="B20" s="76" t="s">
        <v>1465</v>
      </c>
      <c r="C20" s="86" t="s">
        <v>1458</v>
      </c>
      <c r="D20" s="73">
        <v>5212</v>
      </c>
      <c r="E20" s="73"/>
      <c r="F20" s="73" t="s">
        <v>504</v>
      </c>
      <c r="G20" s="95">
        <v>42643</v>
      </c>
      <c r="H20" s="73"/>
      <c r="I20" s="83">
        <v>6.8400000001902583</v>
      </c>
      <c r="J20" s="86" t="s">
        <v>27</v>
      </c>
      <c r="K20" s="86" t="s">
        <v>122</v>
      </c>
      <c r="L20" s="87">
        <v>5.020000000174403E-2</v>
      </c>
      <c r="M20" s="87">
        <v>5.020000000174403E-2</v>
      </c>
      <c r="N20" s="83">
        <v>13826.179682000002</v>
      </c>
      <c r="O20" s="85">
        <v>100.36</v>
      </c>
      <c r="P20" s="83">
        <v>13.875953929000001</v>
      </c>
      <c r="Q20" s="84">
        <f t="shared" si="0"/>
        <v>1.0608213437134582E-2</v>
      </c>
      <c r="R20" s="84">
        <f>P20/'סכום נכסי הקרן'!$C$42</f>
        <v>6.3464083147781033E-4</v>
      </c>
    </row>
    <row r="21" spans="2:18">
      <c r="B21" s="76" t="s">
        <v>1466</v>
      </c>
      <c r="C21" s="86" t="s">
        <v>1458</v>
      </c>
      <c r="D21" s="73" t="s">
        <v>1467</v>
      </c>
      <c r="E21" s="73"/>
      <c r="F21" s="73" t="s">
        <v>504</v>
      </c>
      <c r="G21" s="95">
        <v>45107</v>
      </c>
      <c r="H21" s="73"/>
      <c r="I21" s="83">
        <v>9.0200000000764842</v>
      </c>
      <c r="J21" s="86" t="s">
        <v>27</v>
      </c>
      <c r="K21" s="86" t="s">
        <v>122</v>
      </c>
      <c r="L21" s="87">
        <v>7.1500000000159353E-2</v>
      </c>
      <c r="M21" s="87">
        <v>7.1500000000159353E-2</v>
      </c>
      <c r="N21" s="83">
        <v>11925.696012000002</v>
      </c>
      <c r="O21" s="85">
        <v>105.25</v>
      </c>
      <c r="P21" s="83">
        <v>12.551795051999999</v>
      </c>
      <c r="Q21" s="84">
        <f t="shared" si="0"/>
        <v>9.5958895231343291E-3</v>
      </c>
      <c r="R21" s="84">
        <f>P21/'סכום נכסי הקרן'!$C$42</f>
        <v>5.7407812746423719E-4</v>
      </c>
    </row>
    <row r="22" spans="2:18">
      <c r="B22" s="76" t="s">
        <v>1468</v>
      </c>
      <c r="C22" s="86" t="s">
        <v>1458</v>
      </c>
      <c r="D22" s="73" t="s">
        <v>1469</v>
      </c>
      <c r="E22" s="73"/>
      <c r="F22" s="73" t="s">
        <v>504</v>
      </c>
      <c r="G22" s="95">
        <v>45107</v>
      </c>
      <c r="H22" s="73"/>
      <c r="I22" s="83">
        <v>8.8800000001678381</v>
      </c>
      <c r="J22" s="86" t="s">
        <v>27</v>
      </c>
      <c r="K22" s="86" t="s">
        <v>122</v>
      </c>
      <c r="L22" s="87">
        <v>7.130000000194063E-2</v>
      </c>
      <c r="M22" s="87">
        <v>7.130000000194063E-2</v>
      </c>
      <c r="N22" s="83">
        <v>9066.9678100000019</v>
      </c>
      <c r="O22" s="85">
        <v>105.14</v>
      </c>
      <c r="P22" s="83">
        <v>9.5330099550000007</v>
      </c>
      <c r="Q22" s="84">
        <f t="shared" si="0"/>
        <v>7.2880181657000321E-3</v>
      </c>
      <c r="R22" s="84">
        <f>P22/'סכום נכסי הקרן'!$C$42</f>
        <v>4.3600875264389495E-4</v>
      </c>
    </row>
    <row r="23" spans="2:18">
      <c r="B23" s="76" t="s">
        <v>1470</v>
      </c>
      <c r="C23" s="86" t="s">
        <v>1458</v>
      </c>
      <c r="D23" s="73" t="s">
        <v>1471</v>
      </c>
      <c r="E23" s="73"/>
      <c r="F23" s="73" t="s">
        <v>504</v>
      </c>
      <c r="G23" s="95">
        <v>45107</v>
      </c>
      <c r="H23" s="73"/>
      <c r="I23" s="83">
        <v>8.3900000062122135</v>
      </c>
      <c r="J23" s="86" t="s">
        <v>27</v>
      </c>
      <c r="K23" s="86" t="s">
        <v>122</v>
      </c>
      <c r="L23" s="87">
        <v>7.3000000050051014E-2</v>
      </c>
      <c r="M23" s="87">
        <v>7.3000000050051014E-2</v>
      </c>
      <c r="N23" s="83">
        <v>683.06385300000011</v>
      </c>
      <c r="O23" s="85">
        <v>99.45</v>
      </c>
      <c r="P23" s="83">
        <v>0.67930700200000005</v>
      </c>
      <c r="Q23" s="84">
        <f t="shared" si="0"/>
        <v>5.1933248722420202E-4</v>
      </c>
      <c r="R23" s="84">
        <f>P23/'סכום נכסי הקרן'!$C$42</f>
        <v>3.1069284517943612E-5</v>
      </c>
    </row>
    <row r="24" spans="2:18">
      <c r="B24" s="76" t="s">
        <v>1472</v>
      </c>
      <c r="C24" s="86" t="s">
        <v>1458</v>
      </c>
      <c r="D24" s="73" t="s">
        <v>1473</v>
      </c>
      <c r="E24" s="73"/>
      <c r="F24" s="73" t="s">
        <v>504</v>
      </c>
      <c r="G24" s="95">
        <v>45107</v>
      </c>
      <c r="H24" s="73"/>
      <c r="I24" s="83">
        <v>7.6100000003167203</v>
      </c>
      <c r="J24" s="86" t="s">
        <v>27</v>
      </c>
      <c r="K24" s="86" t="s">
        <v>122</v>
      </c>
      <c r="L24" s="87">
        <v>6.5200000003057978E-2</v>
      </c>
      <c r="M24" s="87">
        <v>6.5200000003057978E-2</v>
      </c>
      <c r="N24" s="83">
        <v>5460.6229180000009</v>
      </c>
      <c r="O24" s="85">
        <v>83.84</v>
      </c>
      <c r="P24" s="83">
        <v>4.5781862550000003</v>
      </c>
      <c r="Q24" s="84">
        <f t="shared" si="0"/>
        <v>3.5000387862700179E-3</v>
      </c>
      <c r="R24" s="84">
        <f>P24/'סכום נכסי הקרן'!$C$42</f>
        <v>2.0939129276446609E-4</v>
      </c>
    </row>
    <row r="25" spans="2:18">
      <c r="B25" s="76" t="s">
        <v>1474</v>
      </c>
      <c r="C25" s="86" t="s">
        <v>1458</v>
      </c>
      <c r="D25" s="73" t="s">
        <v>1475</v>
      </c>
      <c r="E25" s="73"/>
      <c r="F25" s="73" t="s">
        <v>504</v>
      </c>
      <c r="G25" s="95">
        <v>45107</v>
      </c>
      <c r="H25" s="73"/>
      <c r="I25" s="83">
        <v>11.239999975504837</v>
      </c>
      <c r="J25" s="86" t="s">
        <v>27</v>
      </c>
      <c r="K25" s="86" t="s">
        <v>122</v>
      </c>
      <c r="L25" s="87">
        <v>3.5499999918634943E-2</v>
      </c>
      <c r="M25" s="87">
        <v>3.5499999918634943E-2</v>
      </c>
      <c r="N25" s="83">
        <v>166.95182100000002</v>
      </c>
      <c r="O25" s="85">
        <v>139.87</v>
      </c>
      <c r="P25" s="83">
        <v>0.23351547800000003</v>
      </c>
      <c r="Q25" s="84">
        <f t="shared" si="0"/>
        <v>1.7852336813552883E-4</v>
      </c>
      <c r="R25" s="84">
        <f>P25/'סכום נכסי הקרן'!$C$42</f>
        <v>1.0680235598875223E-5</v>
      </c>
    </row>
    <row r="26" spans="2:18">
      <c r="B26" s="76" t="s">
        <v>1476</v>
      </c>
      <c r="C26" s="86" t="s">
        <v>1458</v>
      </c>
      <c r="D26" s="73" t="s">
        <v>1477</v>
      </c>
      <c r="E26" s="73"/>
      <c r="F26" s="73" t="s">
        <v>504</v>
      </c>
      <c r="G26" s="95">
        <v>45107</v>
      </c>
      <c r="H26" s="73"/>
      <c r="I26" s="83">
        <v>10.429999997006957</v>
      </c>
      <c r="J26" s="86" t="s">
        <v>27</v>
      </c>
      <c r="K26" s="86" t="s">
        <v>122</v>
      </c>
      <c r="L26" s="87">
        <v>3.32999999897945E-2</v>
      </c>
      <c r="M26" s="87">
        <v>3.32999999897945E-2</v>
      </c>
      <c r="N26" s="83">
        <v>845.50641000000007</v>
      </c>
      <c r="O26" s="85">
        <v>137.91</v>
      </c>
      <c r="P26" s="83">
        <v>1.1660379430000003</v>
      </c>
      <c r="Q26" s="84">
        <f t="shared" si="0"/>
        <v>8.9143992826969619E-4</v>
      </c>
      <c r="R26" s="84">
        <f>P26/'סכום נכסי הקרן'!$C$42</f>
        <v>5.3330768714473999E-5</v>
      </c>
    </row>
    <row r="27" spans="2:18">
      <c r="B27" s="76" t="s">
        <v>1478</v>
      </c>
      <c r="C27" s="86" t="s">
        <v>1458</v>
      </c>
      <c r="D27" s="73" t="s">
        <v>1479</v>
      </c>
      <c r="E27" s="73"/>
      <c r="F27" s="73" t="s">
        <v>504</v>
      </c>
      <c r="G27" s="95">
        <v>45107</v>
      </c>
      <c r="H27" s="73"/>
      <c r="I27" s="83">
        <v>10.590000000096119</v>
      </c>
      <c r="J27" s="86" t="s">
        <v>27</v>
      </c>
      <c r="K27" s="86" t="s">
        <v>122</v>
      </c>
      <c r="L27" s="87">
        <v>3.4799999997116415E-2</v>
      </c>
      <c r="M27" s="87">
        <v>3.4799999997116415E-2</v>
      </c>
      <c r="N27" s="83">
        <v>655.81662200000017</v>
      </c>
      <c r="O27" s="85">
        <v>126.91</v>
      </c>
      <c r="P27" s="83">
        <v>0.83229678800000007</v>
      </c>
      <c r="Q27" s="84">
        <f t="shared" si="0"/>
        <v>6.362936930550796E-4</v>
      </c>
      <c r="R27" s="84">
        <f>P27/'סכום נכסי הקרן'!$C$42</f>
        <v>3.8066537859332415E-5</v>
      </c>
    </row>
    <row r="28" spans="2:18">
      <c r="B28" s="76" t="s">
        <v>1480</v>
      </c>
      <c r="C28" s="86" t="s">
        <v>1458</v>
      </c>
      <c r="D28" s="73" t="s">
        <v>1481</v>
      </c>
      <c r="E28" s="73"/>
      <c r="F28" s="73" t="s">
        <v>504</v>
      </c>
      <c r="G28" s="95">
        <v>45107</v>
      </c>
      <c r="H28" s="73"/>
      <c r="I28" s="83">
        <v>10.290000000717775</v>
      </c>
      <c r="J28" s="86" t="s">
        <v>27</v>
      </c>
      <c r="K28" s="86" t="s">
        <v>122</v>
      </c>
      <c r="L28" s="87">
        <v>3.0200000001757817E-2</v>
      </c>
      <c r="M28" s="87">
        <v>3.0200000001757817E-2</v>
      </c>
      <c r="N28" s="83">
        <v>2545.8330920000003</v>
      </c>
      <c r="O28" s="85">
        <v>107.26</v>
      </c>
      <c r="P28" s="83">
        <v>2.7306601760000002</v>
      </c>
      <c r="Q28" s="84">
        <f t="shared" si="0"/>
        <v>2.0875988864989753E-3</v>
      </c>
      <c r="R28" s="84">
        <f>P28/'סכום נכסי הקרן'!$C$42</f>
        <v>1.2489148158370078E-4</v>
      </c>
    </row>
    <row r="29" spans="2:18">
      <c r="B29" s="76" t="s">
        <v>1482</v>
      </c>
      <c r="C29" s="86" t="s">
        <v>1458</v>
      </c>
      <c r="D29" s="73">
        <v>5211</v>
      </c>
      <c r="E29" s="73"/>
      <c r="F29" s="73" t="s">
        <v>504</v>
      </c>
      <c r="G29" s="95">
        <v>42643</v>
      </c>
      <c r="H29" s="73"/>
      <c r="I29" s="83">
        <v>4.5799999998747882</v>
      </c>
      <c r="J29" s="86" t="s">
        <v>27</v>
      </c>
      <c r="K29" s="86" t="s">
        <v>122</v>
      </c>
      <c r="L29" s="87">
        <v>4.6899999998410768E-2</v>
      </c>
      <c r="M29" s="87">
        <v>4.6899999998410768E-2</v>
      </c>
      <c r="N29" s="83">
        <v>10721.243271000001</v>
      </c>
      <c r="O29" s="85">
        <v>96.84</v>
      </c>
      <c r="P29" s="83">
        <v>10.382451985000001</v>
      </c>
      <c r="Q29" s="84">
        <f t="shared" si="0"/>
        <v>7.9374194539156302E-3</v>
      </c>
      <c r="R29" s="84">
        <f>P29/'סכום נכסי הקרן'!$C$42</f>
        <v>4.7485945789773189E-4</v>
      </c>
    </row>
    <row r="30" spans="2:18">
      <c r="B30" s="76" t="s">
        <v>1483</v>
      </c>
      <c r="C30" s="86" t="s">
        <v>1458</v>
      </c>
      <c r="D30" s="73">
        <v>6027</v>
      </c>
      <c r="E30" s="73"/>
      <c r="F30" s="73" t="s">
        <v>504</v>
      </c>
      <c r="G30" s="95">
        <v>43100</v>
      </c>
      <c r="H30" s="73"/>
      <c r="I30" s="83">
        <v>8.0300000000524285</v>
      </c>
      <c r="J30" s="86" t="s">
        <v>27</v>
      </c>
      <c r="K30" s="86" t="s">
        <v>122</v>
      </c>
      <c r="L30" s="87">
        <v>4.880000000046035E-2</v>
      </c>
      <c r="M30" s="87">
        <v>4.880000000046035E-2</v>
      </c>
      <c r="N30" s="83">
        <v>23057.123793000002</v>
      </c>
      <c r="O30" s="85">
        <v>101.75</v>
      </c>
      <c r="P30" s="83">
        <v>23.460623459000001</v>
      </c>
      <c r="Q30" s="84">
        <f t="shared" si="0"/>
        <v>1.7935725521629364E-2</v>
      </c>
      <c r="R30" s="84">
        <f>P30/'סכום נכסי הקרן'!$C$42</f>
        <v>1.0730123244276724E-3</v>
      </c>
    </row>
    <row r="31" spans="2:18">
      <c r="B31" s="76" t="s">
        <v>1484</v>
      </c>
      <c r="C31" s="86" t="s">
        <v>1458</v>
      </c>
      <c r="D31" s="73">
        <v>5025</v>
      </c>
      <c r="E31" s="73"/>
      <c r="F31" s="73" t="s">
        <v>504</v>
      </c>
      <c r="G31" s="95">
        <v>42551</v>
      </c>
      <c r="H31" s="73"/>
      <c r="I31" s="83">
        <v>7.5199999998789142</v>
      </c>
      <c r="J31" s="86" t="s">
        <v>27</v>
      </c>
      <c r="K31" s="86" t="s">
        <v>122</v>
      </c>
      <c r="L31" s="87">
        <v>5.2199999999408331E-2</v>
      </c>
      <c r="M31" s="87">
        <v>5.2199999999408331E-2</v>
      </c>
      <c r="N31" s="83">
        <v>14668.571615000004</v>
      </c>
      <c r="O31" s="85">
        <v>99.09</v>
      </c>
      <c r="P31" s="83">
        <v>14.535087613000002</v>
      </c>
      <c r="Q31" s="84">
        <f t="shared" si="0"/>
        <v>1.1112123354914247E-2</v>
      </c>
      <c r="R31" s="84">
        <f>P31/'סכום נכסי הקרן'!$C$42</f>
        <v>6.647874542908582E-4</v>
      </c>
    </row>
    <row r="32" spans="2:18">
      <c r="B32" s="76" t="s">
        <v>1485</v>
      </c>
      <c r="C32" s="86" t="s">
        <v>1458</v>
      </c>
      <c r="D32" s="73">
        <v>5024</v>
      </c>
      <c r="E32" s="73"/>
      <c r="F32" s="73" t="s">
        <v>504</v>
      </c>
      <c r="G32" s="95">
        <v>42551</v>
      </c>
      <c r="H32" s="73"/>
      <c r="I32" s="83">
        <v>5.4600000002377618</v>
      </c>
      <c r="J32" s="86" t="s">
        <v>27</v>
      </c>
      <c r="K32" s="86" t="s">
        <v>122</v>
      </c>
      <c r="L32" s="87">
        <v>4.6500000002261899E-2</v>
      </c>
      <c r="M32" s="87">
        <v>4.6500000002261899E-2</v>
      </c>
      <c r="N32" s="83">
        <v>9592.5716720000019</v>
      </c>
      <c r="O32" s="85">
        <v>99.09</v>
      </c>
      <c r="P32" s="83">
        <v>9.5052792690000025</v>
      </c>
      <c r="Q32" s="84">
        <f t="shared" si="0"/>
        <v>7.2668179630075644E-3</v>
      </c>
      <c r="R32" s="84">
        <f>P32/'סכום נכסי הקרן'!$C$42</f>
        <v>4.3474044159944069E-4</v>
      </c>
    </row>
    <row r="33" spans="2:18">
      <c r="B33" s="76" t="s">
        <v>1486</v>
      </c>
      <c r="C33" s="86" t="s">
        <v>1458</v>
      </c>
      <c r="D33" s="73">
        <v>6026</v>
      </c>
      <c r="E33" s="73"/>
      <c r="F33" s="73" t="s">
        <v>504</v>
      </c>
      <c r="G33" s="95">
        <v>43100</v>
      </c>
      <c r="H33" s="73"/>
      <c r="I33" s="83">
        <v>6.1400000000971797</v>
      </c>
      <c r="J33" s="86" t="s">
        <v>27</v>
      </c>
      <c r="K33" s="86" t="s">
        <v>122</v>
      </c>
      <c r="L33" s="87">
        <v>4.5300000000552662E-2</v>
      </c>
      <c r="M33" s="87">
        <v>4.5300000000552662E-2</v>
      </c>
      <c r="N33" s="83">
        <v>28063.316714000004</v>
      </c>
      <c r="O33" s="85">
        <v>96.07</v>
      </c>
      <c r="P33" s="83">
        <v>26.960428367000006</v>
      </c>
      <c r="Q33" s="84">
        <f t="shared" si="0"/>
        <v>2.0611338142020274E-2</v>
      </c>
      <c r="R33" s="84">
        <f>P33/'סכום נכסי הקרן'!$C$42</f>
        <v>1.233081975003639E-3</v>
      </c>
    </row>
    <row r="34" spans="2:18">
      <c r="B34" s="76" t="s">
        <v>1487</v>
      </c>
      <c r="C34" s="86" t="s">
        <v>1458</v>
      </c>
      <c r="D34" s="73">
        <v>5023</v>
      </c>
      <c r="E34" s="73"/>
      <c r="F34" s="73" t="s">
        <v>504</v>
      </c>
      <c r="G34" s="95">
        <v>42551</v>
      </c>
      <c r="H34" s="73"/>
      <c r="I34" s="83">
        <v>7.7900000007671943</v>
      </c>
      <c r="J34" s="86" t="s">
        <v>27</v>
      </c>
      <c r="K34" s="86" t="s">
        <v>122</v>
      </c>
      <c r="L34" s="87">
        <v>4.1300000002748166E-2</v>
      </c>
      <c r="M34" s="87">
        <v>4.1300000002748166E-2</v>
      </c>
      <c r="N34" s="83">
        <v>3133.2365030000005</v>
      </c>
      <c r="O34" s="85">
        <v>111.49</v>
      </c>
      <c r="P34" s="83">
        <v>3.4932438080000008</v>
      </c>
      <c r="Q34" s="84">
        <f t="shared" si="0"/>
        <v>2.6705966373789607E-3</v>
      </c>
      <c r="R34" s="84">
        <f>P34/'סכום נכסי הקרן'!$C$42</f>
        <v>1.5976956728218269E-4</v>
      </c>
    </row>
    <row r="35" spans="2:18">
      <c r="B35" s="76" t="s">
        <v>1488</v>
      </c>
      <c r="C35" s="86" t="s">
        <v>1458</v>
      </c>
      <c r="D35" s="73">
        <v>5210</v>
      </c>
      <c r="E35" s="73"/>
      <c r="F35" s="73" t="s">
        <v>504</v>
      </c>
      <c r="G35" s="95">
        <v>42643</v>
      </c>
      <c r="H35" s="73"/>
      <c r="I35" s="83">
        <v>7.2100000012470593</v>
      </c>
      <c r="J35" s="86" t="s">
        <v>27</v>
      </c>
      <c r="K35" s="86" t="s">
        <v>122</v>
      </c>
      <c r="L35" s="87">
        <v>3.3300000004401385E-2</v>
      </c>
      <c r="M35" s="87">
        <v>3.3300000004401385E-2</v>
      </c>
      <c r="N35" s="83">
        <v>2342.4830390000006</v>
      </c>
      <c r="O35" s="85">
        <v>116.39</v>
      </c>
      <c r="P35" s="83">
        <v>2.7264148600000002</v>
      </c>
      <c r="Q35" s="84">
        <f t="shared" si="0"/>
        <v>2.0843533281419413E-3</v>
      </c>
      <c r="R35" s="84">
        <f>P35/'סכום נכסי הקרן'!$C$42</f>
        <v>1.2469731468966869E-4</v>
      </c>
    </row>
    <row r="36" spans="2:18">
      <c r="B36" s="76" t="s">
        <v>1489</v>
      </c>
      <c r="C36" s="86" t="s">
        <v>1458</v>
      </c>
      <c r="D36" s="73">
        <v>6025</v>
      </c>
      <c r="E36" s="73"/>
      <c r="F36" s="73" t="s">
        <v>504</v>
      </c>
      <c r="G36" s="95">
        <v>43100</v>
      </c>
      <c r="H36" s="73"/>
      <c r="I36" s="83">
        <v>8.2699999995055933</v>
      </c>
      <c r="J36" s="86" t="s">
        <v>27</v>
      </c>
      <c r="K36" s="86" t="s">
        <v>122</v>
      </c>
      <c r="L36" s="87">
        <v>3.859999999674206E-2</v>
      </c>
      <c r="M36" s="87">
        <v>3.859999999674206E-2</v>
      </c>
      <c r="N36" s="83">
        <v>2981.8053920000007</v>
      </c>
      <c r="O36" s="122">
        <f>P36/N36*100000</f>
        <v>107.62140274511916</v>
      </c>
      <c r="P36" s="83">
        <v>3.2090607899999997</v>
      </c>
      <c r="Q36" s="84">
        <f t="shared" si="0"/>
        <v>2.4533377645419327E-3</v>
      </c>
      <c r="R36" s="84">
        <f>P36/'סכום נכסי הקרן'!$C$42</f>
        <v>1.4677196381951454E-4</v>
      </c>
    </row>
    <row r="37" spans="2:18">
      <c r="B37" s="76" t="s">
        <v>1490</v>
      </c>
      <c r="C37" s="86" t="s">
        <v>1458</v>
      </c>
      <c r="D37" s="73">
        <v>5022</v>
      </c>
      <c r="E37" s="73"/>
      <c r="F37" s="73" t="s">
        <v>504</v>
      </c>
      <c r="G37" s="95">
        <v>42551</v>
      </c>
      <c r="H37" s="73"/>
      <c r="I37" s="83">
        <v>6.9700000009294598</v>
      </c>
      <c r="J37" s="86" t="s">
        <v>27</v>
      </c>
      <c r="K37" s="86" t="s">
        <v>122</v>
      </c>
      <c r="L37" s="87">
        <v>2.2400000004130935E-2</v>
      </c>
      <c r="M37" s="87">
        <v>2.2400000004130935E-2</v>
      </c>
      <c r="N37" s="83">
        <v>2091.5534090000006</v>
      </c>
      <c r="O37" s="85">
        <v>115.74</v>
      </c>
      <c r="P37" s="83">
        <v>2.4207632750000001</v>
      </c>
      <c r="Q37" s="84">
        <f t="shared" si="0"/>
        <v>1.8506816636445547E-3</v>
      </c>
      <c r="R37" s="84">
        <f>P37/'סכום נכסי הקרן'!$C$42</f>
        <v>1.107178090614823E-4</v>
      </c>
    </row>
    <row r="38" spans="2:18">
      <c r="B38" s="76" t="s">
        <v>1491</v>
      </c>
      <c r="C38" s="86" t="s">
        <v>1458</v>
      </c>
      <c r="D38" s="73">
        <v>6024</v>
      </c>
      <c r="E38" s="73"/>
      <c r="F38" s="73" t="s">
        <v>504</v>
      </c>
      <c r="G38" s="95">
        <v>43100</v>
      </c>
      <c r="H38" s="73"/>
      <c r="I38" s="83">
        <v>7.3600000013722564</v>
      </c>
      <c r="J38" s="86" t="s">
        <v>27</v>
      </c>
      <c r="K38" s="86" t="s">
        <v>122</v>
      </c>
      <c r="L38" s="87">
        <v>1.6300000004002418E-2</v>
      </c>
      <c r="M38" s="87">
        <v>1.6300000004002418E-2</v>
      </c>
      <c r="N38" s="83">
        <v>2167.752939</v>
      </c>
      <c r="O38" s="85">
        <v>121.02</v>
      </c>
      <c r="P38" s="83">
        <v>2.6234148650000004</v>
      </c>
      <c r="Q38" s="84">
        <f t="shared" si="0"/>
        <v>2.0056094856231057E-3</v>
      </c>
      <c r="R38" s="84">
        <f>P38/'סכום נכסי הקרן'!$C$42</f>
        <v>1.1998643118547989E-4</v>
      </c>
    </row>
    <row r="39" spans="2:18">
      <c r="B39" s="76" t="s">
        <v>1492</v>
      </c>
      <c r="C39" s="86" t="s">
        <v>1458</v>
      </c>
      <c r="D39" s="73">
        <v>5209</v>
      </c>
      <c r="E39" s="73"/>
      <c r="F39" s="73" t="s">
        <v>504</v>
      </c>
      <c r="G39" s="95">
        <v>42643</v>
      </c>
      <c r="H39" s="73"/>
      <c r="I39" s="83">
        <v>6.0099999994216624</v>
      </c>
      <c r="J39" s="86" t="s">
        <v>27</v>
      </c>
      <c r="K39" s="86" t="s">
        <v>122</v>
      </c>
      <c r="L39" s="87">
        <v>2.0399999998690556E-2</v>
      </c>
      <c r="M39" s="87">
        <v>2.0399999998690556E-2</v>
      </c>
      <c r="N39" s="83">
        <v>1579.4886930000002</v>
      </c>
      <c r="O39" s="85">
        <v>116.04</v>
      </c>
      <c r="P39" s="83">
        <v>1.8328392060000003</v>
      </c>
      <c r="Q39" s="84">
        <f t="shared" si="0"/>
        <v>1.4012117359773831E-3</v>
      </c>
      <c r="R39" s="84">
        <f>P39/'סכום נכסי הקרן'!$C$42</f>
        <v>8.3828081558411308E-5</v>
      </c>
    </row>
    <row r="40" spans="2:18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3"/>
      <c r="O40" s="85"/>
      <c r="P40" s="73"/>
      <c r="Q40" s="84"/>
      <c r="R40" s="73"/>
    </row>
    <row r="41" spans="2:18">
      <c r="B41" s="92" t="s">
        <v>35</v>
      </c>
      <c r="C41" s="71"/>
      <c r="D41" s="71"/>
      <c r="E41" s="71"/>
      <c r="F41" s="71"/>
      <c r="G41" s="71"/>
      <c r="H41" s="71"/>
      <c r="I41" s="80">
        <v>4.3637628345397701</v>
      </c>
      <c r="J41" s="71"/>
      <c r="K41" s="71"/>
      <c r="L41" s="71"/>
      <c r="M41" s="94">
        <v>6.1141376568891584E-2</v>
      </c>
      <c r="N41" s="80"/>
      <c r="O41" s="82"/>
      <c r="P41" s="80">
        <f>SUM(P42:P264)</f>
        <v>629.44550768000022</v>
      </c>
      <c r="Q41" s="81">
        <f t="shared" si="0"/>
        <v>0.48121320715542254</v>
      </c>
      <c r="R41" s="81">
        <f>P41/'סכום נכסי הקרן'!$C$42</f>
        <v>2.8788782552032915E-2</v>
      </c>
    </row>
    <row r="42" spans="2:18">
      <c r="B42" s="76" t="s">
        <v>1493</v>
      </c>
      <c r="C42" s="86" t="s">
        <v>1494</v>
      </c>
      <c r="D42" s="73" t="s">
        <v>1495</v>
      </c>
      <c r="E42" s="73" t="s">
        <v>1496</v>
      </c>
      <c r="F42" s="73" t="s">
        <v>315</v>
      </c>
      <c r="G42" s="95">
        <v>42368</v>
      </c>
      <c r="H42" s="73" t="s">
        <v>293</v>
      </c>
      <c r="I42" s="83">
        <v>6.9499999986842296</v>
      </c>
      <c r="J42" s="86" t="s">
        <v>118</v>
      </c>
      <c r="K42" s="86" t="s">
        <v>122</v>
      </c>
      <c r="L42" s="87">
        <v>3.1699999999999999E-2</v>
      </c>
      <c r="M42" s="87">
        <v>2.5199999995394805E-2</v>
      </c>
      <c r="N42" s="83">
        <v>516.97009300000013</v>
      </c>
      <c r="O42" s="85">
        <v>117.61</v>
      </c>
      <c r="P42" s="83">
        <v>0.60800856400000014</v>
      </c>
      <c r="Q42" s="84">
        <f t="shared" si="0"/>
        <v>4.6482459162953754E-4</v>
      </c>
      <c r="R42" s="84">
        <f>P42/'סכום נכסי הקרן'!$C$42</f>
        <v>2.7808326733929841E-5</v>
      </c>
    </row>
    <row r="43" spans="2:18">
      <c r="B43" s="76" t="s">
        <v>1497</v>
      </c>
      <c r="C43" s="86" t="s">
        <v>1494</v>
      </c>
      <c r="D43" s="73" t="s">
        <v>1498</v>
      </c>
      <c r="E43" s="73" t="s">
        <v>1496</v>
      </c>
      <c r="F43" s="73" t="s">
        <v>315</v>
      </c>
      <c r="G43" s="95">
        <v>42388</v>
      </c>
      <c r="H43" s="73" t="s">
        <v>293</v>
      </c>
      <c r="I43" s="83">
        <v>6.9500000035198974</v>
      </c>
      <c r="J43" s="86" t="s">
        <v>118</v>
      </c>
      <c r="K43" s="86" t="s">
        <v>122</v>
      </c>
      <c r="L43" s="87">
        <v>3.1899999999999998E-2</v>
      </c>
      <c r="M43" s="87">
        <v>2.5400000016426189E-2</v>
      </c>
      <c r="N43" s="83">
        <v>723.75813500000015</v>
      </c>
      <c r="O43" s="85">
        <v>117.76</v>
      </c>
      <c r="P43" s="83">
        <v>0.85229754000000013</v>
      </c>
      <c r="Q43" s="84">
        <f t="shared" si="0"/>
        <v>6.5158433521235633E-4</v>
      </c>
      <c r="R43" s="84">
        <f>P43/'סכום נכסי הקרן'!$C$42</f>
        <v>3.8981306958769477E-5</v>
      </c>
    </row>
    <row r="44" spans="2:18">
      <c r="B44" s="76" t="s">
        <v>1499</v>
      </c>
      <c r="C44" s="86" t="s">
        <v>1494</v>
      </c>
      <c r="D44" s="73" t="s">
        <v>1500</v>
      </c>
      <c r="E44" s="73" t="s">
        <v>1496</v>
      </c>
      <c r="F44" s="73" t="s">
        <v>315</v>
      </c>
      <c r="G44" s="95">
        <v>42509</v>
      </c>
      <c r="H44" s="73" t="s">
        <v>293</v>
      </c>
      <c r="I44" s="83">
        <v>7.0100000032836256</v>
      </c>
      <c r="J44" s="86" t="s">
        <v>118</v>
      </c>
      <c r="K44" s="86" t="s">
        <v>122</v>
      </c>
      <c r="L44" s="87">
        <v>2.7400000000000001E-2</v>
      </c>
      <c r="M44" s="87">
        <v>2.7000000012161577E-2</v>
      </c>
      <c r="N44" s="83">
        <v>723.75813500000015</v>
      </c>
      <c r="O44" s="85">
        <v>113.61</v>
      </c>
      <c r="P44" s="83">
        <v>0.82226163000000019</v>
      </c>
      <c r="Q44" s="84">
        <f t="shared" si="0"/>
        <v>6.2862178102048559E-4</v>
      </c>
      <c r="R44" s="84">
        <f>P44/'סכום נכסי הקרן'!$C$42</f>
        <v>3.7607562494487702E-5</v>
      </c>
    </row>
    <row r="45" spans="2:18">
      <c r="B45" s="76" t="s">
        <v>1501</v>
      </c>
      <c r="C45" s="86" t="s">
        <v>1494</v>
      </c>
      <c r="D45" s="73" t="s">
        <v>1502</v>
      </c>
      <c r="E45" s="73" t="s">
        <v>1496</v>
      </c>
      <c r="F45" s="73" t="s">
        <v>315</v>
      </c>
      <c r="G45" s="95">
        <v>42723</v>
      </c>
      <c r="H45" s="73" t="s">
        <v>293</v>
      </c>
      <c r="I45" s="83">
        <v>6.9199999979888949</v>
      </c>
      <c r="J45" s="86" t="s">
        <v>118</v>
      </c>
      <c r="K45" s="86" t="s">
        <v>122</v>
      </c>
      <c r="L45" s="87">
        <v>3.15E-2</v>
      </c>
      <c r="M45" s="87">
        <v>2.8300000020111047E-2</v>
      </c>
      <c r="N45" s="83">
        <v>103.39401700000002</v>
      </c>
      <c r="O45" s="85">
        <v>115.42</v>
      </c>
      <c r="P45" s="83">
        <v>0.11933737200000001</v>
      </c>
      <c r="Q45" s="84">
        <f t="shared" si="0"/>
        <v>9.1233822170376863E-5</v>
      </c>
      <c r="R45" s="84">
        <f>P45/'סכום נכסי הקרן'!$C$42</f>
        <v>5.4581017910539328E-6</v>
      </c>
    </row>
    <row r="46" spans="2:18">
      <c r="B46" s="76" t="s">
        <v>1503</v>
      </c>
      <c r="C46" s="86" t="s">
        <v>1494</v>
      </c>
      <c r="D46" s="73" t="s">
        <v>1504</v>
      </c>
      <c r="E46" s="73" t="s">
        <v>1496</v>
      </c>
      <c r="F46" s="73" t="s">
        <v>315</v>
      </c>
      <c r="G46" s="95">
        <v>42918</v>
      </c>
      <c r="H46" s="73" t="s">
        <v>293</v>
      </c>
      <c r="I46" s="83">
        <v>6.8900000027427835</v>
      </c>
      <c r="J46" s="86" t="s">
        <v>118</v>
      </c>
      <c r="K46" s="86" t="s">
        <v>122</v>
      </c>
      <c r="L46" s="87">
        <v>3.1899999999999998E-2</v>
      </c>
      <c r="M46" s="87">
        <v>3.1000000017142391E-2</v>
      </c>
      <c r="N46" s="83">
        <v>516.97009300000013</v>
      </c>
      <c r="O46" s="85">
        <v>112.84</v>
      </c>
      <c r="P46" s="83">
        <v>0.58334906000000009</v>
      </c>
      <c r="Q46" s="84">
        <f t="shared" si="0"/>
        <v>4.4597231790303299E-4</v>
      </c>
      <c r="R46" s="84">
        <f>P46/'סכום נכסי הקרן'!$C$42</f>
        <v>2.6680481527577366E-5</v>
      </c>
    </row>
    <row r="47" spans="2:18">
      <c r="B47" s="76" t="s">
        <v>1505</v>
      </c>
      <c r="C47" s="86" t="s">
        <v>1494</v>
      </c>
      <c r="D47" s="73" t="s">
        <v>1506</v>
      </c>
      <c r="E47" s="73" t="s">
        <v>1496</v>
      </c>
      <c r="F47" s="73" t="s">
        <v>315</v>
      </c>
      <c r="G47" s="95">
        <v>43915</v>
      </c>
      <c r="H47" s="73" t="s">
        <v>293</v>
      </c>
      <c r="I47" s="83">
        <v>6.9200000002472777</v>
      </c>
      <c r="J47" s="86" t="s">
        <v>118</v>
      </c>
      <c r="K47" s="86" t="s">
        <v>122</v>
      </c>
      <c r="L47" s="87">
        <v>2.6600000000000002E-2</v>
      </c>
      <c r="M47" s="87">
        <v>3.6700000004680627E-2</v>
      </c>
      <c r="N47" s="83">
        <v>1088.3580950000003</v>
      </c>
      <c r="O47" s="85">
        <v>104.04</v>
      </c>
      <c r="P47" s="83">
        <v>1.1323277410000003</v>
      </c>
      <c r="Q47" s="84">
        <f t="shared" si="0"/>
        <v>8.6566836548888112E-4</v>
      </c>
      <c r="R47" s="84">
        <f>P47/'סכום נכסי הקרן'!$C$42</f>
        <v>5.1788974129681317E-5</v>
      </c>
    </row>
    <row r="48" spans="2:18">
      <c r="B48" s="76" t="s">
        <v>1507</v>
      </c>
      <c r="C48" s="86" t="s">
        <v>1494</v>
      </c>
      <c r="D48" s="73" t="s">
        <v>1508</v>
      </c>
      <c r="E48" s="73" t="s">
        <v>1496</v>
      </c>
      <c r="F48" s="73" t="s">
        <v>315</v>
      </c>
      <c r="G48" s="95">
        <v>44168</v>
      </c>
      <c r="H48" s="73" t="s">
        <v>293</v>
      </c>
      <c r="I48" s="83">
        <v>7.040000002027492</v>
      </c>
      <c r="J48" s="86" t="s">
        <v>118</v>
      </c>
      <c r="K48" s="86" t="s">
        <v>122</v>
      </c>
      <c r="L48" s="87">
        <v>1.89E-2</v>
      </c>
      <c r="M48" s="87">
        <v>3.9100000008354022E-2</v>
      </c>
      <c r="N48" s="83">
        <v>1102.2816510000002</v>
      </c>
      <c r="O48" s="85">
        <v>96.65</v>
      </c>
      <c r="P48" s="83">
        <v>1.0653552210000004</v>
      </c>
      <c r="Q48" s="84">
        <f t="shared" si="0"/>
        <v>8.1446764875127778E-4</v>
      </c>
      <c r="R48" s="84">
        <f>P48/'סכום נכסי הקרן'!$C$42</f>
        <v>4.8725869712035895E-5</v>
      </c>
    </row>
    <row r="49" spans="2:18">
      <c r="B49" s="76" t="s">
        <v>1509</v>
      </c>
      <c r="C49" s="86" t="s">
        <v>1494</v>
      </c>
      <c r="D49" s="73" t="s">
        <v>1510</v>
      </c>
      <c r="E49" s="73" t="s">
        <v>1496</v>
      </c>
      <c r="F49" s="73" t="s">
        <v>315</v>
      </c>
      <c r="G49" s="95">
        <v>44277</v>
      </c>
      <c r="H49" s="73" t="s">
        <v>293</v>
      </c>
      <c r="I49" s="83">
        <v>6.9699999977523914</v>
      </c>
      <c r="J49" s="86" t="s">
        <v>118</v>
      </c>
      <c r="K49" s="86" t="s">
        <v>122</v>
      </c>
      <c r="L49" s="87">
        <v>1.9E-2</v>
      </c>
      <c r="M49" s="87">
        <v>4.609999998553263E-2</v>
      </c>
      <c r="N49" s="83">
        <v>1676.2067410000004</v>
      </c>
      <c r="O49" s="85">
        <v>92.37</v>
      </c>
      <c r="P49" s="83">
        <v>1.548312184</v>
      </c>
      <c r="Q49" s="84">
        <f t="shared" si="0"/>
        <v>1.1836898709256293E-3</v>
      </c>
      <c r="R49" s="84">
        <f>P49/'סכום נכסי הקרן'!$C$42</f>
        <v>7.0814744475863149E-5</v>
      </c>
    </row>
    <row r="50" spans="2:18">
      <c r="B50" s="76" t="s">
        <v>1511</v>
      </c>
      <c r="C50" s="86" t="s">
        <v>1458</v>
      </c>
      <c r="D50" s="73">
        <v>4069</v>
      </c>
      <c r="E50" s="73" t="s">
        <v>1512</v>
      </c>
      <c r="F50" s="73" t="s">
        <v>323</v>
      </c>
      <c r="G50" s="95">
        <v>42052</v>
      </c>
      <c r="H50" s="73" t="s">
        <v>120</v>
      </c>
      <c r="I50" s="83">
        <v>3.860000000145734</v>
      </c>
      <c r="J50" s="86" t="s">
        <v>511</v>
      </c>
      <c r="K50" s="86" t="s">
        <v>122</v>
      </c>
      <c r="L50" s="87">
        <v>2.9779E-2</v>
      </c>
      <c r="M50" s="87">
        <v>2.3300000001769634E-2</v>
      </c>
      <c r="N50" s="83">
        <v>1644.1101000000003</v>
      </c>
      <c r="O50" s="85">
        <v>116.86</v>
      </c>
      <c r="P50" s="83">
        <v>1.9213072020000002</v>
      </c>
      <c r="Q50" s="84">
        <f t="shared" si="0"/>
        <v>1.4688458163963285E-3</v>
      </c>
      <c r="R50" s="84">
        <f>P50/'סכום נכסי הקרן'!$C$42</f>
        <v>8.7874318871384408E-5</v>
      </c>
    </row>
    <row r="51" spans="2:18">
      <c r="B51" s="76" t="s">
        <v>1513</v>
      </c>
      <c r="C51" s="86" t="s">
        <v>1494</v>
      </c>
      <c r="D51" s="73" t="s">
        <v>1514</v>
      </c>
      <c r="E51" s="73" t="s">
        <v>1515</v>
      </c>
      <c r="F51" s="73" t="s">
        <v>323</v>
      </c>
      <c r="G51" s="95">
        <v>42122</v>
      </c>
      <c r="H51" s="73" t="s">
        <v>120</v>
      </c>
      <c r="I51" s="83">
        <v>4.2099999998348956</v>
      </c>
      <c r="J51" s="86" t="s">
        <v>303</v>
      </c>
      <c r="K51" s="86" t="s">
        <v>122</v>
      </c>
      <c r="L51" s="87">
        <v>2.98E-2</v>
      </c>
      <c r="M51" s="87">
        <v>2.8099999999217924E-2</v>
      </c>
      <c r="N51" s="83">
        <v>10118.567014000002</v>
      </c>
      <c r="O51" s="85">
        <v>113.73</v>
      </c>
      <c r="P51" s="83">
        <v>11.507846290000002</v>
      </c>
      <c r="Q51" s="84">
        <f t="shared" si="0"/>
        <v>8.7977871842685722E-3</v>
      </c>
      <c r="R51" s="84">
        <f>P51/'סכום נכסי הקרן'!$C$42</f>
        <v>5.2633131930056548E-4</v>
      </c>
    </row>
    <row r="52" spans="2:18">
      <c r="B52" s="76" t="s">
        <v>1516</v>
      </c>
      <c r="C52" s="86" t="s">
        <v>1458</v>
      </c>
      <c r="D52" s="73">
        <v>4099</v>
      </c>
      <c r="E52" s="73" t="s">
        <v>1517</v>
      </c>
      <c r="F52" s="73" t="s">
        <v>323</v>
      </c>
      <c r="G52" s="95">
        <v>42052</v>
      </c>
      <c r="H52" s="73" t="s">
        <v>120</v>
      </c>
      <c r="I52" s="83">
        <v>3.8699999993178129</v>
      </c>
      <c r="J52" s="86" t="s">
        <v>511</v>
      </c>
      <c r="K52" s="86" t="s">
        <v>122</v>
      </c>
      <c r="L52" s="87">
        <v>2.9779E-2</v>
      </c>
      <c r="M52" s="87">
        <v>3.2399999993771328E-2</v>
      </c>
      <c r="N52" s="83">
        <v>1193.8772300000003</v>
      </c>
      <c r="O52" s="85">
        <v>112.96</v>
      </c>
      <c r="P52" s="83">
        <v>1.3486038160000002</v>
      </c>
      <c r="Q52" s="84">
        <f t="shared" si="0"/>
        <v>1.0310121520627725E-3</v>
      </c>
      <c r="R52" s="84">
        <f>P52/'סכום נכסי הקרן'!$C$42</f>
        <v>6.1680735717322235E-5</v>
      </c>
    </row>
    <row r="53" spans="2:18">
      <c r="B53" s="76" t="s">
        <v>1518</v>
      </c>
      <c r="C53" s="86" t="s">
        <v>1458</v>
      </c>
      <c r="D53" s="73" t="s">
        <v>1519</v>
      </c>
      <c r="E53" s="73" t="s">
        <v>1517</v>
      </c>
      <c r="F53" s="73" t="s">
        <v>323</v>
      </c>
      <c r="G53" s="95">
        <v>42054</v>
      </c>
      <c r="H53" s="73" t="s">
        <v>120</v>
      </c>
      <c r="I53" s="83">
        <v>3.8699999572618751</v>
      </c>
      <c r="J53" s="86" t="s">
        <v>511</v>
      </c>
      <c r="K53" s="86" t="s">
        <v>122</v>
      </c>
      <c r="L53" s="87">
        <v>2.9779E-2</v>
      </c>
      <c r="M53" s="87">
        <v>3.2399999800730217E-2</v>
      </c>
      <c r="N53" s="83">
        <v>33.763497000000008</v>
      </c>
      <c r="O53" s="85">
        <v>112.96</v>
      </c>
      <c r="P53" s="83">
        <v>3.8139249000000007E-2</v>
      </c>
      <c r="Q53" s="84">
        <f t="shared" si="0"/>
        <v>2.9157584105151269E-5</v>
      </c>
      <c r="R53" s="84">
        <f>P53/'סכום נכסי הקרן'!$C$42</f>
        <v>1.7443647349327581E-6</v>
      </c>
    </row>
    <row r="54" spans="2:18">
      <c r="B54" s="76" t="s">
        <v>1520</v>
      </c>
      <c r="C54" s="86" t="s">
        <v>1494</v>
      </c>
      <c r="D54" s="73" t="s">
        <v>1521</v>
      </c>
      <c r="E54" s="73" t="s">
        <v>1522</v>
      </c>
      <c r="F54" s="73" t="s">
        <v>1523</v>
      </c>
      <c r="G54" s="95">
        <v>40742</v>
      </c>
      <c r="H54" s="73" t="s">
        <v>1456</v>
      </c>
      <c r="I54" s="83">
        <v>3.0600000000813994</v>
      </c>
      <c r="J54" s="86" t="s">
        <v>296</v>
      </c>
      <c r="K54" s="86" t="s">
        <v>122</v>
      </c>
      <c r="L54" s="87">
        <v>4.4999999999999998E-2</v>
      </c>
      <c r="M54" s="87">
        <v>2.0600000000813998E-2</v>
      </c>
      <c r="N54" s="83">
        <v>3740.3314610000007</v>
      </c>
      <c r="O54" s="85">
        <v>124.81</v>
      </c>
      <c r="P54" s="83">
        <v>4.668307877000001</v>
      </c>
      <c r="Q54" s="84">
        <f t="shared" si="0"/>
        <v>3.5689370693263432E-3</v>
      </c>
      <c r="R54" s="84">
        <f>P54/'סכום נכסי הקרן'!$C$42</f>
        <v>2.1351316153203783E-4</v>
      </c>
    </row>
    <row r="55" spans="2:18">
      <c r="B55" s="76" t="s">
        <v>1524</v>
      </c>
      <c r="C55" s="86" t="s">
        <v>1494</v>
      </c>
      <c r="D55" s="73" t="s">
        <v>1525</v>
      </c>
      <c r="E55" s="73" t="s">
        <v>1526</v>
      </c>
      <c r="F55" s="73" t="s">
        <v>1523</v>
      </c>
      <c r="G55" s="95">
        <v>41534</v>
      </c>
      <c r="H55" s="73" t="s">
        <v>1456</v>
      </c>
      <c r="I55" s="83">
        <v>5.3800000000534327</v>
      </c>
      <c r="J55" s="86" t="s">
        <v>436</v>
      </c>
      <c r="K55" s="86" t="s">
        <v>122</v>
      </c>
      <c r="L55" s="87">
        <v>3.9842000000000002E-2</v>
      </c>
      <c r="M55" s="87">
        <v>3.5100000000675771E-2</v>
      </c>
      <c r="N55" s="83">
        <v>11047.924979000001</v>
      </c>
      <c r="O55" s="85">
        <v>115.19</v>
      </c>
      <c r="P55" s="83">
        <v>12.726104014000004</v>
      </c>
      <c r="Q55" s="84">
        <f t="shared" si="0"/>
        <v>9.7291493107037365E-3</v>
      </c>
      <c r="R55" s="84">
        <f>P55/'סכום נכסי הקרן'!$C$42</f>
        <v>5.8205045031452566E-4</v>
      </c>
    </row>
    <row r="56" spans="2:18">
      <c r="B56" s="76" t="s">
        <v>1527</v>
      </c>
      <c r="C56" s="86" t="s">
        <v>1494</v>
      </c>
      <c r="D56" s="73" t="s">
        <v>1528</v>
      </c>
      <c r="E56" s="73" t="s">
        <v>1529</v>
      </c>
      <c r="F56" s="73" t="s">
        <v>384</v>
      </c>
      <c r="G56" s="95">
        <v>43431</v>
      </c>
      <c r="H56" s="73" t="s">
        <v>293</v>
      </c>
      <c r="I56" s="83">
        <v>7.7900000078075502</v>
      </c>
      <c r="J56" s="86" t="s">
        <v>303</v>
      </c>
      <c r="K56" s="86" t="s">
        <v>122</v>
      </c>
      <c r="L56" s="87">
        <v>3.6600000000000001E-2</v>
      </c>
      <c r="M56" s="87">
        <v>3.4800000026484985E-2</v>
      </c>
      <c r="N56" s="83">
        <v>321.85198000000008</v>
      </c>
      <c r="O56" s="85">
        <v>112.62</v>
      </c>
      <c r="P56" s="83">
        <v>0.36246972299999997</v>
      </c>
      <c r="Q56" s="84">
        <f t="shared" si="0"/>
        <v>2.771093220515008E-4</v>
      </c>
      <c r="R56" s="84">
        <f>P56/'סכום נכסי הקרן'!$C$42</f>
        <v>1.6578181764461202E-5</v>
      </c>
    </row>
    <row r="57" spans="2:18">
      <c r="B57" s="76" t="s">
        <v>1530</v>
      </c>
      <c r="C57" s="86" t="s">
        <v>1494</v>
      </c>
      <c r="D57" s="73" t="s">
        <v>1531</v>
      </c>
      <c r="E57" s="73" t="s">
        <v>1529</v>
      </c>
      <c r="F57" s="73" t="s">
        <v>384</v>
      </c>
      <c r="G57" s="95">
        <v>43276</v>
      </c>
      <c r="H57" s="73" t="s">
        <v>293</v>
      </c>
      <c r="I57" s="83">
        <v>7.8499999891382481</v>
      </c>
      <c r="J57" s="86" t="s">
        <v>303</v>
      </c>
      <c r="K57" s="86" t="s">
        <v>122</v>
      </c>
      <c r="L57" s="87">
        <v>3.2599999999999997E-2</v>
      </c>
      <c r="M57" s="87">
        <v>3.5599999963413044E-2</v>
      </c>
      <c r="N57" s="83">
        <v>320.67046100000005</v>
      </c>
      <c r="O57" s="85">
        <v>109.1</v>
      </c>
      <c r="P57" s="83">
        <v>0.3498514880000001</v>
      </c>
      <c r="Q57" s="84">
        <f t="shared" si="0"/>
        <v>2.6746263896471376E-4</v>
      </c>
      <c r="R57" s="84">
        <f>P57/'סכום נכסי הקרן'!$C$42</f>
        <v>1.6001064890683899E-5</v>
      </c>
    </row>
    <row r="58" spans="2:18">
      <c r="B58" s="76" t="s">
        <v>1532</v>
      </c>
      <c r="C58" s="86" t="s">
        <v>1494</v>
      </c>
      <c r="D58" s="73" t="s">
        <v>1533</v>
      </c>
      <c r="E58" s="73" t="s">
        <v>1529</v>
      </c>
      <c r="F58" s="73" t="s">
        <v>384</v>
      </c>
      <c r="G58" s="95">
        <v>43222</v>
      </c>
      <c r="H58" s="73" t="s">
        <v>293</v>
      </c>
      <c r="I58" s="83">
        <v>7.8499999978876076</v>
      </c>
      <c r="J58" s="86" t="s">
        <v>303</v>
      </c>
      <c r="K58" s="86" t="s">
        <v>122</v>
      </c>
      <c r="L58" s="87">
        <v>3.2199999999999999E-2</v>
      </c>
      <c r="M58" s="87">
        <v>3.5699999991014891E-2</v>
      </c>
      <c r="N58" s="83">
        <v>1532.3779030000003</v>
      </c>
      <c r="O58" s="85">
        <v>109.67</v>
      </c>
      <c r="P58" s="83">
        <v>1.6805587430000002</v>
      </c>
      <c r="Q58" s="84">
        <f t="shared" si="0"/>
        <v>1.2847928099651304E-3</v>
      </c>
      <c r="R58" s="84">
        <f>P58/'סכום נכסי הקרן'!$C$42</f>
        <v>7.6863270335294852E-5</v>
      </c>
    </row>
    <row r="59" spans="2:18">
      <c r="B59" s="76" t="s">
        <v>1534</v>
      </c>
      <c r="C59" s="86" t="s">
        <v>1494</v>
      </c>
      <c r="D59" s="73" t="s">
        <v>1535</v>
      </c>
      <c r="E59" s="73" t="s">
        <v>1529</v>
      </c>
      <c r="F59" s="73" t="s">
        <v>384</v>
      </c>
      <c r="G59" s="95">
        <v>43922</v>
      </c>
      <c r="H59" s="73" t="s">
        <v>293</v>
      </c>
      <c r="I59" s="83">
        <v>7.9899999964676214</v>
      </c>
      <c r="J59" s="86" t="s">
        <v>303</v>
      </c>
      <c r="K59" s="86" t="s">
        <v>122</v>
      </c>
      <c r="L59" s="87">
        <v>2.7699999999999999E-2</v>
      </c>
      <c r="M59" s="87">
        <v>3.3199999986785342E-2</v>
      </c>
      <c r="N59" s="83">
        <v>368.68965900000001</v>
      </c>
      <c r="O59" s="85">
        <v>106.73</v>
      </c>
      <c r="P59" s="83">
        <v>0.39350246100000003</v>
      </c>
      <c r="Q59" s="84">
        <f t="shared" si="0"/>
        <v>3.0083395460124308E-4</v>
      </c>
      <c r="R59" s="84">
        <f>P59/'סכום נכסי הקרן'!$C$42</f>
        <v>1.7997517887089306E-5</v>
      </c>
    </row>
    <row r="60" spans="2:18">
      <c r="B60" s="76" t="s">
        <v>1536</v>
      </c>
      <c r="C60" s="86" t="s">
        <v>1494</v>
      </c>
      <c r="D60" s="73" t="s">
        <v>1537</v>
      </c>
      <c r="E60" s="73" t="s">
        <v>1529</v>
      </c>
      <c r="F60" s="73" t="s">
        <v>384</v>
      </c>
      <c r="G60" s="95">
        <v>43978</v>
      </c>
      <c r="H60" s="73" t="s">
        <v>293</v>
      </c>
      <c r="I60" s="83">
        <v>8.0200000188654919</v>
      </c>
      <c r="J60" s="86" t="s">
        <v>303</v>
      </c>
      <c r="K60" s="86" t="s">
        <v>122</v>
      </c>
      <c r="L60" s="87">
        <v>2.3E-2</v>
      </c>
      <c r="M60" s="87">
        <v>3.7200000091074797E-2</v>
      </c>
      <c r="N60" s="83">
        <v>154.66323600000004</v>
      </c>
      <c r="O60" s="85">
        <v>99.39</v>
      </c>
      <c r="P60" s="83">
        <v>0.15371980500000004</v>
      </c>
      <c r="Q60" s="84">
        <f t="shared" si="0"/>
        <v>1.1751930781109383E-4</v>
      </c>
      <c r="R60" s="84">
        <f>P60/'סכום נכסי הקרן'!$C$42</f>
        <v>7.0306420271343125E-6</v>
      </c>
    </row>
    <row r="61" spans="2:18">
      <c r="B61" s="76" t="s">
        <v>1538</v>
      </c>
      <c r="C61" s="86" t="s">
        <v>1494</v>
      </c>
      <c r="D61" s="73" t="s">
        <v>1539</v>
      </c>
      <c r="E61" s="73" t="s">
        <v>1529</v>
      </c>
      <c r="F61" s="73" t="s">
        <v>384</v>
      </c>
      <c r="G61" s="95">
        <v>44010</v>
      </c>
      <c r="H61" s="73" t="s">
        <v>293</v>
      </c>
      <c r="I61" s="83">
        <v>8.0899999888232585</v>
      </c>
      <c r="J61" s="86" t="s">
        <v>303</v>
      </c>
      <c r="K61" s="86" t="s">
        <v>122</v>
      </c>
      <c r="L61" s="87">
        <v>2.2000000000000002E-2</v>
      </c>
      <c r="M61" s="87">
        <v>3.4799999936132898E-2</v>
      </c>
      <c r="N61" s="83">
        <v>242.51109900000003</v>
      </c>
      <c r="O61" s="85">
        <v>100.72</v>
      </c>
      <c r="P61" s="83">
        <v>0.24425719700000001</v>
      </c>
      <c r="Q61" s="84">
        <f t="shared" si="0"/>
        <v>1.8673544843046073E-4</v>
      </c>
      <c r="R61" s="84">
        <f>P61/'סכום נכסי הקרן'!$C$42</f>
        <v>1.1171526757129471E-5</v>
      </c>
    </row>
    <row r="62" spans="2:18">
      <c r="B62" s="76" t="s">
        <v>1540</v>
      </c>
      <c r="C62" s="86" t="s">
        <v>1494</v>
      </c>
      <c r="D62" s="73" t="s">
        <v>1541</v>
      </c>
      <c r="E62" s="73" t="s">
        <v>1529</v>
      </c>
      <c r="F62" s="73" t="s">
        <v>384</v>
      </c>
      <c r="G62" s="95">
        <v>44133</v>
      </c>
      <c r="H62" s="73" t="s">
        <v>293</v>
      </c>
      <c r="I62" s="83">
        <v>8</v>
      </c>
      <c r="J62" s="86" t="s">
        <v>303</v>
      </c>
      <c r="K62" s="86" t="s">
        <v>122</v>
      </c>
      <c r="L62" s="87">
        <v>2.3799999999999998E-2</v>
      </c>
      <c r="M62" s="87">
        <v>3.7299999983876286E-2</v>
      </c>
      <c r="N62" s="83">
        <v>315.35819600000008</v>
      </c>
      <c r="O62" s="85">
        <v>100.3</v>
      </c>
      <c r="P62" s="83">
        <v>0.31630428700000002</v>
      </c>
      <c r="Q62" s="84">
        <f t="shared" si="0"/>
        <v>2.4181569099649561E-4</v>
      </c>
      <c r="R62" s="84">
        <f>P62/'סכום נכסי הקרן'!$C$42</f>
        <v>1.446672543947706E-5</v>
      </c>
    </row>
    <row r="63" spans="2:18">
      <c r="B63" s="76" t="s">
        <v>1542</v>
      </c>
      <c r="C63" s="86" t="s">
        <v>1494</v>
      </c>
      <c r="D63" s="73" t="s">
        <v>1543</v>
      </c>
      <c r="E63" s="73" t="s">
        <v>1529</v>
      </c>
      <c r="F63" s="73" t="s">
        <v>384</v>
      </c>
      <c r="G63" s="95">
        <v>44251</v>
      </c>
      <c r="H63" s="73" t="s">
        <v>293</v>
      </c>
      <c r="I63" s="83">
        <v>7.899999999224729</v>
      </c>
      <c r="J63" s="86" t="s">
        <v>303</v>
      </c>
      <c r="K63" s="86" t="s">
        <v>122</v>
      </c>
      <c r="L63" s="87">
        <v>2.3599999999999999E-2</v>
      </c>
      <c r="M63" s="87">
        <v>4.2399999996455905E-2</v>
      </c>
      <c r="N63" s="83">
        <v>936.33646400000009</v>
      </c>
      <c r="O63" s="85">
        <v>96.43</v>
      </c>
      <c r="P63" s="83">
        <v>0.90290919300000005</v>
      </c>
      <c r="Q63" s="84">
        <f t="shared" si="0"/>
        <v>6.9027711411443252E-4</v>
      </c>
      <c r="R63" s="84">
        <f>P63/'סכום נכסי הקרן'!$C$42</f>
        <v>4.129611873363829E-5</v>
      </c>
    </row>
    <row r="64" spans="2:18">
      <c r="B64" s="76" t="s">
        <v>1544</v>
      </c>
      <c r="C64" s="86" t="s">
        <v>1494</v>
      </c>
      <c r="D64" s="73" t="s">
        <v>1545</v>
      </c>
      <c r="E64" s="73" t="s">
        <v>1529</v>
      </c>
      <c r="F64" s="73" t="s">
        <v>384</v>
      </c>
      <c r="G64" s="95">
        <v>44294</v>
      </c>
      <c r="H64" s="73" t="s">
        <v>293</v>
      </c>
      <c r="I64" s="83">
        <v>7.8700000041581415</v>
      </c>
      <c r="J64" s="86" t="s">
        <v>303</v>
      </c>
      <c r="K64" s="86" t="s">
        <v>122</v>
      </c>
      <c r="L64" s="87">
        <v>2.3199999999999998E-2</v>
      </c>
      <c r="M64" s="87">
        <v>4.410000003059765E-2</v>
      </c>
      <c r="N64" s="83">
        <v>673.68275000000006</v>
      </c>
      <c r="O64" s="85">
        <v>94.6</v>
      </c>
      <c r="P64" s="83">
        <v>0.63730390500000011</v>
      </c>
      <c r="Q64" s="84">
        <f t="shared" si="0"/>
        <v>4.8722097833071734E-4</v>
      </c>
      <c r="R64" s="84">
        <f>P64/'סכום נכסי הקרן'!$C$42</f>
        <v>2.9148199989908995E-5</v>
      </c>
    </row>
    <row r="65" spans="2:18">
      <c r="B65" s="76" t="s">
        <v>1546</v>
      </c>
      <c r="C65" s="86" t="s">
        <v>1494</v>
      </c>
      <c r="D65" s="73" t="s">
        <v>1547</v>
      </c>
      <c r="E65" s="73" t="s">
        <v>1529</v>
      </c>
      <c r="F65" s="73" t="s">
        <v>384</v>
      </c>
      <c r="G65" s="95">
        <v>44602</v>
      </c>
      <c r="H65" s="73" t="s">
        <v>293</v>
      </c>
      <c r="I65" s="83">
        <v>7.7600000040994361</v>
      </c>
      <c r="J65" s="86" t="s">
        <v>303</v>
      </c>
      <c r="K65" s="86" t="s">
        <v>122</v>
      </c>
      <c r="L65" s="87">
        <v>2.0899999999999998E-2</v>
      </c>
      <c r="M65" s="87">
        <v>5.2400000032209862E-2</v>
      </c>
      <c r="N65" s="83">
        <v>965.17303300000015</v>
      </c>
      <c r="O65" s="85">
        <v>84.92</v>
      </c>
      <c r="P65" s="83">
        <v>0.81962491400000015</v>
      </c>
      <c r="Q65" s="84">
        <f t="shared" si="0"/>
        <v>6.2660600277242935E-4</v>
      </c>
      <c r="R65" s="84">
        <f>P65/'סכום נכסי הקרן'!$C$42</f>
        <v>3.7486967712811929E-5</v>
      </c>
    </row>
    <row r="66" spans="2:18">
      <c r="B66" s="76" t="s">
        <v>1548</v>
      </c>
      <c r="C66" s="86" t="s">
        <v>1494</v>
      </c>
      <c r="D66" s="73" t="s">
        <v>1549</v>
      </c>
      <c r="E66" s="73" t="s">
        <v>1529</v>
      </c>
      <c r="F66" s="73" t="s">
        <v>384</v>
      </c>
      <c r="G66" s="95">
        <v>43500</v>
      </c>
      <c r="H66" s="73" t="s">
        <v>293</v>
      </c>
      <c r="I66" s="83">
        <v>7.860000005848307</v>
      </c>
      <c r="J66" s="86" t="s">
        <v>303</v>
      </c>
      <c r="K66" s="86" t="s">
        <v>122</v>
      </c>
      <c r="L66" s="87">
        <v>3.4500000000000003E-2</v>
      </c>
      <c r="M66" s="87">
        <v>3.3400000023804659E-2</v>
      </c>
      <c r="N66" s="83">
        <v>604.11793200000011</v>
      </c>
      <c r="O66" s="85">
        <v>112.65</v>
      </c>
      <c r="P66" s="83">
        <v>0.68053880700000013</v>
      </c>
      <c r="Q66" s="84">
        <f t="shared" si="0"/>
        <v>5.2027420628869244E-4</v>
      </c>
      <c r="R66" s="84">
        <f>P66/'סכום נכסי הקרן'!$C$42</f>
        <v>3.1125623257133624E-5</v>
      </c>
    </row>
    <row r="67" spans="2:18">
      <c r="B67" s="76" t="s">
        <v>1550</v>
      </c>
      <c r="C67" s="86" t="s">
        <v>1494</v>
      </c>
      <c r="D67" s="73" t="s">
        <v>1551</v>
      </c>
      <c r="E67" s="73" t="s">
        <v>1529</v>
      </c>
      <c r="F67" s="73" t="s">
        <v>384</v>
      </c>
      <c r="G67" s="95">
        <v>43556</v>
      </c>
      <c r="H67" s="73" t="s">
        <v>293</v>
      </c>
      <c r="I67" s="83">
        <v>7.9300000007219893</v>
      </c>
      <c r="J67" s="86" t="s">
        <v>303</v>
      </c>
      <c r="K67" s="86" t="s">
        <v>122</v>
      </c>
      <c r="L67" s="87">
        <v>3.0499999999999999E-2</v>
      </c>
      <c r="M67" s="87">
        <v>3.3400000003609959E-2</v>
      </c>
      <c r="N67" s="83">
        <v>609.20814100000007</v>
      </c>
      <c r="O67" s="85">
        <v>109.13</v>
      </c>
      <c r="P67" s="83">
        <v>0.66482886400000007</v>
      </c>
      <c r="Q67" s="84">
        <f t="shared" si="0"/>
        <v>5.082639020399215E-4</v>
      </c>
      <c r="R67" s="84">
        <f>P67/'סכום נכסי הקרן'!$C$42</f>
        <v>3.0407101753026302E-5</v>
      </c>
    </row>
    <row r="68" spans="2:18">
      <c r="B68" s="76" t="s">
        <v>1552</v>
      </c>
      <c r="C68" s="86" t="s">
        <v>1494</v>
      </c>
      <c r="D68" s="73" t="s">
        <v>1553</v>
      </c>
      <c r="E68" s="73" t="s">
        <v>1529</v>
      </c>
      <c r="F68" s="73" t="s">
        <v>384</v>
      </c>
      <c r="G68" s="95">
        <v>43647</v>
      </c>
      <c r="H68" s="73" t="s">
        <v>293</v>
      </c>
      <c r="I68" s="83">
        <v>7.909999999441176</v>
      </c>
      <c r="J68" s="86" t="s">
        <v>303</v>
      </c>
      <c r="K68" s="86" t="s">
        <v>122</v>
      </c>
      <c r="L68" s="87">
        <v>2.8999999999999998E-2</v>
      </c>
      <c r="M68" s="87">
        <v>3.5599999995258466E-2</v>
      </c>
      <c r="N68" s="83">
        <v>565.5300380000001</v>
      </c>
      <c r="O68" s="85">
        <v>104.42</v>
      </c>
      <c r="P68" s="83">
        <v>0.59052646300000011</v>
      </c>
      <c r="Q68" s="84">
        <f t="shared" si="0"/>
        <v>4.5145946663081903E-4</v>
      </c>
      <c r="R68" s="84">
        <f>P68/'סכום נכסי הקרן'!$C$42</f>
        <v>2.7008752508518829E-5</v>
      </c>
    </row>
    <row r="69" spans="2:18">
      <c r="B69" s="76" t="s">
        <v>1554</v>
      </c>
      <c r="C69" s="86" t="s">
        <v>1494</v>
      </c>
      <c r="D69" s="73" t="s">
        <v>1555</v>
      </c>
      <c r="E69" s="73" t="s">
        <v>1529</v>
      </c>
      <c r="F69" s="73" t="s">
        <v>384</v>
      </c>
      <c r="G69" s="95">
        <v>43703</v>
      </c>
      <c r="H69" s="73" t="s">
        <v>293</v>
      </c>
      <c r="I69" s="83">
        <v>8.0400000756661978</v>
      </c>
      <c r="J69" s="86" t="s">
        <v>303</v>
      </c>
      <c r="K69" s="86" t="s">
        <v>122</v>
      </c>
      <c r="L69" s="87">
        <v>2.3799999999999998E-2</v>
      </c>
      <c r="M69" s="87">
        <v>3.5100000250582866E-2</v>
      </c>
      <c r="N69" s="83">
        <v>40.158936000000004</v>
      </c>
      <c r="O69" s="85">
        <v>101.36</v>
      </c>
      <c r="P69" s="83">
        <v>4.0705098000000009E-2</v>
      </c>
      <c r="Q69" s="84">
        <f t="shared" si="0"/>
        <v>3.1119184293414498E-5</v>
      </c>
      <c r="R69" s="84">
        <f>P69/'סכום נכסי הקרן'!$C$42</f>
        <v>1.8617182913901096E-6</v>
      </c>
    </row>
    <row r="70" spans="2:18">
      <c r="B70" s="76" t="s">
        <v>1556</v>
      </c>
      <c r="C70" s="86" t="s">
        <v>1494</v>
      </c>
      <c r="D70" s="73" t="s">
        <v>1557</v>
      </c>
      <c r="E70" s="73" t="s">
        <v>1529</v>
      </c>
      <c r="F70" s="73" t="s">
        <v>384</v>
      </c>
      <c r="G70" s="95">
        <v>43740</v>
      </c>
      <c r="H70" s="73" t="s">
        <v>293</v>
      </c>
      <c r="I70" s="83">
        <v>7.960000002857667</v>
      </c>
      <c r="J70" s="86" t="s">
        <v>303</v>
      </c>
      <c r="K70" s="86" t="s">
        <v>122</v>
      </c>
      <c r="L70" s="87">
        <v>2.4300000000000002E-2</v>
      </c>
      <c r="M70" s="87">
        <v>3.8300000015138835E-2</v>
      </c>
      <c r="N70" s="83">
        <v>593.47081400000013</v>
      </c>
      <c r="O70" s="85">
        <v>99.06</v>
      </c>
      <c r="P70" s="83">
        <v>0.58789221700000005</v>
      </c>
      <c r="Q70" s="84">
        <f t="shared" si="0"/>
        <v>4.4944557670606829E-4</v>
      </c>
      <c r="R70" s="84">
        <f>P70/'סכום נכסי הקרן'!$C$42</f>
        <v>2.688827069657917E-5</v>
      </c>
    </row>
    <row r="71" spans="2:18">
      <c r="B71" s="76" t="s">
        <v>1558</v>
      </c>
      <c r="C71" s="86" t="s">
        <v>1494</v>
      </c>
      <c r="D71" s="73" t="s">
        <v>1559</v>
      </c>
      <c r="E71" s="73" t="s">
        <v>1529</v>
      </c>
      <c r="F71" s="73" t="s">
        <v>384</v>
      </c>
      <c r="G71" s="95">
        <v>43831</v>
      </c>
      <c r="H71" s="73" t="s">
        <v>293</v>
      </c>
      <c r="I71" s="83">
        <v>7.9499999941894188</v>
      </c>
      <c r="J71" s="86" t="s">
        <v>303</v>
      </c>
      <c r="K71" s="86" t="s">
        <v>122</v>
      </c>
      <c r="L71" s="87">
        <v>2.3799999999999998E-2</v>
      </c>
      <c r="M71" s="87">
        <v>3.9699999965136519E-2</v>
      </c>
      <c r="N71" s="83">
        <v>615.96217200000001</v>
      </c>
      <c r="O71" s="85">
        <v>97.79</v>
      </c>
      <c r="P71" s="83">
        <v>0.60234943000000007</v>
      </c>
      <c r="Q71" s="84">
        <f t="shared" si="0"/>
        <v>4.6049816465748778E-4</v>
      </c>
      <c r="R71" s="84">
        <f>P71/'סכום נכסי הקרן'!$C$42</f>
        <v>2.7549496420310949E-5</v>
      </c>
    </row>
    <row r="72" spans="2:18">
      <c r="B72" s="76" t="s">
        <v>1560</v>
      </c>
      <c r="C72" s="86" t="s">
        <v>1494</v>
      </c>
      <c r="D72" s="73">
        <v>7936</v>
      </c>
      <c r="E72" s="73" t="s">
        <v>1561</v>
      </c>
      <c r="F72" s="73" t="s">
        <v>1562</v>
      </c>
      <c r="G72" s="95">
        <v>44087</v>
      </c>
      <c r="H72" s="73" t="s">
        <v>1456</v>
      </c>
      <c r="I72" s="83">
        <v>5.2500000004133582</v>
      </c>
      <c r="J72" s="86" t="s">
        <v>296</v>
      </c>
      <c r="K72" s="86" t="s">
        <v>122</v>
      </c>
      <c r="L72" s="87">
        <v>1.7947999999999999E-2</v>
      </c>
      <c r="M72" s="87">
        <v>3.1000000004960299E-2</v>
      </c>
      <c r="N72" s="83">
        <v>2902.4011289999999</v>
      </c>
      <c r="O72" s="85">
        <v>104.19</v>
      </c>
      <c r="P72" s="83">
        <v>3.0240117750000004</v>
      </c>
      <c r="Q72" s="84">
        <f t="shared" si="0"/>
        <v>2.311867170340199E-3</v>
      </c>
      <c r="R72" s="84">
        <f>P72/'סכום נכסי הקרן'!$C$42</f>
        <v>1.3830842600837299E-4</v>
      </c>
    </row>
    <row r="73" spans="2:18">
      <c r="B73" s="76" t="s">
        <v>1563</v>
      </c>
      <c r="C73" s="86" t="s">
        <v>1494</v>
      </c>
      <c r="D73" s="73">
        <v>7937</v>
      </c>
      <c r="E73" s="73" t="s">
        <v>1561</v>
      </c>
      <c r="F73" s="73" t="s">
        <v>1562</v>
      </c>
      <c r="G73" s="95">
        <v>44087</v>
      </c>
      <c r="H73" s="73" t="s">
        <v>1456</v>
      </c>
      <c r="I73" s="83">
        <v>6.6599999971949355</v>
      </c>
      <c r="J73" s="86" t="s">
        <v>296</v>
      </c>
      <c r="K73" s="86" t="s">
        <v>122</v>
      </c>
      <c r="L73" s="87">
        <v>7.5499999999999998E-2</v>
      </c>
      <c r="M73" s="87">
        <v>7.599999994781273E-2</v>
      </c>
      <c r="N73" s="83">
        <v>301.58174100000008</v>
      </c>
      <c r="O73" s="85">
        <v>101.66</v>
      </c>
      <c r="P73" s="83">
        <v>0.30658822100000005</v>
      </c>
      <c r="Q73" s="84">
        <f t="shared" si="0"/>
        <v>2.3438772586886029E-4</v>
      </c>
      <c r="R73" s="84">
        <f>P73/'סכום נכסי הקרן'!$C$42</f>
        <v>1.4022344300963317E-5</v>
      </c>
    </row>
    <row r="74" spans="2:18">
      <c r="B74" s="76" t="s">
        <v>1564</v>
      </c>
      <c r="C74" s="86" t="s">
        <v>1458</v>
      </c>
      <c r="D74" s="73">
        <v>8063</v>
      </c>
      <c r="E74" s="73" t="s">
        <v>474</v>
      </c>
      <c r="F74" s="73" t="s">
        <v>387</v>
      </c>
      <c r="G74" s="95">
        <v>44147</v>
      </c>
      <c r="H74" s="73" t="s">
        <v>120</v>
      </c>
      <c r="I74" s="83">
        <v>7.5400000003699237</v>
      </c>
      <c r="J74" s="86" t="s">
        <v>475</v>
      </c>
      <c r="K74" s="86" t="s">
        <v>122</v>
      </c>
      <c r="L74" s="87">
        <v>1.6250000000000001E-2</v>
      </c>
      <c r="M74" s="87">
        <v>3.1800000002666889E-2</v>
      </c>
      <c r="N74" s="83">
        <v>2335.7791360000006</v>
      </c>
      <c r="O74" s="85">
        <v>99.53</v>
      </c>
      <c r="P74" s="83">
        <v>2.3248010410000006</v>
      </c>
      <c r="Q74" s="84">
        <f t="shared" si="0"/>
        <v>1.7773182130749541E-3</v>
      </c>
      <c r="R74" s="84">
        <f>P74/'סכום נכסי הקרן'!$C$42</f>
        <v>1.063288097690483E-4</v>
      </c>
    </row>
    <row r="75" spans="2:18">
      <c r="B75" s="76" t="s">
        <v>1565</v>
      </c>
      <c r="C75" s="86" t="s">
        <v>1458</v>
      </c>
      <c r="D75" s="73">
        <v>8145</v>
      </c>
      <c r="E75" s="73" t="s">
        <v>474</v>
      </c>
      <c r="F75" s="73" t="s">
        <v>387</v>
      </c>
      <c r="G75" s="95">
        <v>44185</v>
      </c>
      <c r="H75" s="73" t="s">
        <v>120</v>
      </c>
      <c r="I75" s="83">
        <v>7.5499999993017921</v>
      </c>
      <c r="J75" s="86" t="s">
        <v>475</v>
      </c>
      <c r="K75" s="86" t="s">
        <v>122</v>
      </c>
      <c r="L75" s="87">
        <v>1.4990000000000002E-2</v>
      </c>
      <c r="M75" s="87">
        <v>3.2599999999069061E-2</v>
      </c>
      <c r="N75" s="83">
        <v>1098.0033690000002</v>
      </c>
      <c r="O75" s="85">
        <v>97.83</v>
      </c>
      <c r="P75" s="83">
        <v>1.0741766849999999</v>
      </c>
      <c r="Q75" s="84">
        <f t="shared" ref="Q75:Q138" si="1">IFERROR(P75/$P$10,0)</f>
        <v>8.2121168764177997E-4</v>
      </c>
      <c r="R75" s="84">
        <f>P75/'סכום נכסי הקרן'!$C$42</f>
        <v>4.9129334675703061E-5</v>
      </c>
    </row>
    <row r="76" spans="2:18">
      <c r="B76" s="76" t="s">
        <v>1566</v>
      </c>
      <c r="C76" s="86" t="s">
        <v>1458</v>
      </c>
      <c r="D76" s="73" t="s">
        <v>1567</v>
      </c>
      <c r="E76" s="73" t="s">
        <v>386</v>
      </c>
      <c r="F76" s="73" t="s">
        <v>384</v>
      </c>
      <c r="G76" s="95">
        <v>42901</v>
      </c>
      <c r="H76" s="73" t="s">
        <v>293</v>
      </c>
      <c r="I76" s="83">
        <v>0.70000000000000007</v>
      </c>
      <c r="J76" s="86" t="s">
        <v>143</v>
      </c>
      <c r="K76" s="86" t="s">
        <v>122</v>
      </c>
      <c r="L76" s="87">
        <v>0.04</v>
      </c>
      <c r="M76" s="87">
        <v>6.0499999993992332E-2</v>
      </c>
      <c r="N76" s="83">
        <v>5003.1299780000008</v>
      </c>
      <c r="O76" s="85">
        <v>99.81</v>
      </c>
      <c r="P76" s="83">
        <v>4.993623920000001</v>
      </c>
      <c r="Q76" s="84">
        <f t="shared" si="1"/>
        <v>3.8176422780872052E-3</v>
      </c>
      <c r="R76" s="84">
        <f>P76/'סכום נכסי הקרן'!$C$42</f>
        <v>2.2839205527001017E-4</v>
      </c>
    </row>
    <row r="77" spans="2:18">
      <c r="B77" s="76" t="s">
        <v>1568</v>
      </c>
      <c r="C77" s="86" t="s">
        <v>1458</v>
      </c>
      <c r="D77" s="73">
        <v>8224</v>
      </c>
      <c r="E77" s="73" t="s">
        <v>1569</v>
      </c>
      <c r="F77" s="73" t="s">
        <v>387</v>
      </c>
      <c r="G77" s="95">
        <v>44223</v>
      </c>
      <c r="H77" s="73" t="s">
        <v>120</v>
      </c>
      <c r="I77" s="83">
        <v>12.350000001261296</v>
      </c>
      <c r="J77" s="86" t="s">
        <v>296</v>
      </c>
      <c r="K77" s="86" t="s">
        <v>122</v>
      </c>
      <c r="L77" s="87">
        <v>2.1537000000000001E-2</v>
      </c>
      <c r="M77" s="87">
        <v>4.0100000004888919E-2</v>
      </c>
      <c r="N77" s="83">
        <v>5008.9634420000011</v>
      </c>
      <c r="O77" s="85">
        <v>89.43</v>
      </c>
      <c r="P77" s="83">
        <v>4.4795162810000013</v>
      </c>
      <c r="Q77" s="84">
        <f t="shared" si="1"/>
        <v>3.4246052593655406E-3</v>
      </c>
      <c r="R77" s="84">
        <f>P77/'סכום נכסי הקרן'!$C$42</f>
        <v>2.0487845028447046E-4</v>
      </c>
    </row>
    <row r="78" spans="2:18">
      <c r="B78" s="76" t="s">
        <v>1570</v>
      </c>
      <c r="C78" s="86" t="s">
        <v>1458</v>
      </c>
      <c r="D78" s="73">
        <v>2963</v>
      </c>
      <c r="E78" s="73" t="s">
        <v>1569</v>
      </c>
      <c r="F78" s="73" t="s">
        <v>387</v>
      </c>
      <c r="G78" s="95">
        <v>41423</v>
      </c>
      <c r="H78" s="73" t="s">
        <v>120</v>
      </c>
      <c r="I78" s="83">
        <v>2.8100000008376549</v>
      </c>
      <c r="J78" s="86" t="s">
        <v>296</v>
      </c>
      <c r="K78" s="86" t="s">
        <v>122</v>
      </c>
      <c r="L78" s="87">
        <v>0.05</v>
      </c>
      <c r="M78" s="87">
        <v>2.5200000009915097E-2</v>
      </c>
      <c r="N78" s="83">
        <v>958.88259200000016</v>
      </c>
      <c r="O78" s="85">
        <v>122.01</v>
      </c>
      <c r="P78" s="83">
        <v>1.1699326420000002</v>
      </c>
      <c r="Q78" s="84">
        <f t="shared" si="1"/>
        <v>8.944174387512672E-4</v>
      </c>
      <c r="R78" s="84">
        <f>P78/'סכום נכסי הקרן'!$C$42</f>
        <v>5.3508899531595692E-5</v>
      </c>
    </row>
    <row r="79" spans="2:18">
      <c r="B79" s="76" t="s">
        <v>1571</v>
      </c>
      <c r="C79" s="86" t="s">
        <v>1458</v>
      </c>
      <c r="D79" s="73">
        <v>2968</v>
      </c>
      <c r="E79" s="73" t="s">
        <v>1569</v>
      </c>
      <c r="F79" s="73" t="s">
        <v>387</v>
      </c>
      <c r="G79" s="95">
        <v>41423</v>
      </c>
      <c r="H79" s="73" t="s">
        <v>120</v>
      </c>
      <c r="I79" s="83">
        <v>2.8099999959603856</v>
      </c>
      <c r="J79" s="86" t="s">
        <v>296</v>
      </c>
      <c r="K79" s="86" t="s">
        <v>122</v>
      </c>
      <c r="L79" s="87">
        <v>0.05</v>
      </c>
      <c r="M79" s="87">
        <v>2.5199999977675816E-2</v>
      </c>
      <c r="N79" s="83">
        <v>308.39570100000003</v>
      </c>
      <c r="O79" s="85">
        <v>122.01</v>
      </c>
      <c r="P79" s="83">
        <v>0.37627359200000005</v>
      </c>
      <c r="Q79" s="84">
        <f t="shared" si="1"/>
        <v>2.8766242631802667E-4</v>
      </c>
      <c r="R79" s="84">
        <f>P79/'סכום נכסי הקרן'!$C$42</f>
        <v>1.7209525666624342E-5</v>
      </c>
    </row>
    <row r="80" spans="2:18">
      <c r="B80" s="76" t="s">
        <v>1572</v>
      </c>
      <c r="C80" s="86" t="s">
        <v>1458</v>
      </c>
      <c r="D80" s="73">
        <v>4605</v>
      </c>
      <c r="E80" s="73" t="s">
        <v>1569</v>
      </c>
      <c r="F80" s="73" t="s">
        <v>387</v>
      </c>
      <c r="G80" s="95">
        <v>42352</v>
      </c>
      <c r="H80" s="73" t="s">
        <v>120</v>
      </c>
      <c r="I80" s="83">
        <v>5.0299999985792363</v>
      </c>
      <c r="J80" s="86" t="s">
        <v>296</v>
      </c>
      <c r="K80" s="86" t="s">
        <v>122</v>
      </c>
      <c r="L80" s="87">
        <v>0.05</v>
      </c>
      <c r="M80" s="87">
        <v>2.799999999595992E-2</v>
      </c>
      <c r="N80" s="83">
        <v>1178.5705550000002</v>
      </c>
      <c r="O80" s="85">
        <v>126.01</v>
      </c>
      <c r="P80" s="83">
        <v>1.4851168370000003</v>
      </c>
      <c r="Q80" s="84">
        <f t="shared" si="1"/>
        <v>1.1353768156474116E-3</v>
      </c>
      <c r="R80" s="84">
        <f>P80/'סכום נכסי הקרן'!$C$42</f>
        <v>6.7924395619790029E-5</v>
      </c>
    </row>
    <row r="81" spans="2:18">
      <c r="B81" s="76" t="s">
        <v>1573</v>
      </c>
      <c r="C81" s="86" t="s">
        <v>1458</v>
      </c>
      <c r="D81" s="73">
        <v>4606</v>
      </c>
      <c r="E81" s="73" t="s">
        <v>1569</v>
      </c>
      <c r="F81" s="73" t="s">
        <v>387</v>
      </c>
      <c r="G81" s="95">
        <v>42352</v>
      </c>
      <c r="H81" s="73" t="s">
        <v>120</v>
      </c>
      <c r="I81" s="83">
        <v>6.7699999994934794</v>
      </c>
      <c r="J81" s="86" t="s">
        <v>296</v>
      </c>
      <c r="K81" s="86" t="s">
        <v>122</v>
      </c>
      <c r="L81" s="87">
        <v>4.0999999999999995E-2</v>
      </c>
      <c r="M81" s="87">
        <v>2.7899999998311595E-2</v>
      </c>
      <c r="N81" s="83">
        <v>3603.8278740000005</v>
      </c>
      <c r="O81" s="85">
        <v>123.26</v>
      </c>
      <c r="P81" s="83">
        <v>4.4420780250000007</v>
      </c>
      <c r="Q81" s="84">
        <f t="shared" si="1"/>
        <v>3.3959835867660043E-3</v>
      </c>
      <c r="R81" s="84">
        <f>P81/'סכום נכסי הקרן'!$C$42</f>
        <v>2.0316614668080524E-4</v>
      </c>
    </row>
    <row r="82" spans="2:18">
      <c r="B82" s="76" t="s">
        <v>1574</v>
      </c>
      <c r="C82" s="86" t="s">
        <v>1458</v>
      </c>
      <c r="D82" s="73">
        <v>5150</v>
      </c>
      <c r="E82" s="73" t="s">
        <v>1569</v>
      </c>
      <c r="F82" s="73" t="s">
        <v>387</v>
      </c>
      <c r="G82" s="95">
        <v>42631</v>
      </c>
      <c r="H82" s="73" t="s">
        <v>120</v>
      </c>
      <c r="I82" s="83">
        <v>6.7399999999846338</v>
      </c>
      <c r="J82" s="86" t="s">
        <v>296</v>
      </c>
      <c r="K82" s="86" t="s">
        <v>122</v>
      </c>
      <c r="L82" s="87">
        <v>4.0999999999999995E-2</v>
      </c>
      <c r="M82" s="87">
        <v>3.0400000000614668E-2</v>
      </c>
      <c r="N82" s="83">
        <v>1069.4386140000001</v>
      </c>
      <c r="O82" s="85">
        <v>121.7</v>
      </c>
      <c r="P82" s="83">
        <v>1.3015067730000003</v>
      </c>
      <c r="Q82" s="84">
        <f t="shared" si="1"/>
        <v>9.9500630432370393E-4</v>
      </c>
      <c r="R82" s="84">
        <f>P82/'סכום נכסי הקרן'!$C$42</f>
        <v>5.9526670729602839E-5</v>
      </c>
    </row>
    <row r="83" spans="2:18">
      <c r="B83" s="76" t="s">
        <v>1575</v>
      </c>
      <c r="C83" s="86" t="s">
        <v>1494</v>
      </c>
      <c r="D83" s="73" t="s">
        <v>1576</v>
      </c>
      <c r="E83" s="73" t="s">
        <v>1577</v>
      </c>
      <c r="F83" s="73" t="s">
        <v>384</v>
      </c>
      <c r="G83" s="95">
        <v>42033</v>
      </c>
      <c r="H83" s="73" t="s">
        <v>293</v>
      </c>
      <c r="I83" s="83">
        <v>3.6700000045634567</v>
      </c>
      <c r="J83" s="86" t="s">
        <v>303</v>
      </c>
      <c r="K83" s="86" t="s">
        <v>122</v>
      </c>
      <c r="L83" s="87">
        <v>5.0999999999999997E-2</v>
      </c>
      <c r="M83" s="87">
        <v>2.8500000036577319E-2</v>
      </c>
      <c r="N83" s="83">
        <v>233.91712600000002</v>
      </c>
      <c r="O83" s="85">
        <v>122.72</v>
      </c>
      <c r="P83" s="83">
        <v>0.28706310700000004</v>
      </c>
      <c r="Q83" s="84">
        <f t="shared" si="1"/>
        <v>2.1946071056193418E-4</v>
      </c>
      <c r="R83" s="84">
        <f>P83/'סכום נכסי הקרן'!$C$42</f>
        <v>1.3129329330816896E-5</v>
      </c>
    </row>
    <row r="84" spans="2:18">
      <c r="B84" s="76" t="s">
        <v>1578</v>
      </c>
      <c r="C84" s="86" t="s">
        <v>1494</v>
      </c>
      <c r="D84" s="73" t="s">
        <v>1579</v>
      </c>
      <c r="E84" s="73" t="s">
        <v>1577</v>
      </c>
      <c r="F84" s="73" t="s">
        <v>384</v>
      </c>
      <c r="G84" s="95">
        <v>42054</v>
      </c>
      <c r="H84" s="73" t="s">
        <v>293</v>
      </c>
      <c r="I84" s="83">
        <v>3.6699999997525325</v>
      </c>
      <c r="J84" s="86" t="s">
        <v>303</v>
      </c>
      <c r="K84" s="86" t="s">
        <v>122</v>
      </c>
      <c r="L84" s="87">
        <v>5.0999999999999997E-2</v>
      </c>
      <c r="M84" s="87">
        <v>2.8499999987626663E-2</v>
      </c>
      <c r="N84" s="83">
        <v>456.93620600000008</v>
      </c>
      <c r="O84" s="85">
        <v>123.81</v>
      </c>
      <c r="P84" s="83">
        <v>0.56573274200000012</v>
      </c>
      <c r="Q84" s="84">
        <f t="shared" si="1"/>
        <v>4.3250458355650483E-4</v>
      </c>
      <c r="R84" s="84">
        <f>P84/'סכום נכסי הקרן'!$C$42</f>
        <v>2.5874768654768541E-5</v>
      </c>
    </row>
    <row r="85" spans="2:18">
      <c r="B85" s="76" t="s">
        <v>1580</v>
      </c>
      <c r="C85" s="86" t="s">
        <v>1494</v>
      </c>
      <c r="D85" s="73" t="s">
        <v>1581</v>
      </c>
      <c r="E85" s="73" t="s">
        <v>1577</v>
      </c>
      <c r="F85" s="73" t="s">
        <v>384</v>
      </c>
      <c r="G85" s="95">
        <v>42565</v>
      </c>
      <c r="H85" s="73" t="s">
        <v>293</v>
      </c>
      <c r="I85" s="83">
        <v>3.6699999971730062</v>
      </c>
      <c r="J85" s="86" t="s">
        <v>303</v>
      </c>
      <c r="K85" s="86" t="s">
        <v>122</v>
      </c>
      <c r="L85" s="87">
        <v>5.0999999999999997E-2</v>
      </c>
      <c r="M85" s="87">
        <v>2.8499999988461252E-2</v>
      </c>
      <c r="N85" s="83">
        <v>557.73127600000009</v>
      </c>
      <c r="O85" s="85">
        <v>124.31</v>
      </c>
      <c r="P85" s="83">
        <v>0.69331578800000004</v>
      </c>
      <c r="Q85" s="84">
        <f t="shared" si="1"/>
        <v>5.3004225122626884E-4</v>
      </c>
      <c r="R85" s="84">
        <f>P85/'סכום נכסי הקרן'!$C$42</f>
        <v>3.1710000654688197E-5</v>
      </c>
    </row>
    <row r="86" spans="2:18">
      <c r="B86" s="76" t="s">
        <v>1582</v>
      </c>
      <c r="C86" s="86" t="s">
        <v>1494</v>
      </c>
      <c r="D86" s="73" t="s">
        <v>1583</v>
      </c>
      <c r="E86" s="73" t="s">
        <v>1577</v>
      </c>
      <c r="F86" s="73" t="s">
        <v>384</v>
      </c>
      <c r="G86" s="95">
        <v>40570</v>
      </c>
      <c r="H86" s="73" t="s">
        <v>293</v>
      </c>
      <c r="I86" s="83">
        <v>3.6900000001052096</v>
      </c>
      <c r="J86" s="86" t="s">
        <v>303</v>
      </c>
      <c r="K86" s="86" t="s">
        <v>122</v>
      </c>
      <c r="L86" s="87">
        <v>5.0999999999999997E-2</v>
      </c>
      <c r="M86" s="87">
        <v>2.5099999999487439E-2</v>
      </c>
      <c r="N86" s="83">
        <v>2827.9449740000005</v>
      </c>
      <c r="O86" s="85">
        <v>131.08000000000001</v>
      </c>
      <c r="P86" s="83">
        <v>3.7068703690000007</v>
      </c>
      <c r="Q86" s="84">
        <f t="shared" si="1"/>
        <v>2.8339148615907622E-3</v>
      </c>
      <c r="R86" s="84">
        <f>P86/'סכום נכסי הקרן'!$C$42</f>
        <v>1.6954014874940982E-4</v>
      </c>
    </row>
    <row r="87" spans="2:18">
      <c r="B87" s="76" t="s">
        <v>1584</v>
      </c>
      <c r="C87" s="86" t="s">
        <v>1494</v>
      </c>
      <c r="D87" s="73" t="s">
        <v>1585</v>
      </c>
      <c r="E87" s="73" t="s">
        <v>1577</v>
      </c>
      <c r="F87" s="73" t="s">
        <v>384</v>
      </c>
      <c r="G87" s="95">
        <v>41207</v>
      </c>
      <c r="H87" s="73" t="s">
        <v>293</v>
      </c>
      <c r="I87" s="83">
        <v>3.6900000413796339</v>
      </c>
      <c r="J87" s="86" t="s">
        <v>303</v>
      </c>
      <c r="K87" s="86" t="s">
        <v>122</v>
      </c>
      <c r="L87" s="87">
        <v>5.0999999999999997E-2</v>
      </c>
      <c r="M87" s="87">
        <v>2.5000000296983012E-2</v>
      </c>
      <c r="N87" s="83">
        <v>40.197326000000004</v>
      </c>
      <c r="O87" s="85">
        <v>125.65</v>
      </c>
      <c r="P87" s="83">
        <v>5.0507939000000009E-2</v>
      </c>
      <c r="Q87" s="84">
        <f t="shared" si="1"/>
        <v>3.8613489200334014E-5</v>
      </c>
      <c r="R87" s="84">
        <f>P87/'סכום נכסי הקרן'!$C$42</f>
        <v>2.3100682351069606E-6</v>
      </c>
    </row>
    <row r="88" spans="2:18">
      <c r="B88" s="76" t="s">
        <v>1586</v>
      </c>
      <c r="C88" s="86" t="s">
        <v>1494</v>
      </c>
      <c r="D88" s="73" t="s">
        <v>1587</v>
      </c>
      <c r="E88" s="73" t="s">
        <v>1577</v>
      </c>
      <c r="F88" s="73" t="s">
        <v>384</v>
      </c>
      <c r="G88" s="95">
        <v>41239</v>
      </c>
      <c r="H88" s="73" t="s">
        <v>293</v>
      </c>
      <c r="I88" s="83">
        <v>3.6700000032669791</v>
      </c>
      <c r="J88" s="86" t="s">
        <v>303</v>
      </c>
      <c r="K88" s="86" t="s">
        <v>122</v>
      </c>
      <c r="L88" s="87">
        <v>5.0999999999999997E-2</v>
      </c>
      <c r="M88" s="87">
        <v>2.8500000027224828E-2</v>
      </c>
      <c r="N88" s="83">
        <v>354.49102600000003</v>
      </c>
      <c r="O88" s="85">
        <v>124.34</v>
      </c>
      <c r="P88" s="83">
        <v>0.44077416800000008</v>
      </c>
      <c r="Q88" s="84">
        <f t="shared" si="1"/>
        <v>3.3697333355562601E-4</v>
      </c>
      <c r="R88" s="84">
        <f>P88/'סכום נכסי הקרן'!$C$42</f>
        <v>2.0159571435938002E-5</v>
      </c>
    </row>
    <row r="89" spans="2:18">
      <c r="B89" s="76" t="s">
        <v>1588</v>
      </c>
      <c r="C89" s="86" t="s">
        <v>1494</v>
      </c>
      <c r="D89" s="73" t="s">
        <v>1589</v>
      </c>
      <c r="E89" s="73" t="s">
        <v>1577</v>
      </c>
      <c r="F89" s="73" t="s">
        <v>384</v>
      </c>
      <c r="G89" s="95">
        <v>41269</v>
      </c>
      <c r="H89" s="73" t="s">
        <v>293</v>
      </c>
      <c r="I89" s="83">
        <v>3.6899999986891561</v>
      </c>
      <c r="J89" s="86" t="s">
        <v>303</v>
      </c>
      <c r="K89" s="86" t="s">
        <v>122</v>
      </c>
      <c r="L89" s="87">
        <v>5.0999999999999997E-2</v>
      </c>
      <c r="M89" s="87">
        <v>2.5099999947566242E-2</v>
      </c>
      <c r="N89" s="83">
        <v>96.512024000000025</v>
      </c>
      <c r="O89" s="85">
        <v>126.47</v>
      </c>
      <c r="P89" s="83">
        <v>0.12205876400000001</v>
      </c>
      <c r="Q89" s="84">
        <f t="shared" si="1"/>
        <v>9.3314335505159253E-5</v>
      </c>
      <c r="R89" s="84">
        <f>P89/'סכום נכסי הקרן'!$C$42</f>
        <v>5.582569376525481E-6</v>
      </c>
    </row>
    <row r="90" spans="2:18">
      <c r="B90" s="76" t="s">
        <v>1590</v>
      </c>
      <c r="C90" s="86" t="s">
        <v>1494</v>
      </c>
      <c r="D90" s="73" t="s">
        <v>1591</v>
      </c>
      <c r="E90" s="73" t="s">
        <v>1577</v>
      </c>
      <c r="F90" s="73" t="s">
        <v>384</v>
      </c>
      <c r="G90" s="95">
        <v>41298</v>
      </c>
      <c r="H90" s="73" t="s">
        <v>293</v>
      </c>
      <c r="I90" s="83">
        <v>3.6700000013142295</v>
      </c>
      <c r="J90" s="86" t="s">
        <v>303</v>
      </c>
      <c r="K90" s="86" t="s">
        <v>122</v>
      </c>
      <c r="L90" s="87">
        <v>5.0999999999999997E-2</v>
      </c>
      <c r="M90" s="87">
        <v>2.8500000024641786E-2</v>
      </c>
      <c r="N90" s="83">
        <v>195.29098500000003</v>
      </c>
      <c r="O90" s="85">
        <v>124.68</v>
      </c>
      <c r="P90" s="83">
        <v>0.243488804</v>
      </c>
      <c r="Q90" s="84">
        <f t="shared" si="1"/>
        <v>1.8614800939821053E-4</v>
      </c>
      <c r="R90" s="84">
        <f>P90/'סכום נכסי הקרן'!$C$42</f>
        <v>1.1136382969904683E-5</v>
      </c>
    </row>
    <row r="91" spans="2:18">
      <c r="B91" s="76" t="s">
        <v>1592</v>
      </c>
      <c r="C91" s="86" t="s">
        <v>1494</v>
      </c>
      <c r="D91" s="73" t="s">
        <v>1593</v>
      </c>
      <c r="E91" s="73" t="s">
        <v>1577</v>
      </c>
      <c r="F91" s="73" t="s">
        <v>384</v>
      </c>
      <c r="G91" s="95">
        <v>41330</v>
      </c>
      <c r="H91" s="73" t="s">
        <v>293</v>
      </c>
      <c r="I91" s="83">
        <v>3.6700000012164633</v>
      </c>
      <c r="J91" s="86" t="s">
        <v>303</v>
      </c>
      <c r="K91" s="86" t="s">
        <v>122</v>
      </c>
      <c r="L91" s="87">
        <v>5.0999999999999997E-2</v>
      </c>
      <c r="M91" s="87">
        <v>2.850000000793345E-2</v>
      </c>
      <c r="N91" s="83">
        <v>302.73432000000008</v>
      </c>
      <c r="O91" s="85">
        <v>124.91</v>
      </c>
      <c r="P91" s="83">
        <v>0.37814546200000004</v>
      </c>
      <c r="Q91" s="84">
        <f t="shared" si="1"/>
        <v>2.8909347722725959E-4</v>
      </c>
      <c r="R91" s="84">
        <f>P91/'סכום נכסי הקרן'!$C$42</f>
        <v>1.7295138889275331E-5</v>
      </c>
    </row>
    <row r="92" spans="2:18">
      <c r="B92" s="76" t="s">
        <v>1594</v>
      </c>
      <c r="C92" s="86" t="s">
        <v>1494</v>
      </c>
      <c r="D92" s="73" t="s">
        <v>1595</v>
      </c>
      <c r="E92" s="73" t="s">
        <v>1577</v>
      </c>
      <c r="F92" s="73" t="s">
        <v>384</v>
      </c>
      <c r="G92" s="95">
        <v>41389</v>
      </c>
      <c r="H92" s="73" t="s">
        <v>293</v>
      </c>
      <c r="I92" s="83">
        <v>3.6900000005381832</v>
      </c>
      <c r="J92" s="86" t="s">
        <v>303</v>
      </c>
      <c r="K92" s="86" t="s">
        <v>122</v>
      </c>
      <c r="L92" s="87">
        <v>5.0999999999999997E-2</v>
      </c>
      <c r="M92" s="87">
        <v>2.5100000006577791E-2</v>
      </c>
      <c r="N92" s="83">
        <v>132.51135700000003</v>
      </c>
      <c r="O92" s="85">
        <v>126.2</v>
      </c>
      <c r="P92" s="83">
        <v>0.16722933900000003</v>
      </c>
      <c r="Q92" s="84">
        <f t="shared" si="1"/>
        <v>1.278473919804072E-4</v>
      </c>
      <c r="R92" s="84">
        <f>P92/'סכום נכסי הקרן'!$C$42</f>
        <v>7.6485240073215753E-6</v>
      </c>
    </row>
    <row r="93" spans="2:18">
      <c r="B93" s="76" t="s">
        <v>1596</v>
      </c>
      <c r="C93" s="86" t="s">
        <v>1494</v>
      </c>
      <c r="D93" s="73" t="s">
        <v>1597</v>
      </c>
      <c r="E93" s="73" t="s">
        <v>1577</v>
      </c>
      <c r="F93" s="73" t="s">
        <v>384</v>
      </c>
      <c r="G93" s="95">
        <v>41422</v>
      </c>
      <c r="H93" s="73" t="s">
        <v>293</v>
      </c>
      <c r="I93" s="83">
        <v>3.6799999862275414</v>
      </c>
      <c r="J93" s="86" t="s">
        <v>303</v>
      </c>
      <c r="K93" s="86" t="s">
        <v>122</v>
      </c>
      <c r="L93" s="87">
        <v>5.0999999999999997E-2</v>
      </c>
      <c r="M93" s="87">
        <v>2.5099999855717103E-2</v>
      </c>
      <c r="N93" s="83">
        <v>48.532894000000006</v>
      </c>
      <c r="O93" s="85">
        <v>125.67</v>
      </c>
      <c r="P93" s="83">
        <v>6.0991288000000005E-2</v>
      </c>
      <c r="Q93" s="84">
        <f t="shared" si="1"/>
        <v>4.6628044761487128E-5</v>
      </c>
      <c r="R93" s="84">
        <f>P93/'סכום נכסי הקרן'!$C$42</f>
        <v>2.7895423930693416E-6</v>
      </c>
    </row>
    <row r="94" spans="2:18">
      <c r="B94" s="76" t="s">
        <v>1598</v>
      </c>
      <c r="C94" s="86" t="s">
        <v>1494</v>
      </c>
      <c r="D94" s="73" t="s">
        <v>1599</v>
      </c>
      <c r="E94" s="73" t="s">
        <v>1577</v>
      </c>
      <c r="F94" s="73" t="s">
        <v>384</v>
      </c>
      <c r="G94" s="95">
        <v>41450</v>
      </c>
      <c r="H94" s="73" t="s">
        <v>293</v>
      </c>
      <c r="I94" s="83">
        <v>3.6799999932248331</v>
      </c>
      <c r="J94" s="86" t="s">
        <v>303</v>
      </c>
      <c r="K94" s="86" t="s">
        <v>122</v>
      </c>
      <c r="L94" s="87">
        <v>5.0999999999999997E-2</v>
      </c>
      <c r="M94" s="87">
        <v>2.5199999948189899E-2</v>
      </c>
      <c r="N94" s="83">
        <v>79.954212000000012</v>
      </c>
      <c r="O94" s="85">
        <v>125.53</v>
      </c>
      <c r="P94" s="83">
        <v>0.10036652600000001</v>
      </c>
      <c r="Q94" s="84">
        <f t="shared" si="1"/>
        <v>7.6730546613197636E-5</v>
      </c>
      <c r="R94" s="84">
        <f>P94/'סכום נכסי הקרן'!$C$42</f>
        <v>4.590437229692482E-6</v>
      </c>
    </row>
    <row r="95" spans="2:18">
      <c r="B95" s="76" t="s">
        <v>1600</v>
      </c>
      <c r="C95" s="86" t="s">
        <v>1494</v>
      </c>
      <c r="D95" s="73" t="s">
        <v>1601</v>
      </c>
      <c r="E95" s="73" t="s">
        <v>1577</v>
      </c>
      <c r="F95" s="73" t="s">
        <v>384</v>
      </c>
      <c r="G95" s="95">
        <v>41480</v>
      </c>
      <c r="H95" s="73" t="s">
        <v>293</v>
      </c>
      <c r="I95" s="83">
        <v>3.6799999954162019</v>
      </c>
      <c r="J95" s="86" t="s">
        <v>303</v>
      </c>
      <c r="K95" s="86" t="s">
        <v>122</v>
      </c>
      <c r="L95" s="87">
        <v>5.0999999999999997E-2</v>
      </c>
      <c r="M95" s="87">
        <v>2.5799999954162017E-2</v>
      </c>
      <c r="N95" s="83">
        <v>70.21554500000002</v>
      </c>
      <c r="O95" s="85">
        <v>124.28</v>
      </c>
      <c r="P95" s="83">
        <v>8.7263880000000016E-2</v>
      </c>
      <c r="Q95" s="84">
        <f t="shared" si="1"/>
        <v>6.6713529688060391E-5</v>
      </c>
      <c r="R95" s="84">
        <f>P95/'סכום נכסי הקרן'!$C$42</f>
        <v>3.9911649782460061E-6</v>
      </c>
    </row>
    <row r="96" spans="2:18">
      <c r="B96" s="76" t="s">
        <v>1602</v>
      </c>
      <c r="C96" s="86" t="s">
        <v>1494</v>
      </c>
      <c r="D96" s="73" t="s">
        <v>1603</v>
      </c>
      <c r="E96" s="73" t="s">
        <v>1577</v>
      </c>
      <c r="F96" s="73" t="s">
        <v>384</v>
      </c>
      <c r="G96" s="95">
        <v>41512</v>
      </c>
      <c r="H96" s="73" t="s">
        <v>293</v>
      </c>
      <c r="I96" s="83">
        <v>3.6300000011458438</v>
      </c>
      <c r="J96" s="86" t="s">
        <v>303</v>
      </c>
      <c r="K96" s="86" t="s">
        <v>122</v>
      </c>
      <c r="L96" s="87">
        <v>5.0999999999999997E-2</v>
      </c>
      <c r="M96" s="87">
        <v>3.580000003055582E-2</v>
      </c>
      <c r="N96" s="83">
        <v>218.90968100000006</v>
      </c>
      <c r="O96" s="85">
        <v>119.6</v>
      </c>
      <c r="P96" s="83">
        <v>0.26181599</v>
      </c>
      <c r="Q96" s="84">
        <f t="shared" si="1"/>
        <v>2.0015920472105892E-4</v>
      </c>
      <c r="R96" s="84">
        <f>P96/'סכום נכסי הקרן'!$C$42</f>
        <v>1.1974608624241855E-5</v>
      </c>
    </row>
    <row r="97" spans="2:18">
      <c r="B97" s="76" t="s">
        <v>1604</v>
      </c>
      <c r="C97" s="86" t="s">
        <v>1494</v>
      </c>
      <c r="D97" s="73" t="s">
        <v>1605</v>
      </c>
      <c r="E97" s="73" t="s">
        <v>1577</v>
      </c>
      <c r="F97" s="73" t="s">
        <v>384</v>
      </c>
      <c r="G97" s="95">
        <v>40871</v>
      </c>
      <c r="H97" s="73" t="s">
        <v>293</v>
      </c>
      <c r="I97" s="83">
        <v>3.6600000061446836</v>
      </c>
      <c r="J97" s="86" t="s">
        <v>303</v>
      </c>
      <c r="K97" s="86" t="s">
        <v>122</v>
      </c>
      <c r="L97" s="87">
        <v>5.1879999999999996E-2</v>
      </c>
      <c r="M97" s="87">
        <v>2.8500000060732337E-2</v>
      </c>
      <c r="N97" s="83">
        <v>110.16875000000002</v>
      </c>
      <c r="O97" s="85">
        <v>127.04</v>
      </c>
      <c r="P97" s="83">
        <v>0.13995837900000005</v>
      </c>
      <c r="Q97" s="84">
        <f t="shared" si="1"/>
        <v>1.0699865136078421E-4</v>
      </c>
      <c r="R97" s="84">
        <f>P97/'סכום נכסי הקרן'!$C$42</f>
        <v>6.4012393292262659E-6</v>
      </c>
    </row>
    <row r="98" spans="2:18">
      <c r="B98" s="76" t="s">
        <v>1606</v>
      </c>
      <c r="C98" s="86" t="s">
        <v>1494</v>
      </c>
      <c r="D98" s="73" t="s">
        <v>1607</v>
      </c>
      <c r="E98" s="73" t="s">
        <v>1577</v>
      </c>
      <c r="F98" s="73" t="s">
        <v>384</v>
      </c>
      <c r="G98" s="95">
        <v>41547</v>
      </c>
      <c r="H98" s="73" t="s">
        <v>293</v>
      </c>
      <c r="I98" s="83">
        <v>3.6300000043935663</v>
      </c>
      <c r="J98" s="86" t="s">
        <v>303</v>
      </c>
      <c r="K98" s="86" t="s">
        <v>122</v>
      </c>
      <c r="L98" s="87">
        <v>5.0999999999999997E-2</v>
      </c>
      <c r="M98" s="87">
        <v>3.5800000075318278E-2</v>
      </c>
      <c r="N98" s="83">
        <v>160.17813800000002</v>
      </c>
      <c r="O98" s="85">
        <v>119.36</v>
      </c>
      <c r="P98" s="83">
        <v>0.19118863200000005</v>
      </c>
      <c r="Q98" s="84">
        <f t="shared" si="1"/>
        <v>1.4616435204292607E-4</v>
      </c>
      <c r="R98" s="84">
        <f>P98/'סכום נכסי הקרן'!$C$42</f>
        <v>8.7443438485334792E-6</v>
      </c>
    </row>
    <row r="99" spans="2:18">
      <c r="B99" s="76" t="s">
        <v>1608</v>
      </c>
      <c r="C99" s="86" t="s">
        <v>1494</v>
      </c>
      <c r="D99" s="73" t="s">
        <v>1609</v>
      </c>
      <c r="E99" s="73" t="s">
        <v>1577</v>
      </c>
      <c r="F99" s="73" t="s">
        <v>384</v>
      </c>
      <c r="G99" s="95">
        <v>41571</v>
      </c>
      <c r="H99" s="73" t="s">
        <v>293</v>
      </c>
      <c r="I99" s="83">
        <v>3.6800000091329359</v>
      </c>
      <c r="J99" s="86" t="s">
        <v>303</v>
      </c>
      <c r="K99" s="86" t="s">
        <v>122</v>
      </c>
      <c r="L99" s="87">
        <v>5.0999999999999997E-2</v>
      </c>
      <c r="M99" s="87">
        <v>2.6500000067459183E-2</v>
      </c>
      <c r="N99" s="83">
        <v>78.102097000000015</v>
      </c>
      <c r="O99" s="85">
        <v>123.37</v>
      </c>
      <c r="P99" s="83">
        <v>9.6354559000000006E-2</v>
      </c>
      <c r="Q99" s="84">
        <f t="shared" si="1"/>
        <v>7.3663384351308541E-5</v>
      </c>
      <c r="R99" s="84">
        <f>P99/'סכום נכסי הקרן'!$C$42</f>
        <v>4.4069429570990706E-6</v>
      </c>
    </row>
    <row r="100" spans="2:18">
      <c r="B100" s="76" t="s">
        <v>1610</v>
      </c>
      <c r="C100" s="86" t="s">
        <v>1494</v>
      </c>
      <c r="D100" s="73" t="s">
        <v>1611</v>
      </c>
      <c r="E100" s="73" t="s">
        <v>1577</v>
      </c>
      <c r="F100" s="73" t="s">
        <v>384</v>
      </c>
      <c r="G100" s="95">
        <v>41597</v>
      </c>
      <c r="H100" s="73" t="s">
        <v>293</v>
      </c>
      <c r="I100" s="83">
        <v>3.6799999338488223</v>
      </c>
      <c r="J100" s="86" t="s">
        <v>303</v>
      </c>
      <c r="K100" s="86" t="s">
        <v>122</v>
      </c>
      <c r="L100" s="87">
        <v>5.0999999999999997E-2</v>
      </c>
      <c r="M100" s="87">
        <v>2.6699999330421012E-2</v>
      </c>
      <c r="N100" s="83">
        <v>20.170610000000003</v>
      </c>
      <c r="O100" s="85">
        <v>122.91</v>
      </c>
      <c r="P100" s="83">
        <v>2.4791698000000008E-2</v>
      </c>
      <c r="Q100" s="84">
        <f t="shared" si="1"/>
        <v>1.8953336484011799E-5</v>
      </c>
      <c r="R100" s="84">
        <f>P100/'סכום נכסי הקרן'!$C$42</f>
        <v>1.1338913283348342E-6</v>
      </c>
    </row>
    <row r="101" spans="2:18">
      <c r="B101" s="76" t="s">
        <v>1612</v>
      </c>
      <c r="C101" s="86" t="s">
        <v>1494</v>
      </c>
      <c r="D101" s="73" t="s">
        <v>1613</v>
      </c>
      <c r="E101" s="73" t="s">
        <v>1577</v>
      </c>
      <c r="F101" s="73" t="s">
        <v>384</v>
      </c>
      <c r="G101" s="95">
        <v>41630</v>
      </c>
      <c r="H101" s="73" t="s">
        <v>293</v>
      </c>
      <c r="I101" s="83">
        <v>3.6699999974759345</v>
      </c>
      <c r="J101" s="86" t="s">
        <v>303</v>
      </c>
      <c r="K101" s="86" t="s">
        <v>122</v>
      </c>
      <c r="L101" s="87">
        <v>5.0999999999999997E-2</v>
      </c>
      <c r="M101" s="87">
        <v>2.8499999998222489E-2</v>
      </c>
      <c r="N101" s="83">
        <v>229.47642200000007</v>
      </c>
      <c r="O101" s="85">
        <v>122.58</v>
      </c>
      <c r="P101" s="83">
        <v>0.28129221300000007</v>
      </c>
      <c r="Q101" s="84">
        <f t="shared" si="1"/>
        <v>2.1504884269408727E-4</v>
      </c>
      <c r="R101" s="84">
        <f>P101/'סכום נכסי הקרן'!$C$42</f>
        <v>1.2865387479664163E-5</v>
      </c>
    </row>
    <row r="102" spans="2:18">
      <c r="B102" s="76" t="s">
        <v>1614</v>
      </c>
      <c r="C102" s="86" t="s">
        <v>1494</v>
      </c>
      <c r="D102" s="73" t="s">
        <v>1615</v>
      </c>
      <c r="E102" s="73" t="s">
        <v>1577</v>
      </c>
      <c r="F102" s="73" t="s">
        <v>384</v>
      </c>
      <c r="G102" s="95">
        <v>41666</v>
      </c>
      <c r="H102" s="73" t="s">
        <v>293</v>
      </c>
      <c r="I102" s="83">
        <v>3.6700000211557846</v>
      </c>
      <c r="J102" s="86" t="s">
        <v>303</v>
      </c>
      <c r="K102" s="86" t="s">
        <v>122</v>
      </c>
      <c r="L102" s="87">
        <v>5.0999999999999997E-2</v>
      </c>
      <c r="M102" s="87">
        <v>2.8500000229954182E-2</v>
      </c>
      <c r="N102" s="83">
        <v>44.385281000000006</v>
      </c>
      <c r="O102" s="85">
        <v>122.47</v>
      </c>
      <c r="P102" s="83">
        <v>5.4358655000000006E-2</v>
      </c>
      <c r="Q102" s="84">
        <f t="shared" si="1"/>
        <v>4.1557374530510584E-5</v>
      </c>
      <c r="R102" s="84">
        <f>P102/'סכום נכסי הקרן'!$C$42</f>
        <v>2.4861874134012509E-6</v>
      </c>
    </row>
    <row r="103" spans="2:18">
      <c r="B103" s="76" t="s">
        <v>1616</v>
      </c>
      <c r="C103" s="86" t="s">
        <v>1494</v>
      </c>
      <c r="D103" s="73" t="s">
        <v>1617</v>
      </c>
      <c r="E103" s="73" t="s">
        <v>1577</v>
      </c>
      <c r="F103" s="73" t="s">
        <v>384</v>
      </c>
      <c r="G103" s="95">
        <v>41696</v>
      </c>
      <c r="H103" s="73" t="s">
        <v>293</v>
      </c>
      <c r="I103" s="83">
        <v>3.6700000159598578</v>
      </c>
      <c r="J103" s="86" t="s">
        <v>303</v>
      </c>
      <c r="K103" s="86" t="s">
        <v>122</v>
      </c>
      <c r="L103" s="87">
        <v>5.0999999999999997E-2</v>
      </c>
      <c r="M103" s="87">
        <v>2.8500000037999667E-2</v>
      </c>
      <c r="N103" s="83">
        <v>42.720817000000004</v>
      </c>
      <c r="O103" s="85">
        <v>123.2</v>
      </c>
      <c r="P103" s="83">
        <v>5.2632048000000008E-2</v>
      </c>
      <c r="Q103" s="84">
        <f t="shared" si="1"/>
        <v>4.0237377673229971E-5</v>
      </c>
      <c r="R103" s="84">
        <f>P103/'סכום נכסי הקרן'!$C$42</f>
        <v>2.4072180461258742E-6</v>
      </c>
    </row>
    <row r="104" spans="2:18">
      <c r="B104" s="76" t="s">
        <v>1618</v>
      </c>
      <c r="C104" s="86" t="s">
        <v>1494</v>
      </c>
      <c r="D104" s="73" t="s">
        <v>1619</v>
      </c>
      <c r="E104" s="73" t="s">
        <v>1577</v>
      </c>
      <c r="F104" s="73" t="s">
        <v>384</v>
      </c>
      <c r="G104" s="95">
        <v>41725</v>
      </c>
      <c r="H104" s="73" t="s">
        <v>293</v>
      </c>
      <c r="I104" s="83">
        <v>3.6700000025708768</v>
      </c>
      <c r="J104" s="86" t="s">
        <v>303</v>
      </c>
      <c r="K104" s="86" t="s">
        <v>122</v>
      </c>
      <c r="L104" s="87">
        <v>5.0999999999999997E-2</v>
      </c>
      <c r="M104" s="87">
        <v>2.849999998571735E-2</v>
      </c>
      <c r="N104" s="83">
        <v>85.079811000000021</v>
      </c>
      <c r="O104" s="85">
        <v>123.44</v>
      </c>
      <c r="P104" s="83">
        <v>0.10502251900000002</v>
      </c>
      <c r="Q104" s="84">
        <f t="shared" si="1"/>
        <v>8.0290068917648246E-5</v>
      </c>
      <c r="R104" s="84">
        <f>P104/'סכום נכסי הקרן'!$C$42</f>
        <v>4.8033871489552812E-6</v>
      </c>
    </row>
    <row r="105" spans="2:18">
      <c r="B105" s="76" t="s">
        <v>1620</v>
      </c>
      <c r="C105" s="86" t="s">
        <v>1494</v>
      </c>
      <c r="D105" s="73" t="s">
        <v>1621</v>
      </c>
      <c r="E105" s="73" t="s">
        <v>1577</v>
      </c>
      <c r="F105" s="73" t="s">
        <v>384</v>
      </c>
      <c r="G105" s="95">
        <v>41787</v>
      </c>
      <c r="H105" s="73" t="s">
        <v>293</v>
      </c>
      <c r="I105" s="83">
        <v>3.6700000095655119</v>
      </c>
      <c r="J105" s="86" t="s">
        <v>303</v>
      </c>
      <c r="K105" s="86" t="s">
        <v>122</v>
      </c>
      <c r="L105" s="87">
        <v>5.0999999999999997E-2</v>
      </c>
      <c r="M105" s="87">
        <v>2.8499999946858274E-2</v>
      </c>
      <c r="N105" s="83">
        <v>53.563443000000007</v>
      </c>
      <c r="O105" s="85">
        <v>122.96</v>
      </c>
      <c r="P105" s="83">
        <v>6.5861611E-2</v>
      </c>
      <c r="Q105" s="84">
        <f t="shared" si="1"/>
        <v>5.0351423071630375E-5</v>
      </c>
      <c r="R105" s="84">
        <f>P105/'סכום נכסי הקרן'!$C$42</f>
        <v>3.0122950668026895E-6</v>
      </c>
    </row>
    <row r="106" spans="2:18">
      <c r="B106" s="76" t="s">
        <v>1622</v>
      </c>
      <c r="C106" s="86" t="s">
        <v>1494</v>
      </c>
      <c r="D106" s="73" t="s">
        <v>1623</v>
      </c>
      <c r="E106" s="73" t="s">
        <v>1577</v>
      </c>
      <c r="F106" s="73" t="s">
        <v>384</v>
      </c>
      <c r="G106" s="95">
        <v>41815</v>
      </c>
      <c r="H106" s="73" t="s">
        <v>293</v>
      </c>
      <c r="I106" s="83">
        <v>3.6700000083795543</v>
      </c>
      <c r="J106" s="86" t="s">
        <v>303</v>
      </c>
      <c r="K106" s="86" t="s">
        <v>122</v>
      </c>
      <c r="L106" s="87">
        <v>5.0999999999999997E-2</v>
      </c>
      <c r="M106" s="87">
        <v>2.8500000013515409E-2</v>
      </c>
      <c r="N106" s="83">
        <v>30.116253000000007</v>
      </c>
      <c r="O106" s="85">
        <v>122.84</v>
      </c>
      <c r="P106" s="83">
        <v>3.6994807000000011E-2</v>
      </c>
      <c r="Q106" s="84">
        <f t="shared" si="1"/>
        <v>2.8282654347922243E-5</v>
      </c>
      <c r="R106" s="84">
        <f>P106/'סכום נכסי הקרן'!$C$42</f>
        <v>1.6920216941461945E-6</v>
      </c>
    </row>
    <row r="107" spans="2:18">
      <c r="B107" s="76" t="s">
        <v>1624</v>
      </c>
      <c r="C107" s="86" t="s">
        <v>1494</v>
      </c>
      <c r="D107" s="73" t="s">
        <v>1625</v>
      </c>
      <c r="E107" s="73" t="s">
        <v>1577</v>
      </c>
      <c r="F107" s="73" t="s">
        <v>384</v>
      </c>
      <c r="G107" s="95">
        <v>41836</v>
      </c>
      <c r="H107" s="73" t="s">
        <v>293</v>
      </c>
      <c r="I107" s="83">
        <v>3.6700000150466576</v>
      </c>
      <c r="J107" s="86" t="s">
        <v>303</v>
      </c>
      <c r="K107" s="86" t="s">
        <v>122</v>
      </c>
      <c r="L107" s="87">
        <v>5.0999999999999997E-2</v>
      </c>
      <c r="M107" s="87">
        <v>2.8500000068393896E-2</v>
      </c>
      <c r="N107" s="83">
        <v>89.532089000000013</v>
      </c>
      <c r="O107" s="85">
        <v>122.48</v>
      </c>
      <c r="P107" s="83">
        <v>0.10965890500000001</v>
      </c>
      <c r="Q107" s="84">
        <f t="shared" si="1"/>
        <v>8.3834601604669589E-5</v>
      </c>
      <c r="R107" s="84">
        <f>P107/'סכום נכסי הקרן'!$C$42</f>
        <v>5.0154403080496289E-6</v>
      </c>
    </row>
    <row r="108" spans="2:18">
      <c r="B108" s="76" t="s">
        <v>1626</v>
      </c>
      <c r="C108" s="86" t="s">
        <v>1494</v>
      </c>
      <c r="D108" s="73" t="s">
        <v>1627</v>
      </c>
      <c r="E108" s="73" t="s">
        <v>1577</v>
      </c>
      <c r="F108" s="73" t="s">
        <v>384</v>
      </c>
      <c r="G108" s="95">
        <v>40903</v>
      </c>
      <c r="H108" s="73" t="s">
        <v>293</v>
      </c>
      <c r="I108" s="83">
        <v>3.6199999978656603</v>
      </c>
      <c r="J108" s="86" t="s">
        <v>303</v>
      </c>
      <c r="K108" s="86" t="s">
        <v>122</v>
      </c>
      <c r="L108" s="87">
        <v>5.2619999999999993E-2</v>
      </c>
      <c r="M108" s="87">
        <v>3.5599999971542132E-2</v>
      </c>
      <c r="N108" s="83">
        <v>113.03470600000003</v>
      </c>
      <c r="O108" s="85">
        <v>124.35</v>
      </c>
      <c r="P108" s="83">
        <v>0.14055866500000003</v>
      </c>
      <c r="Q108" s="84">
        <f t="shared" si="1"/>
        <v>1.0745757202626831E-4</v>
      </c>
      <c r="R108" s="84">
        <f>P108/'סכום נכסי הקרן'!$C$42</f>
        <v>6.4286944510949162E-6</v>
      </c>
    </row>
    <row r="109" spans="2:18">
      <c r="B109" s="76" t="s">
        <v>1628</v>
      </c>
      <c r="C109" s="86" t="s">
        <v>1494</v>
      </c>
      <c r="D109" s="73" t="s">
        <v>1629</v>
      </c>
      <c r="E109" s="73" t="s">
        <v>1577</v>
      </c>
      <c r="F109" s="73" t="s">
        <v>384</v>
      </c>
      <c r="G109" s="95">
        <v>41911</v>
      </c>
      <c r="H109" s="73" t="s">
        <v>293</v>
      </c>
      <c r="I109" s="83">
        <v>3.6699999790896909</v>
      </c>
      <c r="J109" s="86" t="s">
        <v>303</v>
      </c>
      <c r="K109" s="86" t="s">
        <v>122</v>
      </c>
      <c r="L109" s="87">
        <v>5.0999999999999997E-2</v>
      </c>
      <c r="M109" s="87">
        <v>2.849999988383161E-2</v>
      </c>
      <c r="N109" s="83">
        <v>35.141221999999999</v>
      </c>
      <c r="O109" s="85">
        <v>122.48</v>
      </c>
      <c r="P109" s="83">
        <v>4.3040970000000012E-2</v>
      </c>
      <c r="Q109" s="84">
        <f t="shared" si="1"/>
        <v>3.2904966291871471E-5</v>
      </c>
      <c r="R109" s="84">
        <f>P109/'סכום נכסי הקרן'!$C$42</f>
        <v>1.9685534506801327E-6</v>
      </c>
    </row>
    <row r="110" spans="2:18">
      <c r="B110" s="76" t="s">
        <v>1630</v>
      </c>
      <c r="C110" s="86" t="s">
        <v>1494</v>
      </c>
      <c r="D110" s="73" t="s">
        <v>1631</v>
      </c>
      <c r="E110" s="73" t="s">
        <v>1577</v>
      </c>
      <c r="F110" s="73" t="s">
        <v>384</v>
      </c>
      <c r="G110" s="95">
        <v>40933</v>
      </c>
      <c r="H110" s="73" t="s">
        <v>293</v>
      </c>
      <c r="I110" s="83">
        <v>3.6700000025713502</v>
      </c>
      <c r="J110" s="86" t="s">
        <v>303</v>
      </c>
      <c r="K110" s="86" t="s">
        <v>122</v>
      </c>
      <c r="L110" s="87">
        <v>5.1330999999999995E-2</v>
      </c>
      <c r="M110" s="87">
        <v>2.8500000034032573E-2</v>
      </c>
      <c r="N110" s="83">
        <v>416.82165700000007</v>
      </c>
      <c r="O110" s="85">
        <v>126.89</v>
      </c>
      <c r="P110" s="83">
        <v>0.52890499200000007</v>
      </c>
      <c r="Q110" s="84">
        <f t="shared" si="1"/>
        <v>4.0434964484681801E-4</v>
      </c>
      <c r="R110" s="84">
        <f>P110/'סכום נכסי הקרן'!$C$42</f>
        <v>2.4190387602406446E-5</v>
      </c>
    </row>
    <row r="111" spans="2:18">
      <c r="B111" s="76" t="s">
        <v>1632</v>
      </c>
      <c r="C111" s="86" t="s">
        <v>1494</v>
      </c>
      <c r="D111" s="73" t="s">
        <v>1633</v>
      </c>
      <c r="E111" s="73" t="s">
        <v>1577</v>
      </c>
      <c r="F111" s="73" t="s">
        <v>384</v>
      </c>
      <c r="G111" s="95">
        <v>40993</v>
      </c>
      <c r="H111" s="73" t="s">
        <v>293</v>
      </c>
      <c r="I111" s="83">
        <v>3.6699999969153718</v>
      </c>
      <c r="J111" s="86" t="s">
        <v>303</v>
      </c>
      <c r="K111" s="86" t="s">
        <v>122</v>
      </c>
      <c r="L111" s="87">
        <v>5.1451999999999998E-2</v>
      </c>
      <c r="M111" s="87">
        <v>2.8499999991882557E-2</v>
      </c>
      <c r="N111" s="83">
        <v>242.57937200000003</v>
      </c>
      <c r="O111" s="85">
        <v>126.96</v>
      </c>
      <c r="P111" s="83">
        <v>0.30797878500000009</v>
      </c>
      <c r="Q111" s="84">
        <f t="shared" si="1"/>
        <v>2.3545081672268379E-4</v>
      </c>
      <c r="R111" s="84">
        <f>P111/'סכום נכסי הקרן'!$C$42</f>
        <v>1.4085944158508154E-5</v>
      </c>
    </row>
    <row r="112" spans="2:18">
      <c r="B112" s="76" t="s">
        <v>1634</v>
      </c>
      <c r="C112" s="86" t="s">
        <v>1494</v>
      </c>
      <c r="D112" s="73" t="s">
        <v>1635</v>
      </c>
      <c r="E112" s="73" t="s">
        <v>1577</v>
      </c>
      <c r="F112" s="73" t="s">
        <v>384</v>
      </c>
      <c r="G112" s="95">
        <v>41053</v>
      </c>
      <c r="H112" s="73" t="s">
        <v>293</v>
      </c>
      <c r="I112" s="83">
        <v>3.6699999904609339</v>
      </c>
      <c r="J112" s="86" t="s">
        <v>303</v>
      </c>
      <c r="K112" s="86" t="s">
        <v>122</v>
      </c>
      <c r="L112" s="87">
        <v>5.0999999999999997E-2</v>
      </c>
      <c r="M112" s="87">
        <v>2.8499999943887844E-2</v>
      </c>
      <c r="N112" s="83">
        <v>170.86721100000003</v>
      </c>
      <c r="O112" s="85">
        <v>125.16</v>
      </c>
      <c r="P112" s="83">
        <v>0.21385741200000005</v>
      </c>
      <c r="Q112" s="84">
        <f t="shared" si="1"/>
        <v>1.6349471057754668E-4</v>
      </c>
      <c r="R112" s="84">
        <f>P112/'סכום נכסי הקרן'!$C$42</f>
        <v>9.7811398383011068E-6</v>
      </c>
    </row>
    <row r="113" spans="2:18">
      <c r="B113" s="76" t="s">
        <v>1636</v>
      </c>
      <c r="C113" s="86" t="s">
        <v>1494</v>
      </c>
      <c r="D113" s="73" t="s">
        <v>1637</v>
      </c>
      <c r="E113" s="73" t="s">
        <v>1577</v>
      </c>
      <c r="F113" s="73" t="s">
        <v>384</v>
      </c>
      <c r="G113" s="95">
        <v>41085</v>
      </c>
      <c r="H113" s="73" t="s">
        <v>293</v>
      </c>
      <c r="I113" s="83">
        <v>3.6699999979416149</v>
      </c>
      <c r="J113" s="86" t="s">
        <v>303</v>
      </c>
      <c r="K113" s="86" t="s">
        <v>122</v>
      </c>
      <c r="L113" s="87">
        <v>5.0999999999999997E-2</v>
      </c>
      <c r="M113" s="87">
        <v>2.8499999986023313E-2</v>
      </c>
      <c r="N113" s="83">
        <v>314.40749600000004</v>
      </c>
      <c r="O113" s="85">
        <v>125.16</v>
      </c>
      <c r="P113" s="83">
        <v>0.3935124430000001</v>
      </c>
      <c r="Q113" s="84">
        <f t="shared" si="1"/>
        <v>3.0084158587380801E-4</v>
      </c>
      <c r="R113" s="84">
        <f>P113/'סכום נכסי הקרן'!$C$42</f>
        <v>1.7997974431180778E-5</v>
      </c>
    </row>
    <row r="114" spans="2:18">
      <c r="B114" s="76" t="s">
        <v>1638</v>
      </c>
      <c r="C114" s="86" t="s">
        <v>1494</v>
      </c>
      <c r="D114" s="73" t="s">
        <v>1639</v>
      </c>
      <c r="E114" s="73" t="s">
        <v>1577</v>
      </c>
      <c r="F114" s="73" t="s">
        <v>384</v>
      </c>
      <c r="G114" s="95">
        <v>41115</v>
      </c>
      <c r="H114" s="73" t="s">
        <v>293</v>
      </c>
      <c r="I114" s="83">
        <v>3.6699999878240797</v>
      </c>
      <c r="J114" s="86" t="s">
        <v>303</v>
      </c>
      <c r="K114" s="86" t="s">
        <v>122</v>
      </c>
      <c r="L114" s="87">
        <v>5.0999999999999997E-2</v>
      </c>
      <c r="M114" s="87">
        <v>2.8599999911967523E-2</v>
      </c>
      <c r="N114" s="83">
        <v>139.42410800000002</v>
      </c>
      <c r="O114" s="85">
        <v>125.47</v>
      </c>
      <c r="P114" s="83">
        <v>0.17493543900000003</v>
      </c>
      <c r="Q114" s="84">
        <f t="shared" si="1"/>
        <v>1.3373873134245667E-4</v>
      </c>
      <c r="R114" s="84">
        <f>P114/'סכום נכסי הקרן'!$C$42</f>
        <v>8.0009758629903975E-6</v>
      </c>
    </row>
    <row r="115" spans="2:18">
      <c r="B115" s="76" t="s">
        <v>1640</v>
      </c>
      <c r="C115" s="86" t="s">
        <v>1494</v>
      </c>
      <c r="D115" s="73" t="s">
        <v>1641</v>
      </c>
      <c r="E115" s="73" t="s">
        <v>1577</v>
      </c>
      <c r="F115" s="73" t="s">
        <v>384</v>
      </c>
      <c r="G115" s="95">
        <v>41179</v>
      </c>
      <c r="H115" s="73" t="s">
        <v>293</v>
      </c>
      <c r="I115" s="83">
        <v>3.6699999917501174</v>
      </c>
      <c r="J115" s="86" t="s">
        <v>303</v>
      </c>
      <c r="K115" s="86" t="s">
        <v>122</v>
      </c>
      <c r="L115" s="87">
        <v>5.0999999999999997E-2</v>
      </c>
      <c r="M115" s="87">
        <v>2.849999995416732E-2</v>
      </c>
      <c r="N115" s="83">
        <v>175.81381200000004</v>
      </c>
      <c r="O115" s="85">
        <v>124.1</v>
      </c>
      <c r="P115" s="83">
        <v>0.21818494000000008</v>
      </c>
      <c r="Q115" s="84">
        <f t="shared" si="1"/>
        <v>1.6680312028502145E-4</v>
      </c>
      <c r="R115" s="84">
        <f>P115/'סכום נכסי הקרן'!$C$42</f>
        <v>9.9790668408132464E-6</v>
      </c>
    </row>
    <row r="116" spans="2:18">
      <c r="B116" s="76" t="s">
        <v>1642</v>
      </c>
      <c r="C116" s="86" t="s">
        <v>1458</v>
      </c>
      <c r="D116" s="73">
        <v>9079</v>
      </c>
      <c r="E116" s="73" t="s">
        <v>1643</v>
      </c>
      <c r="F116" s="73" t="s">
        <v>1562</v>
      </c>
      <c r="G116" s="95">
        <v>44705</v>
      </c>
      <c r="H116" s="73" t="s">
        <v>1456</v>
      </c>
      <c r="I116" s="83">
        <v>7.5200000007215246</v>
      </c>
      <c r="J116" s="86" t="s">
        <v>296</v>
      </c>
      <c r="K116" s="86" t="s">
        <v>122</v>
      </c>
      <c r="L116" s="87">
        <v>2.3671999999999999E-2</v>
      </c>
      <c r="M116" s="87">
        <v>2.7000000002327499E-2</v>
      </c>
      <c r="N116" s="83">
        <v>4948.411419</v>
      </c>
      <c r="O116" s="85">
        <v>104.19</v>
      </c>
      <c r="P116" s="83">
        <v>5.1557498640000015</v>
      </c>
      <c r="Q116" s="84">
        <f t="shared" si="1"/>
        <v>3.9415881074297563E-3</v>
      </c>
      <c r="R116" s="84">
        <f>P116/'סכום נכסי הקרן'!$C$42</f>
        <v>2.3580716665123544E-4</v>
      </c>
    </row>
    <row r="117" spans="2:18">
      <c r="B117" s="76" t="s">
        <v>1644</v>
      </c>
      <c r="C117" s="86" t="s">
        <v>1458</v>
      </c>
      <c r="D117" s="73">
        <v>9017</v>
      </c>
      <c r="E117" s="73" t="s">
        <v>1643</v>
      </c>
      <c r="F117" s="73" t="s">
        <v>1562</v>
      </c>
      <c r="G117" s="95">
        <v>44651</v>
      </c>
      <c r="H117" s="73" t="s">
        <v>1456</v>
      </c>
      <c r="I117" s="83">
        <v>7.6199999996471268</v>
      </c>
      <c r="J117" s="86" t="s">
        <v>296</v>
      </c>
      <c r="K117" s="86" t="s">
        <v>122</v>
      </c>
      <c r="L117" s="87">
        <v>1.797E-2</v>
      </c>
      <c r="M117" s="87">
        <v>3.8599999998324745E-2</v>
      </c>
      <c r="N117" s="83">
        <v>12124.160783000001</v>
      </c>
      <c r="O117" s="85">
        <v>92.56</v>
      </c>
      <c r="P117" s="83">
        <v>11.222122808</v>
      </c>
      <c r="Q117" s="84">
        <f t="shared" si="1"/>
        <v>8.5793506215236758E-3</v>
      </c>
      <c r="R117" s="84">
        <f>P117/'סכום נכסי הקרן'!$C$42</f>
        <v>5.1326326004373537E-4</v>
      </c>
    </row>
    <row r="118" spans="2:18">
      <c r="B118" s="76" t="s">
        <v>1645</v>
      </c>
      <c r="C118" s="86" t="s">
        <v>1458</v>
      </c>
      <c r="D118" s="73">
        <v>9080</v>
      </c>
      <c r="E118" s="73" t="s">
        <v>1643</v>
      </c>
      <c r="F118" s="73" t="s">
        <v>1562</v>
      </c>
      <c r="G118" s="95">
        <v>44705</v>
      </c>
      <c r="H118" s="73" t="s">
        <v>1456</v>
      </c>
      <c r="I118" s="83">
        <v>7.15999999890707</v>
      </c>
      <c r="J118" s="86" t="s">
        <v>296</v>
      </c>
      <c r="K118" s="86" t="s">
        <v>122</v>
      </c>
      <c r="L118" s="87">
        <v>2.3184999999999997E-2</v>
      </c>
      <c r="M118" s="87">
        <v>2.8299999997295277E-2</v>
      </c>
      <c r="N118" s="83">
        <v>3516.7281610000005</v>
      </c>
      <c r="O118" s="85">
        <v>103.03</v>
      </c>
      <c r="P118" s="83">
        <v>3.6232849060000003</v>
      </c>
      <c r="Q118" s="84">
        <f t="shared" si="1"/>
        <v>2.7700134940680161E-3</v>
      </c>
      <c r="R118" s="84">
        <f>P118/'סכום נכסי הקרן'!$C$42</f>
        <v>1.6571722255570771E-4</v>
      </c>
    </row>
    <row r="119" spans="2:18">
      <c r="B119" s="76" t="s">
        <v>1646</v>
      </c>
      <c r="C119" s="86" t="s">
        <v>1458</v>
      </c>
      <c r="D119" s="73">
        <v>9019</v>
      </c>
      <c r="E119" s="73" t="s">
        <v>1643</v>
      </c>
      <c r="F119" s="73" t="s">
        <v>1562</v>
      </c>
      <c r="G119" s="95">
        <v>44651</v>
      </c>
      <c r="H119" s="73" t="s">
        <v>1456</v>
      </c>
      <c r="I119" s="83">
        <v>7.2099999996062332</v>
      </c>
      <c r="J119" s="86" t="s">
        <v>296</v>
      </c>
      <c r="K119" s="86" t="s">
        <v>122</v>
      </c>
      <c r="L119" s="87">
        <v>1.8769999999999998E-2</v>
      </c>
      <c r="M119" s="87">
        <v>4.0099999997212026E-2</v>
      </c>
      <c r="N119" s="83">
        <v>7489.4390160000012</v>
      </c>
      <c r="O119" s="85">
        <v>92.91</v>
      </c>
      <c r="P119" s="83">
        <v>6.9584374940000009</v>
      </c>
      <c r="Q119" s="84">
        <f t="shared" si="1"/>
        <v>5.3197488621693368E-3</v>
      </c>
      <c r="R119" s="84">
        <f>P119/'סכום נכסי הקרן'!$C$42</f>
        <v>3.1825621356014315E-4</v>
      </c>
    </row>
    <row r="120" spans="2:18">
      <c r="B120" s="76" t="s">
        <v>1647</v>
      </c>
      <c r="C120" s="86" t="s">
        <v>1458</v>
      </c>
      <c r="D120" s="73">
        <v>4100</v>
      </c>
      <c r="E120" s="73" t="s">
        <v>1648</v>
      </c>
      <c r="F120" s="73" t="s">
        <v>387</v>
      </c>
      <c r="G120" s="95">
        <v>42052</v>
      </c>
      <c r="H120" s="73" t="s">
        <v>120</v>
      </c>
      <c r="I120" s="83">
        <v>3.9100000002651032</v>
      </c>
      <c r="J120" s="86" t="s">
        <v>511</v>
      </c>
      <c r="K120" s="86" t="s">
        <v>122</v>
      </c>
      <c r="L120" s="87">
        <v>2.9779E-2</v>
      </c>
      <c r="M120" s="87">
        <v>2.3100000001388635E-2</v>
      </c>
      <c r="N120" s="83">
        <v>1354.0917360000003</v>
      </c>
      <c r="O120" s="85">
        <v>117</v>
      </c>
      <c r="P120" s="83">
        <v>1.5842874380000003</v>
      </c>
      <c r="Q120" s="84">
        <f t="shared" si="1"/>
        <v>1.2111930735767666E-3</v>
      </c>
      <c r="R120" s="84">
        <f>P120/'סכום נכסי הקרן'!$C$42</f>
        <v>7.2460135144354008E-5</v>
      </c>
    </row>
    <row r="121" spans="2:18">
      <c r="B121" s="76" t="s">
        <v>1649</v>
      </c>
      <c r="C121" s="86" t="s">
        <v>1494</v>
      </c>
      <c r="D121" s="73" t="s">
        <v>1650</v>
      </c>
      <c r="E121" s="73" t="s">
        <v>1651</v>
      </c>
      <c r="F121" s="73" t="s">
        <v>387</v>
      </c>
      <c r="G121" s="95">
        <v>41767</v>
      </c>
      <c r="H121" s="73" t="s">
        <v>120</v>
      </c>
      <c r="I121" s="83">
        <v>4.4799999926508089</v>
      </c>
      <c r="J121" s="86" t="s">
        <v>511</v>
      </c>
      <c r="K121" s="86" t="s">
        <v>122</v>
      </c>
      <c r="L121" s="87">
        <v>5.3499999999999999E-2</v>
      </c>
      <c r="M121" s="87">
        <v>2.7899999942839628E-2</v>
      </c>
      <c r="N121" s="83">
        <v>78.445002000000017</v>
      </c>
      <c r="O121" s="85">
        <v>124.89</v>
      </c>
      <c r="P121" s="83">
        <v>9.796996400000002E-2</v>
      </c>
      <c r="Q121" s="84">
        <f t="shared" si="1"/>
        <v>7.4898366905668283E-5</v>
      </c>
      <c r="R121" s="84">
        <f>P121/'סכום נכסי הקרן'!$C$42</f>
        <v>4.4808263079388862E-6</v>
      </c>
    </row>
    <row r="122" spans="2:18">
      <c r="B122" s="76" t="s">
        <v>1652</v>
      </c>
      <c r="C122" s="86" t="s">
        <v>1494</v>
      </c>
      <c r="D122" s="73" t="s">
        <v>1653</v>
      </c>
      <c r="E122" s="73" t="s">
        <v>1654</v>
      </c>
      <c r="F122" s="73" t="s">
        <v>387</v>
      </c>
      <c r="G122" s="95">
        <v>41269</v>
      </c>
      <c r="H122" s="73" t="s">
        <v>120</v>
      </c>
      <c r="I122" s="83">
        <v>4.5200000040237587</v>
      </c>
      <c r="J122" s="86" t="s">
        <v>511</v>
      </c>
      <c r="K122" s="86" t="s">
        <v>122</v>
      </c>
      <c r="L122" s="87">
        <v>5.3499999999999999E-2</v>
      </c>
      <c r="M122" s="87">
        <v>2.1900000022288469E-2</v>
      </c>
      <c r="N122" s="83">
        <v>389.60169900000005</v>
      </c>
      <c r="O122" s="85">
        <v>130.13</v>
      </c>
      <c r="P122" s="83">
        <v>0.50698867300000006</v>
      </c>
      <c r="Q122" s="84">
        <f t="shared" si="1"/>
        <v>3.8759454527687563E-4</v>
      </c>
      <c r="R122" s="84">
        <f>P122/'סכום נכסי הקרן'!$C$42</f>
        <v>2.3188006722197274E-5</v>
      </c>
    </row>
    <row r="123" spans="2:18">
      <c r="B123" s="76" t="s">
        <v>1655</v>
      </c>
      <c r="C123" s="86" t="s">
        <v>1494</v>
      </c>
      <c r="D123" s="73" t="s">
        <v>1656</v>
      </c>
      <c r="E123" s="73" t="s">
        <v>1654</v>
      </c>
      <c r="F123" s="73" t="s">
        <v>387</v>
      </c>
      <c r="G123" s="95">
        <v>41767</v>
      </c>
      <c r="H123" s="73" t="s">
        <v>120</v>
      </c>
      <c r="I123" s="83">
        <v>4.4800000000000004</v>
      </c>
      <c r="J123" s="86" t="s">
        <v>511</v>
      </c>
      <c r="K123" s="86" t="s">
        <v>122</v>
      </c>
      <c r="L123" s="87">
        <v>5.3499999999999999E-2</v>
      </c>
      <c r="M123" s="87">
        <v>2.789999993478727E-2</v>
      </c>
      <c r="N123" s="83">
        <v>61.39174400000001</v>
      </c>
      <c r="O123" s="85">
        <v>124.89</v>
      </c>
      <c r="P123" s="83">
        <v>7.6672150000000022E-2</v>
      </c>
      <c r="Q123" s="84">
        <f t="shared" si="1"/>
        <v>5.8616116487972116E-5</v>
      </c>
      <c r="R123" s="84">
        <f>P123/'סכום נכסי הקרן'!$C$42</f>
        <v>3.5067338271782617E-6</v>
      </c>
    </row>
    <row r="124" spans="2:18">
      <c r="B124" s="76" t="s">
        <v>1657</v>
      </c>
      <c r="C124" s="86" t="s">
        <v>1494</v>
      </c>
      <c r="D124" s="73" t="s">
        <v>1658</v>
      </c>
      <c r="E124" s="73" t="s">
        <v>1659</v>
      </c>
      <c r="F124" s="73" t="s">
        <v>387</v>
      </c>
      <c r="G124" s="95">
        <v>41767</v>
      </c>
      <c r="H124" s="73" t="s">
        <v>120</v>
      </c>
      <c r="I124" s="83">
        <v>4.4800000171481136</v>
      </c>
      <c r="J124" s="86" t="s">
        <v>511</v>
      </c>
      <c r="K124" s="86" t="s">
        <v>122</v>
      </c>
      <c r="L124" s="87">
        <v>5.3499999999999999E-2</v>
      </c>
      <c r="M124" s="87">
        <v>2.7900000039808123E-2</v>
      </c>
      <c r="N124" s="83">
        <v>78.444997999999998</v>
      </c>
      <c r="O124" s="85">
        <v>124.89</v>
      </c>
      <c r="P124" s="83">
        <v>9.7969959000000023E-2</v>
      </c>
      <c r="Q124" s="84">
        <f t="shared" si="1"/>
        <v>7.4898363083151462E-5</v>
      </c>
      <c r="R124" s="84">
        <f>P124/'סכום נכסי הקרן'!$C$42</f>
        <v>4.48082607925521E-6</v>
      </c>
    </row>
    <row r="125" spans="2:18">
      <c r="B125" s="76" t="s">
        <v>1660</v>
      </c>
      <c r="C125" s="86" t="s">
        <v>1494</v>
      </c>
      <c r="D125" s="73" t="s">
        <v>1661</v>
      </c>
      <c r="E125" s="73" t="s">
        <v>1659</v>
      </c>
      <c r="F125" s="73" t="s">
        <v>387</v>
      </c>
      <c r="G125" s="95">
        <v>41269</v>
      </c>
      <c r="H125" s="73" t="s">
        <v>120</v>
      </c>
      <c r="I125" s="83">
        <v>4.5200000033415293</v>
      </c>
      <c r="J125" s="86" t="s">
        <v>511</v>
      </c>
      <c r="K125" s="86" t="s">
        <v>122</v>
      </c>
      <c r="L125" s="87">
        <v>5.3499999999999999E-2</v>
      </c>
      <c r="M125" s="87">
        <v>2.1900000006497417E-2</v>
      </c>
      <c r="N125" s="83">
        <v>413.95178200000004</v>
      </c>
      <c r="O125" s="85">
        <v>130.13</v>
      </c>
      <c r="P125" s="83">
        <v>0.53867543500000015</v>
      </c>
      <c r="Q125" s="84">
        <f t="shared" si="1"/>
        <v>4.1181918137379804E-4</v>
      </c>
      <c r="R125" s="84">
        <f>P125/'סכום נכסי הקרן'!$C$42</f>
        <v>2.4637255767374004E-5</v>
      </c>
    </row>
    <row r="126" spans="2:18">
      <c r="B126" s="76" t="s">
        <v>1662</v>
      </c>
      <c r="C126" s="86" t="s">
        <v>1494</v>
      </c>
      <c r="D126" s="73" t="s">
        <v>1663</v>
      </c>
      <c r="E126" s="73" t="s">
        <v>1664</v>
      </c>
      <c r="F126" s="73" t="s">
        <v>387</v>
      </c>
      <c r="G126" s="95">
        <v>41281</v>
      </c>
      <c r="H126" s="73" t="s">
        <v>120</v>
      </c>
      <c r="I126" s="83">
        <v>4.5199999991745203</v>
      </c>
      <c r="J126" s="86" t="s">
        <v>511</v>
      </c>
      <c r="K126" s="86" t="s">
        <v>122</v>
      </c>
      <c r="L126" s="87">
        <v>5.3499999999999999E-2</v>
      </c>
      <c r="M126" s="87">
        <v>2.1999999991155567E-2</v>
      </c>
      <c r="N126" s="83">
        <v>521.51952900000015</v>
      </c>
      <c r="O126" s="85">
        <v>130.08000000000001</v>
      </c>
      <c r="P126" s="83">
        <v>0.67839257800000008</v>
      </c>
      <c r="Q126" s="84">
        <f t="shared" si="1"/>
        <v>5.1863340700141706E-4</v>
      </c>
      <c r="R126" s="84">
        <f>P126/'סכום נכסי הקרן'!$C$42</f>
        <v>3.1027461749530525E-5</v>
      </c>
    </row>
    <row r="127" spans="2:18">
      <c r="B127" s="76" t="s">
        <v>1665</v>
      </c>
      <c r="C127" s="86" t="s">
        <v>1494</v>
      </c>
      <c r="D127" s="73" t="s">
        <v>1666</v>
      </c>
      <c r="E127" s="73" t="s">
        <v>1664</v>
      </c>
      <c r="F127" s="73" t="s">
        <v>387</v>
      </c>
      <c r="G127" s="95">
        <v>41767</v>
      </c>
      <c r="H127" s="73" t="s">
        <v>120</v>
      </c>
      <c r="I127" s="83">
        <v>4.479999993739578</v>
      </c>
      <c r="J127" s="86" t="s">
        <v>511</v>
      </c>
      <c r="K127" s="86" t="s">
        <v>122</v>
      </c>
      <c r="L127" s="87">
        <v>5.3499999999999999E-2</v>
      </c>
      <c r="M127" s="87">
        <v>2.7899999994782983E-2</v>
      </c>
      <c r="N127" s="83">
        <v>92.087608000000017</v>
      </c>
      <c r="O127" s="85">
        <v>124.89</v>
      </c>
      <c r="P127" s="83">
        <v>0.11500821400000001</v>
      </c>
      <c r="Q127" s="84">
        <f t="shared" si="1"/>
        <v>8.7924166322421175E-5</v>
      </c>
      <c r="R127" s="84">
        <f>P127/'סכום נכסי הקרן'!$C$42</f>
        <v>5.2601002376633036E-6</v>
      </c>
    </row>
    <row r="128" spans="2:18">
      <c r="B128" s="76" t="s">
        <v>1667</v>
      </c>
      <c r="C128" s="86" t="s">
        <v>1494</v>
      </c>
      <c r="D128" s="73" t="s">
        <v>1668</v>
      </c>
      <c r="E128" s="73" t="s">
        <v>1669</v>
      </c>
      <c r="F128" s="73" t="s">
        <v>387</v>
      </c>
      <c r="G128" s="95">
        <v>41281</v>
      </c>
      <c r="H128" s="73" t="s">
        <v>120</v>
      </c>
      <c r="I128" s="83">
        <v>4.520000002210069</v>
      </c>
      <c r="J128" s="86" t="s">
        <v>511</v>
      </c>
      <c r="K128" s="86" t="s">
        <v>122</v>
      </c>
      <c r="L128" s="87">
        <v>5.3499999999999999E-2</v>
      </c>
      <c r="M128" s="87">
        <v>2.2000000016370879E-2</v>
      </c>
      <c r="N128" s="83">
        <v>375.67084800000003</v>
      </c>
      <c r="O128" s="85">
        <v>130.08000000000001</v>
      </c>
      <c r="P128" s="83">
        <v>0.48867262100000003</v>
      </c>
      <c r="Q128" s="84">
        <f t="shared" si="1"/>
        <v>3.7359186193446569E-4</v>
      </c>
      <c r="R128" s="84">
        <f>P128/'סכום נכסי הקרן'!$C$42</f>
        <v>2.2350290300670605E-5</v>
      </c>
    </row>
    <row r="129" spans="2:18">
      <c r="B129" s="76" t="s">
        <v>1670</v>
      </c>
      <c r="C129" s="86" t="s">
        <v>1494</v>
      </c>
      <c r="D129" s="73" t="s">
        <v>1671</v>
      </c>
      <c r="E129" s="73" t="s">
        <v>1669</v>
      </c>
      <c r="F129" s="73" t="s">
        <v>387</v>
      </c>
      <c r="G129" s="95">
        <v>41767</v>
      </c>
      <c r="H129" s="73" t="s">
        <v>120</v>
      </c>
      <c r="I129" s="83">
        <v>4.4799999991461101</v>
      </c>
      <c r="J129" s="86" t="s">
        <v>511</v>
      </c>
      <c r="K129" s="86" t="s">
        <v>122</v>
      </c>
      <c r="L129" s="87">
        <v>5.3499999999999999E-2</v>
      </c>
      <c r="M129" s="87">
        <v>2.7900000043761849E-2</v>
      </c>
      <c r="N129" s="83">
        <v>75.017151000000013</v>
      </c>
      <c r="O129" s="85">
        <v>124.89</v>
      </c>
      <c r="P129" s="83">
        <v>9.3688921000000008E-2</v>
      </c>
      <c r="Q129" s="84">
        <f t="shared" si="1"/>
        <v>7.1625495137001067E-5</v>
      </c>
      <c r="R129" s="84">
        <f>P129/'סכום נכסי הקרן'!$C$42</f>
        <v>4.2850253775658007E-6</v>
      </c>
    </row>
    <row r="130" spans="2:18">
      <c r="B130" s="76" t="s">
        <v>1672</v>
      </c>
      <c r="C130" s="86" t="s">
        <v>1494</v>
      </c>
      <c r="D130" s="73" t="s">
        <v>1673</v>
      </c>
      <c r="E130" s="73" t="s">
        <v>1651</v>
      </c>
      <c r="F130" s="73" t="s">
        <v>387</v>
      </c>
      <c r="G130" s="95">
        <v>41281</v>
      </c>
      <c r="H130" s="73" t="s">
        <v>120</v>
      </c>
      <c r="I130" s="83">
        <v>4.5199999973419036</v>
      </c>
      <c r="J130" s="86" t="s">
        <v>511</v>
      </c>
      <c r="K130" s="86" t="s">
        <v>122</v>
      </c>
      <c r="L130" s="87">
        <v>5.3499999999999999E-2</v>
      </c>
      <c r="M130" s="87">
        <v>2.1999999989776552E-2</v>
      </c>
      <c r="N130" s="83">
        <v>451.17333500000007</v>
      </c>
      <c r="O130" s="85">
        <v>130.08000000000001</v>
      </c>
      <c r="P130" s="83">
        <v>0.58688625300000008</v>
      </c>
      <c r="Q130" s="84">
        <f t="shared" si="1"/>
        <v>4.4867651384547676E-4</v>
      </c>
      <c r="R130" s="84">
        <f>P130/'סכום נכסי הקרן'!$C$42</f>
        <v>2.6842261187419411E-5</v>
      </c>
    </row>
    <row r="131" spans="2:18">
      <c r="B131" s="76" t="s">
        <v>1674</v>
      </c>
      <c r="C131" s="86" t="s">
        <v>1458</v>
      </c>
      <c r="D131" s="73">
        <v>9533</v>
      </c>
      <c r="E131" s="73" t="s">
        <v>610</v>
      </c>
      <c r="F131" s="73" t="s">
        <v>1562</v>
      </c>
      <c r="G131" s="95">
        <v>45015</v>
      </c>
      <c r="H131" s="73" t="s">
        <v>1456</v>
      </c>
      <c r="I131" s="83">
        <v>3.8699999997833943</v>
      </c>
      <c r="J131" s="86" t="s">
        <v>475</v>
      </c>
      <c r="K131" s="86" t="s">
        <v>122</v>
      </c>
      <c r="L131" s="87">
        <v>3.3593000000000005E-2</v>
      </c>
      <c r="M131" s="87">
        <v>3.4199999998865402E-2</v>
      </c>
      <c r="N131" s="83">
        <v>3769.4504780000007</v>
      </c>
      <c r="O131" s="85">
        <v>102.88</v>
      </c>
      <c r="P131" s="83">
        <v>3.8780106320000005</v>
      </c>
      <c r="Q131" s="84">
        <f t="shared" si="1"/>
        <v>2.9647521681197973E-3</v>
      </c>
      <c r="R131" s="84">
        <f>P131/'סכום נכסי הקרן'!$C$42</f>
        <v>1.7736754565238287E-4</v>
      </c>
    </row>
    <row r="132" spans="2:18">
      <c r="B132" s="76" t="s">
        <v>1675</v>
      </c>
      <c r="C132" s="86" t="s">
        <v>1494</v>
      </c>
      <c r="D132" s="73" t="s">
        <v>1676</v>
      </c>
      <c r="E132" s="73" t="s">
        <v>1677</v>
      </c>
      <c r="F132" s="73" t="s">
        <v>1562</v>
      </c>
      <c r="G132" s="95">
        <v>44748</v>
      </c>
      <c r="H132" s="73" t="s">
        <v>1456</v>
      </c>
      <c r="I132" s="83">
        <v>1.6400000000198527</v>
      </c>
      <c r="J132" s="86" t="s">
        <v>296</v>
      </c>
      <c r="K132" s="86" t="s">
        <v>122</v>
      </c>
      <c r="L132" s="87">
        <v>7.5660000000000005E-2</v>
      </c>
      <c r="M132" s="87">
        <v>8.2100000000597306E-2</v>
      </c>
      <c r="N132" s="83">
        <v>57793.520320000018</v>
      </c>
      <c r="O132" s="85">
        <v>101.1</v>
      </c>
      <c r="P132" s="83">
        <v>58.429187031000012</v>
      </c>
      <c r="Q132" s="84">
        <f t="shared" si="1"/>
        <v>4.4669309955526294E-2</v>
      </c>
      <c r="R132" s="84">
        <f>P132/'סכום נכסי הקרן'!$C$42</f>
        <v>2.6723602593136239E-3</v>
      </c>
    </row>
    <row r="133" spans="2:18">
      <c r="B133" s="76" t="s">
        <v>1678</v>
      </c>
      <c r="C133" s="86" t="s">
        <v>1494</v>
      </c>
      <c r="D133" s="73">
        <v>7127</v>
      </c>
      <c r="E133" s="73" t="s">
        <v>1679</v>
      </c>
      <c r="F133" s="73" t="s">
        <v>1562</v>
      </c>
      <c r="G133" s="95">
        <v>43631</v>
      </c>
      <c r="H133" s="73" t="s">
        <v>1456</v>
      </c>
      <c r="I133" s="83">
        <v>4.8499999998900156</v>
      </c>
      <c r="J133" s="86" t="s">
        <v>296</v>
      </c>
      <c r="K133" s="86" t="s">
        <v>122</v>
      </c>
      <c r="L133" s="87">
        <v>3.1E-2</v>
      </c>
      <c r="M133" s="87">
        <v>2.9499999999633385E-2</v>
      </c>
      <c r="N133" s="83">
        <v>2431.7174380000006</v>
      </c>
      <c r="O133" s="85">
        <v>112.17</v>
      </c>
      <c r="P133" s="83">
        <v>2.7276574780000007</v>
      </c>
      <c r="Q133" s="84">
        <f t="shared" si="1"/>
        <v>2.0853033137812915E-3</v>
      </c>
      <c r="R133" s="84">
        <f>P133/'סכום נכסי הקרן'!$C$42</f>
        <v>1.2475414798017722E-4</v>
      </c>
    </row>
    <row r="134" spans="2:18">
      <c r="B134" s="76" t="s">
        <v>1680</v>
      </c>
      <c r="C134" s="86" t="s">
        <v>1494</v>
      </c>
      <c r="D134" s="73">
        <v>7128</v>
      </c>
      <c r="E134" s="73" t="s">
        <v>1679</v>
      </c>
      <c r="F134" s="73" t="s">
        <v>1562</v>
      </c>
      <c r="G134" s="95">
        <v>43634</v>
      </c>
      <c r="H134" s="73" t="s">
        <v>1456</v>
      </c>
      <c r="I134" s="83">
        <v>4.8600000004591086</v>
      </c>
      <c r="J134" s="86" t="s">
        <v>296</v>
      </c>
      <c r="K134" s="86" t="s">
        <v>122</v>
      </c>
      <c r="L134" s="87">
        <v>2.4900000000000002E-2</v>
      </c>
      <c r="M134" s="87">
        <v>2.9599999997527889E-2</v>
      </c>
      <c r="N134" s="83">
        <v>1022.2293360000002</v>
      </c>
      <c r="O134" s="85">
        <v>110.8</v>
      </c>
      <c r="P134" s="83">
        <v>1.1326300679999999</v>
      </c>
      <c r="Q134" s="84">
        <f t="shared" si="1"/>
        <v>8.6589949549696664E-4</v>
      </c>
      <c r="R134" s="84">
        <f>P134/'סכום נכסי הקרן'!$C$42</f>
        <v>5.180280157964545E-5</v>
      </c>
    </row>
    <row r="135" spans="2:18">
      <c r="B135" s="76" t="s">
        <v>1681</v>
      </c>
      <c r="C135" s="86" t="s">
        <v>1494</v>
      </c>
      <c r="D135" s="73">
        <v>7130</v>
      </c>
      <c r="E135" s="73" t="s">
        <v>1679</v>
      </c>
      <c r="F135" s="73" t="s">
        <v>1562</v>
      </c>
      <c r="G135" s="95">
        <v>43634</v>
      </c>
      <c r="H135" s="73" t="s">
        <v>1456</v>
      </c>
      <c r="I135" s="83">
        <v>5.1299999978309563</v>
      </c>
      <c r="J135" s="86" t="s">
        <v>296</v>
      </c>
      <c r="K135" s="86" t="s">
        <v>122</v>
      </c>
      <c r="L135" s="87">
        <v>3.6000000000000004E-2</v>
      </c>
      <c r="M135" s="87">
        <v>2.979999999050241E-2</v>
      </c>
      <c r="N135" s="83">
        <v>677.10552800000016</v>
      </c>
      <c r="O135" s="85">
        <v>115.07</v>
      </c>
      <c r="P135" s="83">
        <v>0.77914531300000023</v>
      </c>
      <c r="Q135" s="84">
        <f t="shared" si="1"/>
        <v>5.9565921169375704E-4</v>
      </c>
      <c r="R135" s="84">
        <f>P135/'סכום נכסי הקרן'!$C$42</f>
        <v>3.5635562918015139E-5</v>
      </c>
    </row>
    <row r="136" spans="2:18">
      <c r="B136" s="76" t="s">
        <v>1682</v>
      </c>
      <c r="C136" s="86" t="s">
        <v>1458</v>
      </c>
      <c r="D136" s="73">
        <v>9922</v>
      </c>
      <c r="E136" s="73" t="s">
        <v>1569</v>
      </c>
      <c r="F136" s="73" t="s">
        <v>387</v>
      </c>
      <c r="G136" s="95">
        <v>40489</v>
      </c>
      <c r="H136" s="73" t="s">
        <v>120</v>
      </c>
      <c r="I136" s="83">
        <v>1.7299999991730635</v>
      </c>
      <c r="J136" s="86" t="s">
        <v>296</v>
      </c>
      <c r="K136" s="86" t="s">
        <v>122</v>
      </c>
      <c r="L136" s="87">
        <v>5.7000000000000002E-2</v>
      </c>
      <c r="M136" s="87">
        <v>2.6499999997415827E-2</v>
      </c>
      <c r="N136" s="83">
        <v>620.94084800000007</v>
      </c>
      <c r="O136" s="85">
        <v>124.64</v>
      </c>
      <c r="P136" s="83">
        <v>0.77394066799999994</v>
      </c>
      <c r="Q136" s="84">
        <f t="shared" si="1"/>
        <v>5.9168024309044331E-4</v>
      </c>
      <c r="R136" s="84">
        <f>P136/'סכום נכסי הקרן'!$C$42</f>
        <v>3.5397519447472639E-5</v>
      </c>
    </row>
    <row r="137" spans="2:18">
      <c r="B137" s="76" t="s">
        <v>1683</v>
      </c>
      <c r="C137" s="86" t="s">
        <v>1494</v>
      </c>
      <c r="D137" s="73" t="s">
        <v>1684</v>
      </c>
      <c r="E137" s="73" t="s">
        <v>1685</v>
      </c>
      <c r="F137" s="73" t="s">
        <v>428</v>
      </c>
      <c r="G137" s="95">
        <v>43801</v>
      </c>
      <c r="H137" s="73" t="s">
        <v>293</v>
      </c>
      <c r="I137" s="83">
        <v>4.6000000000625993</v>
      </c>
      <c r="J137" s="86" t="s">
        <v>303</v>
      </c>
      <c r="K137" s="86" t="s">
        <v>123</v>
      </c>
      <c r="L137" s="87">
        <v>2.3629999999999998E-2</v>
      </c>
      <c r="M137" s="87">
        <v>5.9300000000833367E-2</v>
      </c>
      <c r="N137" s="83">
        <v>7402.4376310000007</v>
      </c>
      <c r="O137" s="85">
        <v>85.19</v>
      </c>
      <c r="P137" s="83">
        <v>25.559401659000002</v>
      </c>
      <c r="Q137" s="84">
        <f t="shared" si="1"/>
        <v>1.9540248512749565E-2</v>
      </c>
      <c r="R137" s="84">
        <f>P137/'סכום נכסי הקרן'!$C$42</f>
        <v>1.1690035873527932E-3</v>
      </c>
    </row>
    <row r="138" spans="2:18">
      <c r="B138" s="76" t="s">
        <v>1686</v>
      </c>
      <c r="C138" s="86" t="s">
        <v>1494</v>
      </c>
      <c r="D138" s="73">
        <v>9365</v>
      </c>
      <c r="E138" s="73" t="s">
        <v>1687</v>
      </c>
      <c r="F138" s="73" t="s">
        <v>279</v>
      </c>
      <c r="G138" s="95">
        <v>44906</v>
      </c>
      <c r="H138" s="73" t="s">
        <v>1456</v>
      </c>
      <c r="I138" s="83">
        <v>1.9800000161857205</v>
      </c>
      <c r="J138" s="86" t="s">
        <v>296</v>
      </c>
      <c r="K138" s="86" t="s">
        <v>122</v>
      </c>
      <c r="L138" s="87">
        <v>7.6799999999999993E-2</v>
      </c>
      <c r="M138" s="87">
        <v>7.7000000465952567E-2</v>
      </c>
      <c r="N138" s="83">
        <v>40.517372000000009</v>
      </c>
      <c r="O138" s="85">
        <v>100.64</v>
      </c>
      <c r="P138" s="83">
        <v>4.0776683000000008E-2</v>
      </c>
      <c r="Q138" s="84">
        <f t="shared" si="1"/>
        <v>3.117391126662174E-5</v>
      </c>
      <c r="R138" s="84">
        <f>P138/'סכום נכסי הקרן'!$C$42</f>
        <v>1.864992355584456E-6</v>
      </c>
    </row>
    <row r="139" spans="2:18">
      <c r="B139" s="76" t="s">
        <v>1688</v>
      </c>
      <c r="C139" s="86" t="s">
        <v>1494</v>
      </c>
      <c r="D139" s="73">
        <v>9509</v>
      </c>
      <c r="E139" s="73" t="s">
        <v>1687</v>
      </c>
      <c r="F139" s="73" t="s">
        <v>279</v>
      </c>
      <c r="G139" s="95">
        <v>44991</v>
      </c>
      <c r="H139" s="73" t="s">
        <v>1456</v>
      </c>
      <c r="I139" s="83">
        <v>1.9800000001479097</v>
      </c>
      <c r="J139" s="86" t="s">
        <v>296</v>
      </c>
      <c r="K139" s="86" t="s">
        <v>122</v>
      </c>
      <c r="L139" s="87">
        <v>7.6799999999999993E-2</v>
      </c>
      <c r="M139" s="87">
        <v>7.3900000010600195E-2</v>
      </c>
      <c r="N139" s="83">
        <v>2003.8169340000002</v>
      </c>
      <c r="O139" s="85">
        <v>101.22</v>
      </c>
      <c r="P139" s="83">
        <v>2.0282637150000005</v>
      </c>
      <c r="Q139" s="84">
        <f t="shared" ref="Q139:Q202" si="2">IFERROR(P139/$P$10,0)</f>
        <v>1.550614430230104E-3</v>
      </c>
      <c r="R139" s="84">
        <f>P139/'סכום נכסי הקרן'!$C$42</f>
        <v>9.2766160591932641E-5</v>
      </c>
    </row>
    <row r="140" spans="2:18">
      <c r="B140" s="76" t="s">
        <v>1689</v>
      </c>
      <c r="C140" s="86" t="s">
        <v>1494</v>
      </c>
      <c r="D140" s="73">
        <v>9316</v>
      </c>
      <c r="E140" s="73" t="s">
        <v>1687</v>
      </c>
      <c r="F140" s="73" t="s">
        <v>279</v>
      </c>
      <c r="G140" s="95">
        <v>44885</v>
      </c>
      <c r="H140" s="73" t="s">
        <v>1456</v>
      </c>
      <c r="I140" s="83">
        <v>1.9800000000803692</v>
      </c>
      <c r="J140" s="86" t="s">
        <v>296</v>
      </c>
      <c r="K140" s="86" t="s">
        <v>122</v>
      </c>
      <c r="L140" s="87">
        <v>7.6799999999999993E-2</v>
      </c>
      <c r="M140" s="87">
        <v>8.040000000221971E-2</v>
      </c>
      <c r="N140" s="83">
        <v>15676.084584000004</v>
      </c>
      <c r="O140" s="85">
        <v>100.01</v>
      </c>
      <c r="P140" s="83">
        <v>15.677653913000002</v>
      </c>
      <c r="Q140" s="84">
        <f t="shared" si="2"/>
        <v>1.1985619133186166E-2</v>
      </c>
      <c r="R140" s="84">
        <f>P140/'סכום נכסי הקרן'!$C$42</f>
        <v>7.1704470668307503E-4</v>
      </c>
    </row>
    <row r="141" spans="2:18">
      <c r="B141" s="76" t="s">
        <v>1690</v>
      </c>
      <c r="C141" s="86" t="s">
        <v>1494</v>
      </c>
      <c r="D141" s="73" t="s">
        <v>1691</v>
      </c>
      <c r="E141" s="73" t="s">
        <v>1692</v>
      </c>
      <c r="F141" s="73" t="s">
        <v>439</v>
      </c>
      <c r="G141" s="95">
        <v>45015</v>
      </c>
      <c r="H141" s="73" t="s">
        <v>120</v>
      </c>
      <c r="I141" s="83">
        <v>5.0799999996353611</v>
      </c>
      <c r="J141" s="86" t="s">
        <v>303</v>
      </c>
      <c r="K141" s="86" t="s">
        <v>122</v>
      </c>
      <c r="L141" s="87">
        <v>4.4999999999999998E-2</v>
      </c>
      <c r="M141" s="87">
        <v>3.8199999999286575E-2</v>
      </c>
      <c r="N141" s="83">
        <v>2381.3533740000003</v>
      </c>
      <c r="O141" s="85">
        <v>105.95</v>
      </c>
      <c r="P141" s="83">
        <v>2.5230438490000004</v>
      </c>
      <c r="Q141" s="84">
        <f t="shared" si="2"/>
        <v>1.9288755063898105E-3</v>
      </c>
      <c r="R141" s="84">
        <f>P141/'סכום נכסי הקרן'!$C$42</f>
        <v>1.1539578859784603E-4</v>
      </c>
    </row>
    <row r="142" spans="2:18">
      <c r="B142" s="76" t="s">
        <v>1693</v>
      </c>
      <c r="C142" s="86" t="s">
        <v>1494</v>
      </c>
      <c r="D142" s="73" t="s">
        <v>1694</v>
      </c>
      <c r="E142" s="73" t="s">
        <v>1695</v>
      </c>
      <c r="F142" s="73" t="s">
        <v>439</v>
      </c>
      <c r="G142" s="95">
        <v>44074</v>
      </c>
      <c r="H142" s="73" t="s">
        <v>120</v>
      </c>
      <c r="I142" s="83">
        <v>8.5899999998919672</v>
      </c>
      <c r="J142" s="86" t="s">
        <v>511</v>
      </c>
      <c r="K142" s="86" t="s">
        <v>122</v>
      </c>
      <c r="L142" s="87">
        <v>2.35E-2</v>
      </c>
      <c r="M142" s="87">
        <v>4.1100000001080328E-2</v>
      </c>
      <c r="N142" s="83">
        <v>2894.4414440000005</v>
      </c>
      <c r="O142" s="85">
        <v>95.94</v>
      </c>
      <c r="P142" s="83">
        <v>2.77692717</v>
      </c>
      <c r="Q142" s="84">
        <f t="shared" si="2"/>
        <v>2.1229701589864729E-3</v>
      </c>
      <c r="R142" s="84">
        <f>P142/'סכום נכסי הקרן'!$C$42</f>
        <v>1.2700758284004551E-4</v>
      </c>
    </row>
    <row r="143" spans="2:18">
      <c r="B143" s="76" t="s">
        <v>1696</v>
      </c>
      <c r="C143" s="86" t="s">
        <v>1494</v>
      </c>
      <c r="D143" s="73" t="s">
        <v>1697</v>
      </c>
      <c r="E143" s="73" t="s">
        <v>1695</v>
      </c>
      <c r="F143" s="73" t="s">
        <v>439</v>
      </c>
      <c r="G143" s="95">
        <v>44189</v>
      </c>
      <c r="H143" s="73" t="s">
        <v>120</v>
      </c>
      <c r="I143" s="83">
        <v>8.4999999898342882</v>
      </c>
      <c r="J143" s="86" t="s">
        <v>511</v>
      </c>
      <c r="K143" s="86" t="s">
        <v>122</v>
      </c>
      <c r="L143" s="87">
        <v>2.4700000000000003E-2</v>
      </c>
      <c r="M143" s="87">
        <v>4.3499999940457973E-2</v>
      </c>
      <c r="N143" s="83">
        <v>362.11049300000008</v>
      </c>
      <c r="O143" s="85">
        <v>95.08</v>
      </c>
      <c r="P143" s="83">
        <v>0.34429462300000008</v>
      </c>
      <c r="Q143" s="84">
        <f t="shared" si="2"/>
        <v>2.6321439698704735E-4</v>
      </c>
      <c r="R143" s="84">
        <f>P143/'סכום נכסי הקרן'!$C$42</f>
        <v>1.5746912027244397E-5</v>
      </c>
    </row>
    <row r="144" spans="2:18">
      <c r="B144" s="76" t="s">
        <v>1698</v>
      </c>
      <c r="C144" s="86" t="s">
        <v>1494</v>
      </c>
      <c r="D144" s="73" t="s">
        <v>1699</v>
      </c>
      <c r="E144" s="73" t="s">
        <v>1695</v>
      </c>
      <c r="F144" s="73" t="s">
        <v>439</v>
      </c>
      <c r="G144" s="95">
        <v>44322</v>
      </c>
      <c r="H144" s="73" t="s">
        <v>120</v>
      </c>
      <c r="I144" s="83">
        <v>8.4000000010306497</v>
      </c>
      <c r="J144" s="86" t="s">
        <v>511</v>
      </c>
      <c r="K144" s="86" t="s">
        <v>122</v>
      </c>
      <c r="L144" s="87">
        <v>2.5600000000000001E-2</v>
      </c>
      <c r="M144" s="87">
        <v>4.6300000002383372E-2</v>
      </c>
      <c r="N144" s="83">
        <v>1666.9398360000005</v>
      </c>
      <c r="O144" s="85">
        <v>93.13</v>
      </c>
      <c r="P144" s="83">
        <v>1.5524211010000002</v>
      </c>
      <c r="Q144" s="84">
        <f t="shared" si="2"/>
        <v>1.1868311517885166E-3</v>
      </c>
      <c r="R144" s="84">
        <f>P144/'סכום נכסי הקרן'!$C$42</f>
        <v>7.1002672924941053E-5</v>
      </c>
    </row>
    <row r="145" spans="2:18">
      <c r="B145" s="76" t="s">
        <v>1700</v>
      </c>
      <c r="C145" s="86" t="s">
        <v>1494</v>
      </c>
      <c r="D145" s="73" t="s">
        <v>1701</v>
      </c>
      <c r="E145" s="73" t="s">
        <v>1695</v>
      </c>
      <c r="F145" s="73" t="s">
        <v>439</v>
      </c>
      <c r="G145" s="95">
        <v>44418</v>
      </c>
      <c r="H145" s="73" t="s">
        <v>120</v>
      </c>
      <c r="I145" s="83">
        <v>8.5199999998149423</v>
      </c>
      <c r="J145" s="86" t="s">
        <v>511</v>
      </c>
      <c r="K145" s="86" t="s">
        <v>122</v>
      </c>
      <c r="L145" s="87">
        <v>2.2700000000000001E-2</v>
      </c>
      <c r="M145" s="87">
        <v>4.4699999999471274E-2</v>
      </c>
      <c r="N145" s="83">
        <v>1661.2283280000001</v>
      </c>
      <c r="O145" s="85">
        <v>91.08</v>
      </c>
      <c r="P145" s="83">
        <v>1.5130467640000003</v>
      </c>
      <c r="Q145" s="84">
        <f t="shared" si="2"/>
        <v>1.1567293387543358E-3</v>
      </c>
      <c r="R145" s="84">
        <f>P145/'סכום נכסי הקרן'!$C$42</f>
        <v>6.9201819297116401E-5</v>
      </c>
    </row>
    <row r="146" spans="2:18">
      <c r="B146" s="76" t="s">
        <v>1702</v>
      </c>
      <c r="C146" s="86" t="s">
        <v>1494</v>
      </c>
      <c r="D146" s="73" t="s">
        <v>1703</v>
      </c>
      <c r="E146" s="73" t="s">
        <v>1695</v>
      </c>
      <c r="F146" s="73" t="s">
        <v>439</v>
      </c>
      <c r="G146" s="95">
        <v>44530</v>
      </c>
      <c r="H146" s="73" t="s">
        <v>120</v>
      </c>
      <c r="I146" s="83">
        <v>8.5699999982368631</v>
      </c>
      <c r="J146" s="86" t="s">
        <v>511</v>
      </c>
      <c r="K146" s="86" t="s">
        <v>122</v>
      </c>
      <c r="L146" s="87">
        <v>1.7899999999999999E-2</v>
      </c>
      <c r="M146" s="87">
        <v>4.7399999996004721E-2</v>
      </c>
      <c r="N146" s="83">
        <v>1368.8712630000002</v>
      </c>
      <c r="O146" s="85">
        <v>84.11</v>
      </c>
      <c r="P146" s="83">
        <v>1.1513575790000001</v>
      </c>
      <c r="Q146" s="84">
        <f t="shared" si="2"/>
        <v>8.8021674062842303E-4</v>
      </c>
      <c r="R146" s="84">
        <f>P146/'סכום נכסי הקרן'!$C$42</f>
        <v>5.2659336792529844E-5</v>
      </c>
    </row>
    <row r="147" spans="2:18">
      <c r="B147" s="76" t="s">
        <v>1704</v>
      </c>
      <c r="C147" s="86" t="s">
        <v>1494</v>
      </c>
      <c r="D147" s="73" t="s">
        <v>1705</v>
      </c>
      <c r="E147" s="73" t="s">
        <v>1695</v>
      </c>
      <c r="F147" s="73" t="s">
        <v>439</v>
      </c>
      <c r="G147" s="95">
        <v>44612</v>
      </c>
      <c r="H147" s="73" t="s">
        <v>120</v>
      </c>
      <c r="I147" s="83">
        <v>8.3900000010251343</v>
      </c>
      <c r="J147" s="86" t="s">
        <v>511</v>
      </c>
      <c r="K147" s="86" t="s">
        <v>122</v>
      </c>
      <c r="L147" s="87">
        <v>2.3599999999999999E-2</v>
      </c>
      <c r="M147" s="87">
        <v>4.8100000003888442E-2</v>
      </c>
      <c r="N147" s="83">
        <v>1605.3206910000001</v>
      </c>
      <c r="O147" s="85">
        <v>88.11</v>
      </c>
      <c r="P147" s="83">
        <v>1.4144480450000003</v>
      </c>
      <c r="Q147" s="84">
        <f t="shared" si="2"/>
        <v>1.0813502865369554E-3</v>
      </c>
      <c r="R147" s="84">
        <f>P147/'סכום נכסי הקרן'!$C$42</f>
        <v>6.4692235788192448E-5</v>
      </c>
    </row>
    <row r="148" spans="2:18">
      <c r="B148" s="76" t="s">
        <v>1706</v>
      </c>
      <c r="C148" s="86" t="s">
        <v>1494</v>
      </c>
      <c r="D148" s="73" t="s">
        <v>1707</v>
      </c>
      <c r="E148" s="73" t="s">
        <v>1695</v>
      </c>
      <c r="F148" s="73" t="s">
        <v>439</v>
      </c>
      <c r="G148" s="95">
        <v>44662</v>
      </c>
      <c r="H148" s="73" t="s">
        <v>120</v>
      </c>
      <c r="I148" s="83">
        <v>8.4400000023016428</v>
      </c>
      <c r="J148" s="86" t="s">
        <v>511</v>
      </c>
      <c r="K148" s="86" t="s">
        <v>122</v>
      </c>
      <c r="L148" s="87">
        <v>2.4E-2</v>
      </c>
      <c r="M148" s="87">
        <v>4.6000000014691331E-2</v>
      </c>
      <c r="N148" s="83">
        <v>1828.3344970000003</v>
      </c>
      <c r="O148" s="85">
        <v>89.35</v>
      </c>
      <c r="P148" s="83">
        <v>1.6336168960000002</v>
      </c>
      <c r="Q148" s="84">
        <f t="shared" si="2"/>
        <v>1.2489056100899142E-3</v>
      </c>
      <c r="R148" s="84">
        <f>P148/'סכום נכסי הקרן'!$C$42</f>
        <v>7.4716303505942527E-5</v>
      </c>
    </row>
    <row r="149" spans="2:18">
      <c r="B149" s="76" t="s">
        <v>1708</v>
      </c>
      <c r="C149" s="86" t="s">
        <v>1494</v>
      </c>
      <c r="D149" s="73">
        <v>9796</v>
      </c>
      <c r="E149" s="73" t="s">
        <v>1695</v>
      </c>
      <c r="F149" s="73" t="s">
        <v>439</v>
      </c>
      <c r="G149" s="95">
        <v>45197</v>
      </c>
      <c r="H149" s="73" t="s">
        <v>120</v>
      </c>
      <c r="I149" s="83">
        <v>8.2000000920393994</v>
      </c>
      <c r="J149" s="86" t="s">
        <v>511</v>
      </c>
      <c r="K149" s="86" t="s">
        <v>122</v>
      </c>
      <c r="L149" s="87">
        <v>4.1200000000000001E-2</v>
      </c>
      <c r="M149" s="87">
        <v>4.1800000368157599E-2</v>
      </c>
      <c r="N149" s="83">
        <v>28.248772000000002</v>
      </c>
      <c r="O149" s="85">
        <v>100</v>
      </c>
      <c r="P149" s="83">
        <v>2.8248772000000002E-2</v>
      </c>
      <c r="Q149" s="84">
        <f t="shared" si="2"/>
        <v>2.1596281181552425E-5</v>
      </c>
      <c r="R149" s="84">
        <f>P149/'סכום נכסי הקרן'!$C$42</f>
        <v>1.2920066066837319E-6</v>
      </c>
    </row>
    <row r="150" spans="2:18">
      <c r="B150" s="76" t="s">
        <v>1709</v>
      </c>
      <c r="C150" s="86" t="s">
        <v>1494</v>
      </c>
      <c r="D150" s="73">
        <v>9797</v>
      </c>
      <c r="E150" s="73" t="s">
        <v>1695</v>
      </c>
      <c r="F150" s="73" t="s">
        <v>439</v>
      </c>
      <c r="G150" s="95">
        <v>45197</v>
      </c>
      <c r="H150" s="73" t="s">
        <v>120</v>
      </c>
      <c r="I150" s="83">
        <v>8.2000000041897803</v>
      </c>
      <c r="J150" s="86" t="s">
        <v>511</v>
      </c>
      <c r="K150" s="86" t="s">
        <v>122</v>
      </c>
      <c r="L150" s="87">
        <v>4.1200000000000001E-2</v>
      </c>
      <c r="M150" s="87">
        <v>4.1800000017922952E-2</v>
      </c>
      <c r="N150" s="83">
        <v>859.23347100000012</v>
      </c>
      <c r="O150" s="85">
        <v>100</v>
      </c>
      <c r="P150" s="83">
        <v>0.85923349700000018</v>
      </c>
      <c r="Q150" s="84">
        <f t="shared" si="2"/>
        <v>6.5688689766127124E-4</v>
      </c>
      <c r="R150" s="84">
        <f>P150/'סכום נכסי הקרן'!$C$42</f>
        <v>3.9298534987926791E-5</v>
      </c>
    </row>
    <row r="151" spans="2:18">
      <c r="B151" s="76" t="s">
        <v>1710</v>
      </c>
      <c r="C151" s="86" t="s">
        <v>1458</v>
      </c>
      <c r="D151" s="73">
        <v>7490</v>
      </c>
      <c r="E151" s="73" t="s">
        <v>1711</v>
      </c>
      <c r="F151" s="73" t="s">
        <v>279</v>
      </c>
      <c r="G151" s="95">
        <v>43899</v>
      </c>
      <c r="H151" s="73" t="s">
        <v>1456</v>
      </c>
      <c r="I151" s="83">
        <v>2.9700000002883371</v>
      </c>
      <c r="J151" s="86" t="s">
        <v>118</v>
      </c>
      <c r="K151" s="86" t="s">
        <v>122</v>
      </c>
      <c r="L151" s="87">
        <v>2.3889999999999998E-2</v>
      </c>
      <c r="M151" s="87">
        <v>5.4400000004799172E-2</v>
      </c>
      <c r="N151" s="83">
        <v>5612.6350100000009</v>
      </c>
      <c r="O151" s="85">
        <v>92.07</v>
      </c>
      <c r="P151" s="83">
        <v>5.1675532830000011</v>
      </c>
      <c r="Q151" s="84">
        <f t="shared" si="2"/>
        <v>3.9506118609446937E-3</v>
      </c>
      <c r="R151" s="84">
        <f>P151/'סכום נכסי הקרן'!$C$42</f>
        <v>2.3634701650132646E-4</v>
      </c>
    </row>
    <row r="152" spans="2:18">
      <c r="B152" s="76" t="s">
        <v>1712</v>
      </c>
      <c r="C152" s="86" t="s">
        <v>1458</v>
      </c>
      <c r="D152" s="73">
        <v>7491</v>
      </c>
      <c r="E152" s="73" t="s">
        <v>1711</v>
      </c>
      <c r="F152" s="73" t="s">
        <v>279</v>
      </c>
      <c r="G152" s="95">
        <v>43899</v>
      </c>
      <c r="H152" s="73" t="s">
        <v>1456</v>
      </c>
      <c r="I152" s="83">
        <v>3.1199999994429688</v>
      </c>
      <c r="J152" s="86" t="s">
        <v>118</v>
      </c>
      <c r="K152" s="86" t="s">
        <v>122</v>
      </c>
      <c r="L152" s="87">
        <v>1.2969999999999999E-2</v>
      </c>
      <c r="M152" s="87">
        <v>2.5499999996786361E-2</v>
      </c>
      <c r="N152" s="83">
        <v>2611.4900030000003</v>
      </c>
      <c r="O152" s="85">
        <v>107.24</v>
      </c>
      <c r="P152" s="83">
        <v>2.8005618380000006</v>
      </c>
      <c r="Q152" s="84">
        <f t="shared" si="2"/>
        <v>2.1410389421449285E-3</v>
      </c>
      <c r="R152" s="84">
        <f>P152/'סכום נכסי הקרן'!$C$42</f>
        <v>1.2808855539357024E-4</v>
      </c>
    </row>
    <row r="153" spans="2:18">
      <c r="B153" s="76" t="s">
        <v>1713</v>
      </c>
      <c r="C153" s="86" t="s">
        <v>1494</v>
      </c>
      <c r="D153" s="73" t="s">
        <v>1714</v>
      </c>
      <c r="E153" s="73" t="s">
        <v>1715</v>
      </c>
      <c r="F153" s="73" t="s">
        <v>439</v>
      </c>
      <c r="G153" s="95">
        <v>43924</v>
      </c>
      <c r="H153" s="73" t="s">
        <v>120</v>
      </c>
      <c r="I153" s="83">
        <v>7.8900000017919547</v>
      </c>
      <c r="J153" s="86" t="s">
        <v>511</v>
      </c>
      <c r="K153" s="86" t="s">
        <v>122</v>
      </c>
      <c r="L153" s="87">
        <v>3.1400000000000004E-2</v>
      </c>
      <c r="M153" s="87">
        <v>3.2099999994026816E-2</v>
      </c>
      <c r="N153" s="83">
        <v>387.53430200000008</v>
      </c>
      <c r="O153" s="85">
        <v>108</v>
      </c>
      <c r="P153" s="83">
        <v>0.41853702500000006</v>
      </c>
      <c r="Q153" s="84">
        <f t="shared" si="2"/>
        <v>3.199729629589009E-4</v>
      </c>
      <c r="R153" s="84">
        <f>P153/'סכום נכסי הקרן'!$C$42</f>
        <v>1.9142517113372373E-5</v>
      </c>
    </row>
    <row r="154" spans="2:18">
      <c r="B154" s="76" t="s">
        <v>1716</v>
      </c>
      <c r="C154" s="86" t="s">
        <v>1494</v>
      </c>
      <c r="D154" s="73" t="s">
        <v>1717</v>
      </c>
      <c r="E154" s="73" t="s">
        <v>1715</v>
      </c>
      <c r="F154" s="73" t="s">
        <v>439</v>
      </c>
      <c r="G154" s="95">
        <v>44015</v>
      </c>
      <c r="H154" s="73" t="s">
        <v>120</v>
      </c>
      <c r="I154" s="83">
        <v>7.6599999960010363</v>
      </c>
      <c r="J154" s="86" t="s">
        <v>511</v>
      </c>
      <c r="K154" s="86" t="s">
        <v>122</v>
      </c>
      <c r="L154" s="87">
        <v>3.1E-2</v>
      </c>
      <c r="M154" s="87">
        <v>4.1999999981254851E-2</v>
      </c>
      <c r="N154" s="83">
        <v>319.47586500000006</v>
      </c>
      <c r="O154" s="85">
        <v>100.19</v>
      </c>
      <c r="P154" s="83">
        <v>0.32008285800000003</v>
      </c>
      <c r="Q154" s="84">
        <f t="shared" si="2"/>
        <v>2.4470442123158194E-4</v>
      </c>
      <c r="R154" s="84">
        <f>P154/'סכום נכסי הקרן'!$C$42</f>
        <v>1.4639544941005252E-5</v>
      </c>
    </row>
    <row r="155" spans="2:18">
      <c r="B155" s="76" t="s">
        <v>1718</v>
      </c>
      <c r="C155" s="86" t="s">
        <v>1494</v>
      </c>
      <c r="D155" s="73" t="s">
        <v>1719</v>
      </c>
      <c r="E155" s="73" t="s">
        <v>1715</v>
      </c>
      <c r="F155" s="73" t="s">
        <v>439</v>
      </c>
      <c r="G155" s="95">
        <v>44108</v>
      </c>
      <c r="H155" s="73" t="s">
        <v>120</v>
      </c>
      <c r="I155" s="83">
        <v>7.5799999955673423</v>
      </c>
      <c r="J155" s="86" t="s">
        <v>511</v>
      </c>
      <c r="K155" s="86" t="s">
        <v>122</v>
      </c>
      <c r="L155" s="87">
        <v>3.1E-2</v>
      </c>
      <c r="M155" s="87">
        <v>4.5499999972295896E-2</v>
      </c>
      <c r="N155" s="83">
        <v>518.19137000000012</v>
      </c>
      <c r="O155" s="85">
        <v>97.52</v>
      </c>
      <c r="P155" s="83">
        <v>0.50534022800000011</v>
      </c>
      <c r="Q155" s="84">
        <f t="shared" si="2"/>
        <v>3.8633430353141767E-4</v>
      </c>
      <c r="R155" s="84">
        <f>P155/'סכום נכסי הקרן'!$C$42</f>
        <v>2.3112612229624122E-5</v>
      </c>
    </row>
    <row r="156" spans="2:18">
      <c r="B156" s="76" t="s">
        <v>1720</v>
      </c>
      <c r="C156" s="86" t="s">
        <v>1494</v>
      </c>
      <c r="D156" s="73" t="s">
        <v>1721</v>
      </c>
      <c r="E156" s="73" t="s">
        <v>1715</v>
      </c>
      <c r="F156" s="73" t="s">
        <v>439</v>
      </c>
      <c r="G156" s="95">
        <v>44200</v>
      </c>
      <c r="H156" s="73" t="s">
        <v>120</v>
      </c>
      <c r="I156" s="83">
        <v>7.4600000111517426</v>
      </c>
      <c r="J156" s="86" t="s">
        <v>511</v>
      </c>
      <c r="K156" s="86" t="s">
        <v>122</v>
      </c>
      <c r="L156" s="87">
        <v>3.1E-2</v>
      </c>
      <c r="M156" s="87">
        <v>5.0600000079881281E-2</v>
      </c>
      <c r="N156" s="83">
        <v>268.84465600000004</v>
      </c>
      <c r="O156" s="85">
        <v>94.06</v>
      </c>
      <c r="P156" s="83">
        <v>0.25287528300000001</v>
      </c>
      <c r="Q156" s="84">
        <f t="shared" si="2"/>
        <v>1.9332400415609724E-4</v>
      </c>
      <c r="R156" s="84">
        <f>P156/'סכום נכסי הקרן'!$C$42</f>
        <v>1.1565689875050795E-5</v>
      </c>
    </row>
    <row r="157" spans="2:18">
      <c r="B157" s="76" t="s">
        <v>1722</v>
      </c>
      <c r="C157" s="86" t="s">
        <v>1494</v>
      </c>
      <c r="D157" s="73" t="s">
        <v>1723</v>
      </c>
      <c r="E157" s="73" t="s">
        <v>1715</v>
      </c>
      <c r="F157" s="73" t="s">
        <v>439</v>
      </c>
      <c r="G157" s="95">
        <v>44290</v>
      </c>
      <c r="H157" s="73" t="s">
        <v>120</v>
      </c>
      <c r="I157" s="83">
        <v>7.3900000052784236</v>
      </c>
      <c r="J157" s="86" t="s">
        <v>511</v>
      </c>
      <c r="K157" s="86" t="s">
        <v>122</v>
      </c>
      <c r="L157" s="87">
        <v>3.1E-2</v>
      </c>
      <c r="M157" s="87">
        <v>5.4000000042227381E-2</v>
      </c>
      <c r="N157" s="83">
        <v>516.38277400000015</v>
      </c>
      <c r="O157" s="85">
        <v>91.72</v>
      </c>
      <c r="P157" s="83">
        <v>0.47362625000000008</v>
      </c>
      <c r="Q157" s="84">
        <f t="shared" si="2"/>
        <v>3.6208886071098045E-4</v>
      </c>
      <c r="R157" s="84">
        <f>P157/'סכום נכסי הקרן'!$C$42</f>
        <v>2.1662118413460271E-5</v>
      </c>
    </row>
    <row r="158" spans="2:18">
      <c r="B158" s="76" t="s">
        <v>1724</v>
      </c>
      <c r="C158" s="86" t="s">
        <v>1494</v>
      </c>
      <c r="D158" s="73" t="s">
        <v>1725</v>
      </c>
      <c r="E158" s="73" t="s">
        <v>1715</v>
      </c>
      <c r="F158" s="73" t="s">
        <v>439</v>
      </c>
      <c r="G158" s="95">
        <v>44496</v>
      </c>
      <c r="H158" s="73" t="s">
        <v>120</v>
      </c>
      <c r="I158" s="83">
        <v>6.8500000044192779</v>
      </c>
      <c r="J158" s="86" t="s">
        <v>511</v>
      </c>
      <c r="K158" s="86" t="s">
        <v>122</v>
      </c>
      <c r="L158" s="87">
        <v>3.1E-2</v>
      </c>
      <c r="M158" s="87">
        <v>7.8200000057563918E-2</v>
      </c>
      <c r="N158" s="83">
        <v>578.45917100000008</v>
      </c>
      <c r="O158" s="85">
        <v>76.28</v>
      </c>
      <c r="P158" s="83">
        <v>0.44124865300000005</v>
      </c>
      <c r="Q158" s="84">
        <f t="shared" si="2"/>
        <v>3.3733607893359949E-4</v>
      </c>
      <c r="R158" s="84">
        <f>P158/'סכום נכסי הקרן'!$C$42</f>
        <v>2.0181272830772875E-5</v>
      </c>
    </row>
    <row r="159" spans="2:18">
      <c r="B159" s="76" t="s">
        <v>1726</v>
      </c>
      <c r="C159" s="86" t="s">
        <v>1494</v>
      </c>
      <c r="D159" s="73" t="s">
        <v>1727</v>
      </c>
      <c r="E159" s="73" t="s">
        <v>1715</v>
      </c>
      <c r="F159" s="73" t="s">
        <v>439</v>
      </c>
      <c r="G159" s="95">
        <v>44615</v>
      </c>
      <c r="H159" s="73" t="s">
        <v>120</v>
      </c>
      <c r="I159" s="83">
        <v>7.0799999993705622</v>
      </c>
      <c r="J159" s="86" t="s">
        <v>511</v>
      </c>
      <c r="K159" s="86" t="s">
        <v>122</v>
      </c>
      <c r="L159" s="87">
        <v>3.1E-2</v>
      </c>
      <c r="M159" s="87">
        <v>6.7399999989859058E-2</v>
      </c>
      <c r="N159" s="83">
        <v>702.19664400000011</v>
      </c>
      <c r="O159" s="85">
        <v>81.45</v>
      </c>
      <c r="P159" s="83">
        <v>0.57193916700000014</v>
      </c>
      <c r="Q159" s="84">
        <f t="shared" si="2"/>
        <v>4.3724941633834104E-4</v>
      </c>
      <c r="R159" s="84">
        <f>P159/'סכום נכסי הקרן'!$C$42</f>
        <v>2.615863027197042E-5</v>
      </c>
    </row>
    <row r="160" spans="2:18">
      <c r="B160" s="76" t="s">
        <v>1728</v>
      </c>
      <c r="C160" s="86" t="s">
        <v>1494</v>
      </c>
      <c r="D160" s="73" t="s">
        <v>1729</v>
      </c>
      <c r="E160" s="73" t="s">
        <v>1715</v>
      </c>
      <c r="F160" s="73" t="s">
        <v>439</v>
      </c>
      <c r="G160" s="95">
        <v>44753</v>
      </c>
      <c r="H160" s="73" t="s">
        <v>120</v>
      </c>
      <c r="I160" s="83">
        <v>7.6500000029445507</v>
      </c>
      <c r="J160" s="86" t="s">
        <v>511</v>
      </c>
      <c r="K160" s="86" t="s">
        <v>122</v>
      </c>
      <c r="L160" s="87">
        <v>3.2599999999999997E-2</v>
      </c>
      <c r="M160" s="87">
        <v>4.1100000009282829E-2</v>
      </c>
      <c r="N160" s="83">
        <v>1036.5760200000002</v>
      </c>
      <c r="O160" s="85">
        <v>96.65</v>
      </c>
      <c r="P160" s="83">
        <v>1.001850737</v>
      </c>
      <c r="Q160" s="84">
        <f t="shared" si="2"/>
        <v>7.6591825719707482E-4</v>
      </c>
      <c r="R160" s="84">
        <f>P160/'סכום נכסי הקרן'!$C$42</f>
        <v>4.5821381938831386E-5</v>
      </c>
    </row>
    <row r="161" spans="2:18">
      <c r="B161" s="76" t="s">
        <v>1730</v>
      </c>
      <c r="C161" s="86" t="s">
        <v>1494</v>
      </c>
      <c r="D161" s="73" t="s">
        <v>1731</v>
      </c>
      <c r="E161" s="73" t="s">
        <v>1715</v>
      </c>
      <c r="F161" s="73" t="s">
        <v>439</v>
      </c>
      <c r="G161" s="95">
        <v>44959</v>
      </c>
      <c r="H161" s="73" t="s">
        <v>120</v>
      </c>
      <c r="I161" s="83">
        <v>7.529999996877442</v>
      </c>
      <c r="J161" s="86" t="s">
        <v>511</v>
      </c>
      <c r="K161" s="86" t="s">
        <v>122</v>
      </c>
      <c r="L161" s="87">
        <v>3.8100000000000002E-2</v>
      </c>
      <c r="M161" s="87">
        <v>4.239999999510187E-2</v>
      </c>
      <c r="N161" s="83">
        <v>501.56903100000005</v>
      </c>
      <c r="O161" s="85">
        <v>97.69</v>
      </c>
      <c r="P161" s="83">
        <v>0.48998280100000008</v>
      </c>
      <c r="Q161" s="84">
        <f t="shared" si="2"/>
        <v>3.7459349894999498E-4</v>
      </c>
      <c r="R161" s="84">
        <f>P161/'סכום נכסי הקרן'!$C$42</f>
        <v>2.2410213656487451E-5</v>
      </c>
    </row>
    <row r="162" spans="2:18">
      <c r="B162" s="76" t="s">
        <v>1732</v>
      </c>
      <c r="C162" s="86" t="s">
        <v>1494</v>
      </c>
      <c r="D162" s="73" t="s">
        <v>1733</v>
      </c>
      <c r="E162" s="73" t="s">
        <v>1715</v>
      </c>
      <c r="F162" s="73" t="s">
        <v>439</v>
      </c>
      <c r="G162" s="95">
        <v>45153</v>
      </c>
      <c r="H162" s="73" t="s">
        <v>120</v>
      </c>
      <c r="I162" s="83">
        <v>7.4200000022114851</v>
      </c>
      <c r="J162" s="86" t="s">
        <v>511</v>
      </c>
      <c r="K162" s="86" t="s">
        <v>122</v>
      </c>
      <c r="L162" s="87">
        <v>4.3205999999999994E-2</v>
      </c>
      <c r="M162" s="87">
        <v>4.3800000024254999E-2</v>
      </c>
      <c r="N162" s="83">
        <v>569.88452600000016</v>
      </c>
      <c r="O162" s="85">
        <v>98.39</v>
      </c>
      <c r="P162" s="83">
        <v>0.56070937799999998</v>
      </c>
      <c r="Q162" s="84">
        <f t="shared" si="2"/>
        <v>4.2866420488725537E-4</v>
      </c>
      <c r="R162" s="84">
        <f>P162/'סכום נכסי הקרן'!$C$42</f>
        <v>2.5645016385332638E-5</v>
      </c>
    </row>
    <row r="163" spans="2:18">
      <c r="B163" s="76" t="s">
        <v>1734</v>
      </c>
      <c r="C163" s="86" t="s">
        <v>1494</v>
      </c>
      <c r="D163" s="73" t="s">
        <v>1735</v>
      </c>
      <c r="E163" s="73" t="s">
        <v>1715</v>
      </c>
      <c r="F163" s="73" t="s">
        <v>439</v>
      </c>
      <c r="G163" s="95">
        <v>43011</v>
      </c>
      <c r="H163" s="73" t="s">
        <v>120</v>
      </c>
      <c r="I163" s="83">
        <v>7.6499999920141164</v>
      </c>
      <c r="J163" s="86" t="s">
        <v>511</v>
      </c>
      <c r="K163" s="86" t="s">
        <v>122</v>
      </c>
      <c r="L163" s="87">
        <v>3.9E-2</v>
      </c>
      <c r="M163" s="87">
        <v>3.6799999951804489E-2</v>
      </c>
      <c r="N163" s="83">
        <v>318.98437900000005</v>
      </c>
      <c r="O163" s="85">
        <v>111.88</v>
      </c>
      <c r="P163" s="83">
        <v>0.35687972900000003</v>
      </c>
      <c r="Q163" s="84">
        <f t="shared" si="2"/>
        <v>2.7283575284193693E-4</v>
      </c>
      <c r="R163" s="84">
        <f>P163/'סכום נכסי הקרן'!$C$42</f>
        <v>1.6322513688718922E-5</v>
      </c>
    </row>
    <row r="164" spans="2:18">
      <c r="B164" s="76" t="s">
        <v>1736</v>
      </c>
      <c r="C164" s="86" t="s">
        <v>1494</v>
      </c>
      <c r="D164" s="73" t="s">
        <v>1737</v>
      </c>
      <c r="E164" s="73" t="s">
        <v>1715</v>
      </c>
      <c r="F164" s="73" t="s">
        <v>439</v>
      </c>
      <c r="G164" s="95">
        <v>43104</v>
      </c>
      <c r="H164" s="73" t="s">
        <v>120</v>
      </c>
      <c r="I164" s="83">
        <v>7.5000000033417731</v>
      </c>
      <c r="J164" s="86" t="s">
        <v>511</v>
      </c>
      <c r="K164" s="86" t="s">
        <v>122</v>
      </c>
      <c r="L164" s="87">
        <v>3.8199999999999998E-2</v>
      </c>
      <c r="M164" s="87">
        <v>4.370000001971646E-2</v>
      </c>
      <c r="N164" s="83">
        <v>566.80061400000011</v>
      </c>
      <c r="O164" s="85">
        <v>105.59</v>
      </c>
      <c r="P164" s="83">
        <v>0.5984847860000001</v>
      </c>
      <c r="Q164" s="84">
        <f t="shared" si="2"/>
        <v>4.5754363132447776E-4</v>
      </c>
      <c r="R164" s="84">
        <f>P164/'סכום נכסי הקרן'!$C$42</f>
        <v>2.737274022076781E-5</v>
      </c>
    </row>
    <row r="165" spans="2:18">
      <c r="B165" s="76" t="s">
        <v>1738</v>
      </c>
      <c r="C165" s="86" t="s">
        <v>1494</v>
      </c>
      <c r="D165" s="73" t="s">
        <v>1739</v>
      </c>
      <c r="E165" s="73" t="s">
        <v>1715</v>
      </c>
      <c r="F165" s="73" t="s">
        <v>439</v>
      </c>
      <c r="G165" s="95">
        <v>43194</v>
      </c>
      <c r="H165" s="73" t="s">
        <v>120</v>
      </c>
      <c r="I165" s="83">
        <v>7.6500000070457537</v>
      </c>
      <c r="J165" s="86" t="s">
        <v>511</v>
      </c>
      <c r="K165" s="86" t="s">
        <v>122</v>
      </c>
      <c r="L165" s="87">
        <v>3.7900000000000003E-2</v>
      </c>
      <c r="M165" s="87">
        <v>3.7500000018541459E-2</v>
      </c>
      <c r="N165" s="83">
        <v>365.69832200000002</v>
      </c>
      <c r="O165" s="85">
        <v>110.61</v>
      </c>
      <c r="P165" s="83">
        <v>0.40449891100000007</v>
      </c>
      <c r="Q165" s="84">
        <f t="shared" si="2"/>
        <v>3.0924077760221755E-4</v>
      </c>
      <c r="R165" s="84">
        <f>P165/'סכום נכסי הקרן'!$C$42</f>
        <v>1.8500459609655773E-5</v>
      </c>
    </row>
    <row r="166" spans="2:18">
      <c r="B166" s="76" t="s">
        <v>1740</v>
      </c>
      <c r="C166" s="86" t="s">
        <v>1494</v>
      </c>
      <c r="D166" s="73" t="s">
        <v>1741</v>
      </c>
      <c r="E166" s="73" t="s">
        <v>1715</v>
      </c>
      <c r="F166" s="73" t="s">
        <v>439</v>
      </c>
      <c r="G166" s="95">
        <v>43285</v>
      </c>
      <c r="H166" s="73" t="s">
        <v>120</v>
      </c>
      <c r="I166" s="83">
        <v>7.6100000029896293</v>
      </c>
      <c r="J166" s="86" t="s">
        <v>511</v>
      </c>
      <c r="K166" s="86" t="s">
        <v>122</v>
      </c>
      <c r="L166" s="87">
        <v>4.0099999999999997E-2</v>
      </c>
      <c r="M166" s="87">
        <v>3.7500000009227256E-2</v>
      </c>
      <c r="N166" s="83">
        <v>487.86634300000003</v>
      </c>
      <c r="O166" s="85">
        <v>111.07</v>
      </c>
      <c r="P166" s="83">
        <v>0.54187315800000002</v>
      </c>
      <c r="Q166" s="84">
        <f t="shared" si="2"/>
        <v>4.1426385135976117E-4</v>
      </c>
      <c r="R166" s="84">
        <f>P166/'סכום נכסי הקרן'!$C$42</f>
        <v>2.4783509177693732E-5</v>
      </c>
    </row>
    <row r="167" spans="2:18">
      <c r="B167" s="76" t="s">
        <v>1742</v>
      </c>
      <c r="C167" s="86" t="s">
        <v>1494</v>
      </c>
      <c r="D167" s="73" t="s">
        <v>1743</v>
      </c>
      <c r="E167" s="73" t="s">
        <v>1715</v>
      </c>
      <c r="F167" s="73" t="s">
        <v>439</v>
      </c>
      <c r="G167" s="95">
        <v>43377</v>
      </c>
      <c r="H167" s="73" t="s">
        <v>120</v>
      </c>
      <c r="I167" s="83">
        <v>7.5699999971419878</v>
      </c>
      <c r="J167" s="86" t="s">
        <v>511</v>
      </c>
      <c r="K167" s="86" t="s">
        <v>122</v>
      </c>
      <c r="L167" s="87">
        <v>3.9699999999999999E-2</v>
      </c>
      <c r="M167" s="87">
        <v>3.9399999984205722E-2</v>
      </c>
      <c r="N167" s="83">
        <v>975.40248300000007</v>
      </c>
      <c r="O167" s="85">
        <v>109.05</v>
      </c>
      <c r="P167" s="83">
        <v>1.0636763720000002</v>
      </c>
      <c r="Q167" s="84">
        <f t="shared" si="2"/>
        <v>8.1318416304558506E-4</v>
      </c>
      <c r="R167" s="84">
        <f>P167/'סכום נכסי הקרן'!$C$42</f>
        <v>4.8649084639763563E-5</v>
      </c>
    </row>
    <row r="168" spans="2:18">
      <c r="B168" s="76" t="s">
        <v>1744</v>
      </c>
      <c r="C168" s="86" t="s">
        <v>1494</v>
      </c>
      <c r="D168" s="73" t="s">
        <v>1745</v>
      </c>
      <c r="E168" s="73" t="s">
        <v>1715</v>
      </c>
      <c r="F168" s="73" t="s">
        <v>439</v>
      </c>
      <c r="G168" s="95">
        <v>43469</v>
      </c>
      <c r="H168" s="73" t="s">
        <v>120</v>
      </c>
      <c r="I168" s="83">
        <v>7.6599999962336343</v>
      </c>
      <c r="J168" s="86" t="s">
        <v>511</v>
      </c>
      <c r="K168" s="86" t="s">
        <v>122</v>
      </c>
      <c r="L168" s="87">
        <v>4.1700000000000001E-2</v>
      </c>
      <c r="M168" s="87">
        <v>3.4299999983695935E-2</v>
      </c>
      <c r="N168" s="83">
        <v>689.03051500000015</v>
      </c>
      <c r="O168" s="85">
        <v>114.83</v>
      </c>
      <c r="P168" s="83">
        <v>0.79121370300000016</v>
      </c>
      <c r="Q168" s="84">
        <f t="shared" si="2"/>
        <v>6.0488553642916974E-4</v>
      </c>
      <c r="R168" s="84">
        <f>P168/'סכום נכסי הקרן'!$C$42</f>
        <v>3.6187531676587574E-5</v>
      </c>
    </row>
    <row r="169" spans="2:18">
      <c r="B169" s="76" t="s">
        <v>1746</v>
      </c>
      <c r="C169" s="86" t="s">
        <v>1494</v>
      </c>
      <c r="D169" s="73" t="s">
        <v>1747</v>
      </c>
      <c r="E169" s="73" t="s">
        <v>1715</v>
      </c>
      <c r="F169" s="73" t="s">
        <v>439</v>
      </c>
      <c r="G169" s="95">
        <v>43559</v>
      </c>
      <c r="H169" s="73" t="s">
        <v>120</v>
      </c>
      <c r="I169" s="83">
        <v>7.6700000008731513</v>
      </c>
      <c r="J169" s="86" t="s">
        <v>511</v>
      </c>
      <c r="K169" s="86" t="s">
        <v>122</v>
      </c>
      <c r="L169" s="87">
        <v>3.7200000000000004E-2</v>
      </c>
      <c r="M169" s="87">
        <v>3.6800000001343307E-2</v>
      </c>
      <c r="N169" s="83">
        <v>1636.1125020000002</v>
      </c>
      <c r="O169" s="85">
        <v>109.2</v>
      </c>
      <c r="P169" s="83">
        <v>1.7866349320000001</v>
      </c>
      <c r="Q169" s="84">
        <f t="shared" si="2"/>
        <v>1.3658884131407833E-3</v>
      </c>
      <c r="R169" s="84">
        <f>P169/'סכום נכסי הקרן'!$C$42</f>
        <v>8.1714848910102706E-5</v>
      </c>
    </row>
    <row r="170" spans="2:18">
      <c r="B170" s="76" t="s">
        <v>1748</v>
      </c>
      <c r="C170" s="86" t="s">
        <v>1494</v>
      </c>
      <c r="D170" s="73" t="s">
        <v>1749</v>
      </c>
      <c r="E170" s="73" t="s">
        <v>1715</v>
      </c>
      <c r="F170" s="73" t="s">
        <v>439</v>
      </c>
      <c r="G170" s="95">
        <v>43742</v>
      </c>
      <c r="H170" s="73" t="s">
        <v>120</v>
      </c>
      <c r="I170" s="83">
        <v>7.5699999982919053</v>
      </c>
      <c r="J170" s="86" t="s">
        <v>511</v>
      </c>
      <c r="K170" s="86" t="s">
        <v>122</v>
      </c>
      <c r="L170" s="87">
        <v>3.1E-2</v>
      </c>
      <c r="M170" s="87">
        <v>4.589999998814126E-2</v>
      </c>
      <c r="N170" s="83">
        <v>1904.7829080000001</v>
      </c>
      <c r="O170" s="85">
        <v>96.51</v>
      </c>
      <c r="P170" s="83">
        <v>1.8383060020000002</v>
      </c>
      <c r="Q170" s="84">
        <f t="shared" si="2"/>
        <v>1.405391119901689E-3</v>
      </c>
      <c r="R170" s="84">
        <f>P170/'סכום נכסי הקרן'!$C$42</f>
        <v>8.4078114959841712E-5</v>
      </c>
    </row>
    <row r="171" spans="2:18">
      <c r="B171" s="76" t="s">
        <v>1750</v>
      </c>
      <c r="C171" s="86" t="s">
        <v>1494</v>
      </c>
      <c r="D171" s="73" t="s">
        <v>1751</v>
      </c>
      <c r="E171" s="73" t="s">
        <v>1715</v>
      </c>
      <c r="F171" s="73" t="s">
        <v>439</v>
      </c>
      <c r="G171" s="95">
        <v>42935</v>
      </c>
      <c r="H171" s="73" t="s">
        <v>120</v>
      </c>
      <c r="I171" s="83">
        <v>7.6200000016348399</v>
      </c>
      <c r="J171" s="86" t="s">
        <v>511</v>
      </c>
      <c r="K171" s="86" t="s">
        <v>122</v>
      </c>
      <c r="L171" s="87">
        <v>4.0800000000000003E-2</v>
      </c>
      <c r="M171" s="87">
        <v>3.6600000009056305E-2</v>
      </c>
      <c r="N171" s="83">
        <v>1494.1322900000002</v>
      </c>
      <c r="O171" s="85">
        <v>113.81</v>
      </c>
      <c r="P171" s="83">
        <v>1.7004719310000003</v>
      </c>
      <c r="Q171" s="84">
        <f t="shared" si="2"/>
        <v>1.30001650914997E-3</v>
      </c>
      <c r="R171" s="84">
        <f>P171/'סכום נכסי הקרן'!$C$42</f>
        <v>7.777403454324468E-5</v>
      </c>
    </row>
    <row r="172" spans="2:18">
      <c r="B172" s="76" t="s">
        <v>1752</v>
      </c>
      <c r="C172" s="86" t="s">
        <v>1494</v>
      </c>
      <c r="D172" s="73" t="s">
        <v>1753</v>
      </c>
      <c r="E172" s="73" t="s">
        <v>1522</v>
      </c>
      <c r="F172" s="73" t="s">
        <v>279</v>
      </c>
      <c r="G172" s="95">
        <v>40742</v>
      </c>
      <c r="H172" s="73" t="s">
        <v>1456</v>
      </c>
      <c r="I172" s="83">
        <v>5.1099999997520893</v>
      </c>
      <c r="J172" s="86" t="s">
        <v>296</v>
      </c>
      <c r="K172" s="86" t="s">
        <v>122</v>
      </c>
      <c r="L172" s="87">
        <v>0.06</v>
      </c>
      <c r="M172" s="87">
        <v>2.1599999998612725E-2</v>
      </c>
      <c r="N172" s="83">
        <v>5524.4371410000012</v>
      </c>
      <c r="O172" s="85">
        <v>140.91999999999999</v>
      </c>
      <c r="P172" s="83">
        <v>7.7850365630000002</v>
      </c>
      <c r="Q172" s="84">
        <f t="shared" si="2"/>
        <v>5.9516866298901221E-3</v>
      </c>
      <c r="R172" s="84">
        <f>P172/'סכום נכסי הקרן'!$C$42</f>
        <v>3.5606215635392621E-4</v>
      </c>
    </row>
    <row r="173" spans="2:18">
      <c r="B173" s="76" t="s">
        <v>1754</v>
      </c>
      <c r="C173" s="86" t="s">
        <v>1494</v>
      </c>
      <c r="D173" s="73" t="s">
        <v>1755</v>
      </c>
      <c r="E173" s="73" t="s">
        <v>1522</v>
      </c>
      <c r="F173" s="73" t="s">
        <v>279</v>
      </c>
      <c r="G173" s="95">
        <v>42201</v>
      </c>
      <c r="H173" s="73" t="s">
        <v>1456</v>
      </c>
      <c r="I173" s="83">
        <v>4.7100000034583642</v>
      </c>
      <c r="J173" s="86" t="s">
        <v>296</v>
      </c>
      <c r="K173" s="86" t="s">
        <v>122</v>
      </c>
      <c r="L173" s="87">
        <v>4.2030000000000005E-2</v>
      </c>
      <c r="M173" s="87">
        <v>3.3000000024230577E-2</v>
      </c>
      <c r="N173" s="83">
        <v>386.42488200000008</v>
      </c>
      <c r="O173" s="85">
        <v>117.48</v>
      </c>
      <c r="P173" s="83">
        <v>0.45397193300000005</v>
      </c>
      <c r="Q173" s="84">
        <f t="shared" si="2"/>
        <v>3.4706306927610438E-4</v>
      </c>
      <c r="R173" s="84">
        <f>P173/'סכום נכסי הקרן'!$C$42</f>
        <v>2.076319411990668E-5</v>
      </c>
    </row>
    <row r="174" spans="2:18">
      <c r="B174" s="76" t="s">
        <v>1756</v>
      </c>
      <c r="C174" s="86" t="s">
        <v>1494</v>
      </c>
      <c r="D174" s="73" t="s">
        <v>1757</v>
      </c>
      <c r="E174" s="73" t="s">
        <v>1758</v>
      </c>
      <c r="F174" s="73" t="s">
        <v>279</v>
      </c>
      <c r="G174" s="95">
        <v>42521</v>
      </c>
      <c r="H174" s="73" t="s">
        <v>1456</v>
      </c>
      <c r="I174" s="83">
        <v>1.3600000001194852</v>
      </c>
      <c r="J174" s="86" t="s">
        <v>118</v>
      </c>
      <c r="K174" s="86" t="s">
        <v>122</v>
      </c>
      <c r="L174" s="87">
        <v>2.3E-2</v>
      </c>
      <c r="M174" s="87">
        <v>3.8999999958180313E-2</v>
      </c>
      <c r="N174" s="83">
        <v>301.97590200000008</v>
      </c>
      <c r="O174" s="85">
        <v>110.86</v>
      </c>
      <c r="P174" s="83">
        <v>0.33477048599999998</v>
      </c>
      <c r="Q174" s="84">
        <f t="shared" si="2"/>
        <v>2.5593316222528037E-4</v>
      </c>
      <c r="R174" s="84">
        <f>P174/'סכום נכסי הקרן'!$C$42</f>
        <v>1.5311309094594402E-5</v>
      </c>
    </row>
    <row r="175" spans="2:18">
      <c r="B175" s="76" t="s">
        <v>1759</v>
      </c>
      <c r="C175" s="86" t="s">
        <v>1494</v>
      </c>
      <c r="D175" s="73" t="s">
        <v>1760</v>
      </c>
      <c r="E175" s="73" t="s">
        <v>1761</v>
      </c>
      <c r="F175" s="73" t="s">
        <v>439</v>
      </c>
      <c r="G175" s="95">
        <v>44592</v>
      </c>
      <c r="H175" s="73" t="s">
        <v>120</v>
      </c>
      <c r="I175" s="83">
        <v>11.330000007400077</v>
      </c>
      <c r="J175" s="86" t="s">
        <v>511</v>
      </c>
      <c r="K175" s="86" t="s">
        <v>122</v>
      </c>
      <c r="L175" s="87">
        <v>2.7473999999999998E-2</v>
      </c>
      <c r="M175" s="87">
        <v>4.2600000035595303E-2</v>
      </c>
      <c r="N175" s="83">
        <v>622.33680200000015</v>
      </c>
      <c r="O175" s="85">
        <v>85.77</v>
      </c>
      <c r="P175" s="83">
        <v>0.53377828500000002</v>
      </c>
      <c r="Q175" s="84">
        <f t="shared" si="2"/>
        <v>4.0807529373194793E-4</v>
      </c>
      <c r="R175" s="84">
        <f>P175/'סכום נכסי הקרן'!$C$42</f>
        <v>2.4413276114243548E-5</v>
      </c>
    </row>
    <row r="176" spans="2:18">
      <c r="B176" s="76" t="s">
        <v>1762</v>
      </c>
      <c r="C176" s="86" t="s">
        <v>1494</v>
      </c>
      <c r="D176" s="73" t="s">
        <v>1763</v>
      </c>
      <c r="E176" s="73" t="s">
        <v>1761</v>
      </c>
      <c r="F176" s="73" t="s">
        <v>439</v>
      </c>
      <c r="G176" s="95">
        <v>44837</v>
      </c>
      <c r="H176" s="73" t="s">
        <v>120</v>
      </c>
      <c r="I176" s="83">
        <v>11.159999993510569</v>
      </c>
      <c r="J176" s="86" t="s">
        <v>511</v>
      </c>
      <c r="K176" s="86" t="s">
        <v>122</v>
      </c>
      <c r="L176" s="87">
        <v>3.9636999999999999E-2</v>
      </c>
      <c r="M176" s="87">
        <v>3.9099999976586433E-2</v>
      </c>
      <c r="N176" s="83">
        <v>546.57446300000015</v>
      </c>
      <c r="O176" s="85">
        <v>99.24</v>
      </c>
      <c r="P176" s="83">
        <v>0.54242049700000006</v>
      </c>
      <c r="Q176" s="84">
        <f t="shared" si="2"/>
        <v>4.1468229386570904E-4</v>
      </c>
      <c r="R176" s="84">
        <f>P176/'סכום נכסי הקרן'!$C$42</f>
        <v>2.4808542676640011E-5</v>
      </c>
    </row>
    <row r="177" spans="2:18">
      <c r="B177" s="76" t="s">
        <v>1764</v>
      </c>
      <c r="C177" s="86" t="s">
        <v>1494</v>
      </c>
      <c r="D177" s="73" t="s">
        <v>1765</v>
      </c>
      <c r="E177" s="73" t="s">
        <v>1761</v>
      </c>
      <c r="F177" s="73" t="s">
        <v>439</v>
      </c>
      <c r="G177" s="95">
        <v>45076</v>
      </c>
      <c r="H177" s="73" t="s">
        <v>120</v>
      </c>
      <c r="I177" s="83">
        <v>10.980000008203046</v>
      </c>
      <c r="J177" s="86" t="s">
        <v>511</v>
      </c>
      <c r="K177" s="86" t="s">
        <v>122</v>
      </c>
      <c r="L177" s="87">
        <v>4.4936999999999998E-2</v>
      </c>
      <c r="M177" s="87">
        <v>4.1500000033174084E-2</v>
      </c>
      <c r="N177" s="83">
        <v>664.89700300000015</v>
      </c>
      <c r="O177" s="85">
        <v>99.74</v>
      </c>
      <c r="P177" s="83">
        <v>0.66316827200000017</v>
      </c>
      <c r="Q177" s="84">
        <f t="shared" si="2"/>
        <v>5.0699437387211879E-4</v>
      </c>
      <c r="R177" s="84">
        <f>P177/'סכום נכסי הקרן'!$C$42</f>
        <v>3.0331151696329819E-5</v>
      </c>
    </row>
    <row r="178" spans="2:18">
      <c r="B178" s="76" t="s">
        <v>1766</v>
      </c>
      <c r="C178" s="86" t="s">
        <v>1458</v>
      </c>
      <c r="D178" s="73" t="s">
        <v>1767</v>
      </c>
      <c r="E178" s="73" t="s">
        <v>1768</v>
      </c>
      <c r="F178" s="73" t="s">
        <v>439</v>
      </c>
      <c r="G178" s="95">
        <v>42432</v>
      </c>
      <c r="H178" s="73" t="s">
        <v>120</v>
      </c>
      <c r="I178" s="83">
        <v>4.2400000008145549</v>
      </c>
      <c r="J178" s="86" t="s">
        <v>511</v>
      </c>
      <c r="K178" s="86" t="s">
        <v>122</v>
      </c>
      <c r="L178" s="87">
        <v>2.5399999999999999E-2</v>
      </c>
      <c r="M178" s="87">
        <v>2.3800000006759071E-2</v>
      </c>
      <c r="N178" s="83">
        <v>2002.7846340000003</v>
      </c>
      <c r="O178" s="85">
        <v>115.24</v>
      </c>
      <c r="P178" s="83">
        <v>2.3080088880000003</v>
      </c>
      <c r="Q178" s="84">
        <f t="shared" si="2"/>
        <v>1.7644805556422112E-3</v>
      </c>
      <c r="R178" s="84">
        <f>P178/'סכום נכסי הקרן'!$C$42</f>
        <v>1.0556079151266375E-4</v>
      </c>
    </row>
    <row r="179" spans="2:18">
      <c r="B179" s="76" t="s">
        <v>1769</v>
      </c>
      <c r="C179" s="86" t="s">
        <v>1494</v>
      </c>
      <c r="D179" s="73" t="s">
        <v>1770</v>
      </c>
      <c r="E179" s="73" t="s">
        <v>1771</v>
      </c>
      <c r="F179" s="73" t="s">
        <v>439</v>
      </c>
      <c r="G179" s="95">
        <v>42242</v>
      </c>
      <c r="H179" s="73" t="s">
        <v>120</v>
      </c>
      <c r="I179" s="83">
        <v>2.8999999999435513</v>
      </c>
      <c r="J179" s="86" t="s">
        <v>436</v>
      </c>
      <c r="K179" s="86" t="s">
        <v>122</v>
      </c>
      <c r="L179" s="87">
        <v>2.3599999999999999E-2</v>
      </c>
      <c r="M179" s="87">
        <v>3.2399999999096825E-2</v>
      </c>
      <c r="N179" s="83">
        <v>3243.3565260000005</v>
      </c>
      <c r="O179" s="85">
        <v>109.24</v>
      </c>
      <c r="P179" s="83">
        <v>3.5430427680000007</v>
      </c>
      <c r="Q179" s="84">
        <f t="shared" si="2"/>
        <v>2.7086681097498264E-3</v>
      </c>
      <c r="R179" s="84">
        <f>P179/'סכום נכסי הקרן'!$C$42</f>
        <v>1.6204720913245424E-4</v>
      </c>
    </row>
    <row r="180" spans="2:18">
      <c r="B180" s="76" t="s">
        <v>1772</v>
      </c>
      <c r="C180" s="86" t="s">
        <v>1458</v>
      </c>
      <c r="D180" s="73">
        <v>7134</v>
      </c>
      <c r="E180" s="73" t="s">
        <v>1773</v>
      </c>
      <c r="F180" s="73" t="s">
        <v>439</v>
      </c>
      <c r="G180" s="95">
        <v>43705</v>
      </c>
      <c r="H180" s="73" t="s">
        <v>120</v>
      </c>
      <c r="I180" s="83">
        <v>5.1199999955182403</v>
      </c>
      <c r="J180" s="86" t="s">
        <v>511</v>
      </c>
      <c r="K180" s="86" t="s">
        <v>122</v>
      </c>
      <c r="L180" s="87">
        <v>0.04</v>
      </c>
      <c r="M180" s="87">
        <v>3.6699999977591199E-2</v>
      </c>
      <c r="N180" s="83">
        <v>196.05189400000003</v>
      </c>
      <c r="O180" s="85">
        <v>113.81</v>
      </c>
      <c r="P180" s="83">
        <v>0.22312665000000004</v>
      </c>
      <c r="Q180" s="84">
        <f t="shared" si="2"/>
        <v>1.7058107419670612E-4</v>
      </c>
      <c r="R180" s="84">
        <f>P180/'סכום נכסי הקרן'!$C$42</f>
        <v>1.0205084522867356E-5</v>
      </c>
    </row>
    <row r="181" spans="2:18">
      <c r="B181" s="76" t="s">
        <v>1774</v>
      </c>
      <c r="C181" s="86" t="s">
        <v>1458</v>
      </c>
      <c r="D181" s="73" t="s">
        <v>1775</v>
      </c>
      <c r="E181" s="73" t="s">
        <v>1773</v>
      </c>
      <c r="F181" s="73" t="s">
        <v>439</v>
      </c>
      <c r="G181" s="95">
        <v>43256</v>
      </c>
      <c r="H181" s="73" t="s">
        <v>120</v>
      </c>
      <c r="I181" s="83">
        <v>5.1200000004947865</v>
      </c>
      <c r="J181" s="86" t="s">
        <v>511</v>
      </c>
      <c r="K181" s="86" t="s">
        <v>122</v>
      </c>
      <c r="L181" s="87">
        <v>0.04</v>
      </c>
      <c r="M181" s="87">
        <v>3.6000000003226867E-2</v>
      </c>
      <c r="N181" s="83">
        <v>3221.1158930000006</v>
      </c>
      <c r="O181" s="85">
        <v>115.45</v>
      </c>
      <c r="P181" s="83">
        <v>3.7187782930000002</v>
      </c>
      <c r="Q181" s="84">
        <f t="shared" si="2"/>
        <v>2.8430185095296018E-3</v>
      </c>
      <c r="R181" s="84">
        <f>P181/'סכום נכסי הקרן'!$C$42</f>
        <v>1.7008477831702032E-4</v>
      </c>
    </row>
    <row r="182" spans="2:18">
      <c r="B182" s="76" t="s">
        <v>1776</v>
      </c>
      <c r="C182" s="86" t="s">
        <v>1494</v>
      </c>
      <c r="D182" s="73" t="s">
        <v>1777</v>
      </c>
      <c r="E182" s="73" t="s">
        <v>1778</v>
      </c>
      <c r="F182" s="73" t="s">
        <v>439</v>
      </c>
      <c r="G182" s="95">
        <v>44294</v>
      </c>
      <c r="H182" s="73" t="s">
        <v>120</v>
      </c>
      <c r="I182" s="83">
        <v>7.6699999995680166</v>
      </c>
      <c r="J182" s="86" t="s">
        <v>511</v>
      </c>
      <c r="K182" s="86" t="s">
        <v>122</v>
      </c>
      <c r="L182" s="87">
        <v>0.03</v>
      </c>
      <c r="M182" s="87">
        <v>4.2999999999453184E-2</v>
      </c>
      <c r="N182" s="83">
        <v>1796.7855220000001</v>
      </c>
      <c r="O182" s="85">
        <v>101.78</v>
      </c>
      <c r="P182" s="83">
        <v>1.8287683370000003</v>
      </c>
      <c r="Q182" s="84">
        <f t="shared" si="2"/>
        <v>1.3980995429384337E-3</v>
      </c>
      <c r="R182" s="84">
        <f>P182/'סכום נכסי הקרן'!$C$42</f>
        <v>8.3641893300636988E-5</v>
      </c>
    </row>
    <row r="183" spans="2:18">
      <c r="B183" s="76" t="s">
        <v>1779</v>
      </c>
      <c r="C183" s="86" t="s">
        <v>1494</v>
      </c>
      <c r="D183" s="73" t="s">
        <v>1780</v>
      </c>
      <c r="E183" s="73" t="s">
        <v>1778</v>
      </c>
      <c r="F183" s="73" t="s">
        <v>439</v>
      </c>
      <c r="G183" s="95">
        <v>42326</v>
      </c>
      <c r="H183" s="73" t="s">
        <v>120</v>
      </c>
      <c r="I183" s="83">
        <v>6.3099999980215973</v>
      </c>
      <c r="J183" s="86" t="s">
        <v>511</v>
      </c>
      <c r="K183" s="86" t="s">
        <v>122</v>
      </c>
      <c r="L183" s="87">
        <v>8.0500000000000002E-2</v>
      </c>
      <c r="M183" s="87">
        <v>7.4299999970991529E-2</v>
      </c>
      <c r="N183" s="83">
        <v>769.56305900000007</v>
      </c>
      <c r="O183" s="85">
        <v>107.06</v>
      </c>
      <c r="P183" s="83">
        <v>0.82389727300000015</v>
      </c>
      <c r="Q183" s="84">
        <f t="shared" si="2"/>
        <v>6.2987223559389635E-4</v>
      </c>
      <c r="R183" s="84">
        <f>P183/'סכום נכסי הקרן'!$C$42</f>
        <v>3.7682371465375925E-5</v>
      </c>
    </row>
    <row r="184" spans="2:18">
      <c r="B184" s="76" t="s">
        <v>1781</v>
      </c>
      <c r="C184" s="86" t="s">
        <v>1494</v>
      </c>
      <c r="D184" s="73" t="s">
        <v>1782</v>
      </c>
      <c r="E184" s="73" t="s">
        <v>1778</v>
      </c>
      <c r="F184" s="73" t="s">
        <v>439</v>
      </c>
      <c r="G184" s="95">
        <v>42606</v>
      </c>
      <c r="H184" s="73" t="s">
        <v>120</v>
      </c>
      <c r="I184" s="83">
        <v>6.3100000002481345</v>
      </c>
      <c r="J184" s="86" t="s">
        <v>511</v>
      </c>
      <c r="K184" s="86" t="s">
        <v>122</v>
      </c>
      <c r="L184" s="87">
        <v>8.0500000000000002E-2</v>
      </c>
      <c r="M184" s="87">
        <v>7.4300000001673472E-2</v>
      </c>
      <c r="N184" s="83">
        <v>3236.9959840000006</v>
      </c>
      <c r="O184" s="85">
        <v>107.07</v>
      </c>
      <c r="P184" s="83">
        <v>3.4658642940000006</v>
      </c>
      <c r="Q184" s="84">
        <f t="shared" si="2"/>
        <v>2.6496649068613208E-3</v>
      </c>
      <c r="R184" s="84">
        <f>P184/'סכום נכסי הקרן'!$C$42</f>
        <v>1.585173176985268E-4</v>
      </c>
    </row>
    <row r="185" spans="2:18">
      <c r="B185" s="76" t="s">
        <v>1783</v>
      </c>
      <c r="C185" s="86" t="s">
        <v>1494</v>
      </c>
      <c r="D185" s="73" t="s">
        <v>1784</v>
      </c>
      <c r="E185" s="73" t="s">
        <v>1778</v>
      </c>
      <c r="F185" s="73" t="s">
        <v>439</v>
      </c>
      <c r="G185" s="95">
        <v>42648</v>
      </c>
      <c r="H185" s="73" t="s">
        <v>120</v>
      </c>
      <c r="I185" s="83">
        <v>6.3099999998238436</v>
      </c>
      <c r="J185" s="86" t="s">
        <v>511</v>
      </c>
      <c r="K185" s="86" t="s">
        <v>122</v>
      </c>
      <c r="L185" s="87">
        <v>8.0500000000000002E-2</v>
      </c>
      <c r="M185" s="87">
        <v>7.4299999997860938E-2</v>
      </c>
      <c r="N185" s="83">
        <v>2969.3149290000006</v>
      </c>
      <c r="O185" s="85">
        <v>107.06</v>
      </c>
      <c r="P185" s="83">
        <v>3.1789601759999999</v>
      </c>
      <c r="Q185" s="84">
        <f t="shared" si="2"/>
        <v>2.4303257439244924E-3</v>
      </c>
      <c r="R185" s="84">
        <f>P185/'סכום נכסי הקרן'!$C$42</f>
        <v>1.4539526000551382E-4</v>
      </c>
    </row>
    <row r="186" spans="2:18">
      <c r="B186" s="76" t="s">
        <v>1785</v>
      </c>
      <c r="C186" s="86" t="s">
        <v>1494</v>
      </c>
      <c r="D186" s="73" t="s">
        <v>1786</v>
      </c>
      <c r="E186" s="73" t="s">
        <v>1778</v>
      </c>
      <c r="F186" s="73" t="s">
        <v>439</v>
      </c>
      <c r="G186" s="95">
        <v>42718</v>
      </c>
      <c r="H186" s="73" t="s">
        <v>120</v>
      </c>
      <c r="I186" s="83">
        <v>6.309999999630806</v>
      </c>
      <c r="J186" s="86" t="s">
        <v>511</v>
      </c>
      <c r="K186" s="86" t="s">
        <v>122</v>
      </c>
      <c r="L186" s="87">
        <v>8.0500000000000002E-2</v>
      </c>
      <c r="M186" s="87">
        <v>7.4299999997928884E-2</v>
      </c>
      <c r="N186" s="83">
        <v>2074.5856670000003</v>
      </c>
      <c r="O186" s="85">
        <v>107.06</v>
      </c>
      <c r="P186" s="83">
        <v>2.2210595220000005</v>
      </c>
      <c r="Q186" s="84">
        <f t="shared" si="2"/>
        <v>1.6980074729647161E-3</v>
      </c>
      <c r="R186" s="84">
        <f>P186/'סכום נכסי הקרן'!$C$42</f>
        <v>1.0158401137797466E-4</v>
      </c>
    </row>
    <row r="187" spans="2:18">
      <c r="B187" s="76" t="s">
        <v>1787</v>
      </c>
      <c r="C187" s="86" t="s">
        <v>1494</v>
      </c>
      <c r="D187" s="73" t="s">
        <v>1788</v>
      </c>
      <c r="E187" s="73" t="s">
        <v>1778</v>
      </c>
      <c r="F187" s="73" t="s">
        <v>439</v>
      </c>
      <c r="G187" s="95">
        <v>42900</v>
      </c>
      <c r="H187" s="73" t="s">
        <v>120</v>
      </c>
      <c r="I187" s="83">
        <v>6.3099999994906746</v>
      </c>
      <c r="J187" s="86" t="s">
        <v>511</v>
      </c>
      <c r="K187" s="86" t="s">
        <v>122</v>
      </c>
      <c r="L187" s="87">
        <v>8.0500000000000002E-2</v>
      </c>
      <c r="M187" s="87">
        <v>7.4299999996123037E-2</v>
      </c>
      <c r="N187" s="83">
        <v>2457.4255360000006</v>
      </c>
      <c r="O187" s="85">
        <v>107.06</v>
      </c>
      <c r="P187" s="83">
        <v>2.6309294140000006</v>
      </c>
      <c r="Q187" s="84">
        <f t="shared" si="2"/>
        <v>2.011354383601558E-3</v>
      </c>
      <c r="R187" s="84">
        <f>P187/'סכום נכסי הקרן'!$C$42</f>
        <v>1.2033012212377089E-4</v>
      </c>
    </row>
    <row r="188" spans="2:18">
      <c r="B188" s="76" t="s">
        <v>1789</v>
      </c>
      <c r="C188" s="86" t="s">
        <v>1494</v>
      </c>
      <c r="D188" s="73" t="s">
        <v>1790</v>
      </c>
      <c r="E188" s="73" t="s">
        <v>1778</v>
      </c>
      <c r="F188" s="73" t="s">
        <v>439</v>
      </c>
      <c r="G188" s="95">
        <v>43075</v>
      </c>
      <c r="H188" s="73" t="s">
        <v>120</v>
      </c>
      <c r="I188" s="83">
        <v>6.3100000015742665</v>
      </c>
      <c r="J188" s="86" t="s">
        <v>511</v>
      </c>
      <c r="K188" s="86" t="s">
        <v>122</v>
      </c>
      <c r="L188" s="87">
        <v>8.0500000000000002E-2</v>
      </c>
      <c r="M188" s="87">
        <v>7.4300000019663026E-2</v>
      </c>
      <c r="N188" s="83">
        <v>1524.846466</v>
      </c>
      <c r="O188" s="85">
        <v>107.06</v>
      </c>
      <c r="P188" s="83">
        <v>1.6325065530000002</v>
      </c>
      <c r="Q188" s="84">
        <f t="shared" si="2"/>
        <v>1.2480567491328443E-3</v>
      </c>
      <c r="R188" s="84">
        <f>P188/'סכום נכסי הקרן'!$C$42</f>
        <v>7.4665520042091954E-5</v>
      </c>
    </row>
    <row r="189" spans="2:18">
      <c r="B189" s="76" t="s">
        <v>1791</v>
      </c>
      <c r="C189" s="86" t="s">
        <v>1494</v>
      </c>
      <c r="D189" s="73" t="s">
        <v>1792</v>
      </c>
      <c r="E189" s="73" t="s">
        <v>1778</v>
      </c>
      <c r="F189" s="73" t="s">
        <v>439</v>
      </c>
      <c r="G189" s="95">
        <v>43292</v>
      </c>
      <c r="H189" s="73" t="s">
        <v>120</v>
      </c>
      <c r="I189" s="83">
        <v>6.310000000083118</v>
      </c>
      <c r="J189" s="86" t="s">
        <v>511</v>
      </c>
      <c r="K189" s="86" t="s">
        <v>122</v>
      </c>
      <c r="L189" s="87">
        <v>8.0500000000000002E-2</v>
      </c>
      <c r="M189" s="87">
        <v>7.4300000001370339E-2</v>
      </c>
      <c r="N189" s="83">
        <v>4157.9096749999999</v>
      </c>
      <c r="O189" s="85">
        <v>107.06</v>
      </c>
      <c r="P189" s="83">
        <v>4.4514743730000008</v>
      </c>
      <c r="Q189" s="84">
        <f t="shared" si="2"/>
        <v>3.4031671264075757E-3</v>
      </c>
      <c r="R189" s="84">
        <f>P189/'סכום נכסי הקרן'!$C$42</f>
        <v>2.0359590496179175E-4</v>
      </c>
    </row>
    <row r="190" spans="2:18">
      <c r="B190" s="76" t="s">
        <v>1793</v>
      </c>
      <c r="C190" s="86" t="s">
        <v>1494</v>
      </c>
      <c r="D190" s="73" t="s">
        <v>1794</v>
      </c>
      <c r="E190" s="73" t="s">
        <v>1795</v>
      </c>
      <c r="F190" s="73" t="s">
        <v>428</v>
      </c>
      <c r="G190" s="95">
        <v>44376</v>
      </c>
      <c r="H190" s="73" t="s">
        <v>293</v>
      </c>
      <c r="I190" s="83">
        <v>4.4800000000302322</v>
      </c>
      <c r="J190" s="86" t="s">
        <v>118</v>
      </c>
      <c r="K190" s="86" t="s">
        <v>122</v>
      </c>
      <c r="L190" s="87">
        <v>7.400000000000001E-2</v>
      </c>
      <c r="M190" s="87">
        <v>7.8300000000491268E-2</v>
      </c>
      <c r="N190" s="83">
        <v>53425.925255000016</v>
      </c>
      <c r="O190" s="85">
        <v>99.06</v>
      </c>
      <c r="P190" s="83">
        <v>52.923723680000009</v>
      </c>
      <c r="Q190" s="84">
        <f t="shared" si="2"/>
        <v>4.0460364711360358E-2</v>
      </c>
      <c r="R190" s="84">
        <f>P190/'סכום נכסי הקרן'!$C$42</f>
        <v>2.4205583394869084E-3</v>
      </c>
    </row>
    <row r="191" spans="2:18">
      <c r="B191" s="76" t="s">
        <v>1796</v>
      </c>
      <c r="C191" s="86" t="s">
        <v>1494</v>
      </c>
      <c r="D191" s="73" t="s">
        <v>1797</v>
      </c>
      <c r="E191" s="73" t="s">
        <v>1795</v>
      </c>
      <c r="F191" s="73" t="s">
        <v>428</v>
      </c>
      <c r="G191" s="95">
        <v>44431</v>
      </c>
      <c r="H191" s="73" t="s">
        <v>293</v>
      </c>
      <c r="I191" s="83">
        <v>4.4800000001225433</v>
      </c>
      <c r="J191" s="86" t="s">
        <v>118</v>
      </c>
      <c r="K191" s="86" t="s">
        <v>122</v>
      </c>
      <c r="L191" s="87">
        <v>7.400000000000001E-2</v>
      </c>
      <c r="M191" s="87">
        <v>7.8100000002067918E-2</v>
      </c>
      <c r="N191" s="83">
        <v>9221.7070580000018</v>
      </c>
      <c r="O191" s="85">
        <v>99.11</v>
      </c>
      <c r="P191" s="83">
        <v>9.1396342310000023</v>
      </c>
      <c r="Q191" s="84">
        <f t="shared" si="2"/>
        <v>6.9872811019614477E-3</v>
      </c>
      <c r="R191" s="84">
        <f>P191/'סכום נכסי הקרן'!$C$42</f>
        <v>4.1801703129342371E-4</v>
      </c>
    </row>
    <row r="192" spans="2:18">
      <c r="B192" s="76" t="s">
        <v>1798</v>
      </c>
      <c r="C192" s="86" t="s">
        <v>1494</v>
      </c>
      <c r="D192" s="73" t="s">
        <v>1799</v>
      </c>
      <c r="E192" s="73" t="s">
        <v>1795</v>
      </c>
      <c r="F192" s="73" t="s">
        <v>428</v>
      </c>
      <c r="G192" s="95">
        <v>44859</v>
      </c>
      <c r="H192" s="73" t="s">
        <v>293</v>
      </c>
      <c r="I192" s="83">
        <v>4.490000000063441</v>
      </c>
      <c r="J192" s="86" t="s">
        <v>118</v>
      </c>
      <c r="K192" s="86" t="s">
        <v>122</v>
      </c>
      <c r="L192" s="87">
        <v>7.400000000000001E-2</v>
      </c>
      <c r="M192" s="87">
        <v>7.2100000000872758E-2</v>
      </c>
      <c r="N192" s="83">
        <v>28067.375029000003</v>
      </c>
      <c r="O192" s="85">
        <v>101.65</v>
      </c>
      <c r="P192" s="83">
        <v>28.530487831000002</v>
      </c>
      <c r="Q192" s="84">
        <f t="shared" si="2"/>
        <v>2.1811653881631941E-2</v>
      </c>
      <c r="R192" s="84">
        <f>P192/'סכום נכסי הקרן'!$C$42</f>
        <v>1.3048913690677179E-3</v>
      </c>
    </row>
    <row r="193" spans="2:18">
      <c r="B193" s="76" t="s">
        <v>1800</v>
      </c>
      <c r="C193" s="86" t="s">
        <v>1494</v>
      </c>
      <c r="D193" s="73" t="s">
        <v>1801</v>
      </c>
      <c r="E193" s="73" t="s">
        <v>1802</v>
      </c>
      <c r="F193" s="73" t="s">
        <v>428</v>
      </c>
      <c r="G193" s="95">
        <v>42516</v>
      </c>
      <c r="H193" s="73" t="s">
        <v>293</v>
      </c>
      <c r="I193" s="83">
        <v>3.4500000004653946</v>
      </c>
      <c r="J193" s="86" t="s">
        <v>303</v>
      </c>
      <c r="K193" s="86" t="s">
        <v>122</v>
      </c>
      <c r="L193" s="87">
        <v>2.3269999999999999E-2</v>
      </c>
      <c r="M193" s="87">
        <v>3.4700000003568023E-2</v>
      </c>
      <c r="N193" s="83">
        <v>2368.382591</v>
      </c>
      <c r="O193" s="85">
        <v>108.87</v>
      </c>
      <c r="P193" s="83">
        <v>2.5784581640000006</v>
      </c>
      <c r="Q193" s="84">
        <f t="shared" si="2"/>
        <v>1.9712399365400175E-3</v>
      </c>
      <c r="R193" s="84">
        <f>P193/'סכום נכסי הקרן'!$C$42</f>
        <v>1.1793025845320306E-4</v>
      </c>
    </row>
    <row r="194" spans="2:18">
      <c r="B194" s="76" t="s">
        <v>1803</v>
      </c>
      <c r="C194" s="86" t="s">
        <v>1458</v>
      </c>
      <c r="D194" s="73" t="s">
        <v>1804</v>
      </c>
      <c r="E194" s="73" t="s">
        <v>1805</v>
      </c>
      <c r="F194" s="73" t="s">
        <v>279</v>
      </c>
      <c r="G194" s="95">
        <v>42978</v>
      </c>
      <c r="H194" s="73" t="s">
        <v>1456</v>
      </c>
      <c r="I194" s="83">
        <v>0.81000000033331743</v>
      </c>
      <c r="J194" s="86" t="s">
        <v>118</v>
      </c>
      <c r="K194" s="86" t="s">
        <v>122</v>
      </c>
      <c r="L194" s="87">
        <v>2.76E-2</v>
      </c>
      <c r="M194" s="87">
        <v>6.2900000005757309E-2</v>
      </c>
      <c r="N194" s="83">
        <v>1691.8675850000002</v>
      </c>
      <c r="O194" s="85">
        <v>97.53</v>
      </c>
      <c r="P194" s="83">
        <v>1.6500784450000003</v>
      </c>
      <c r="Q194" s="84">
        <f t="shared" si="2"/>
        <v>1.2614905196529885E-3</v>
      </c>
      <c r="R194" s="84">
        <f>P194/'סכום נכסי הקרן'!$C$42</f>
        <v>7.5469201014699656E-5</v>
      </c>
    </row>
    <row r="195" spans="2:18">
      <c r="B195" s="76" t="s">
        <v>1806</v>
      </c>
      <c r="C195" s="86" t="s">
        <v>1494</v>
      </c>
      <c r="D195" s="73" t="s">
        <v>1807</v>
      </c>
      <c r="E195" s="73" t="s">
        <v>1808</v>
      </c>
      <c r="F195" s="73" t="s">
        <v>439</v>
      </c>
      <c r="G195" s="95">
        <v>42794</v>
      </c>
      <c r="H195" s="73" t="s">
        <v>120</v>
      </c>
      <c r="I195" s="83">
        <v>4.9999999998330358</v>
      </c>
      <c r="J195" s="86" t="s">
        <v>511</v>
      </c>
      <c r="K195" s="86" t="s">
        <v>122</v>
      </c>
      <c r="L195" s="87">
        <v>2.8999999999999998E-2</v>
      </c>
      <c r="M195" s="87">
        <v>2.8500000000000001E-2</v>
      </c>
      <c r="N195" s="83">
        <v>5216.2665840000009</v>
      </c>
      <c r="O195" s="85">
        <v>114.82</v>
      </c>
      <c r="P195" s="83">
        <v>5.9893174000000009</v>
      </c>
      <c r="Q195" s="84">
        <f t="shared" si="2"/>
        <v>4.5788532916037732E-3</v>
      </c>
      <c r="R195" s="84">
        <f>P195/'סכום נכסי הקרן'!$C$42</f>
        <v>2.7393182437543948E-4</v>
      </c>
    </row>
    <row r="196" spans="2:18">
      <c r="B196" s="76" t="s">
        <v>1809</v>
      </c>
      <c r="C196" s="86" t="s">
        <v>1494</v>
      </c>
      <c r="D196" s="73" t="s">
        <v>1810</v>
      </c>
      <c r="E196" s="73" t="s">
        <v>1811</v>
      </c>
      <c r="F196" s="73" t="s">
        <v>439</v>
      </c>
      <c r="G196" s="95">
        <v>44728</v>
      </c>
      <c r="H196" s="73" t="s">
        <v>120</v>
      </c>
      <c r="I196" s="83">
        <v>9.6200000065545161</v>
      </c>
      <c r="J196" s="86" t="s">
        <v>511</v>
      </c>
      <c r="K196" s="86" t="s">
        <v>122</v>
      </c>
      <c r="L196" s="87">
        <v>2.6314999999999998E-2</v>
      </c>
      <c r="M196" s="87">
        <v>3.2000000015243064E-2</v>
      </c>
      <c r="N196" s="83">
        <v>655.70845400000007</v>
      </c>
      <c r="O196" s="85">
        <v>100.05</v>
      </c>
      <c r="P196" s="83">
        <v>0.656036285</v>
      </c>
      <c r="Q196" s="84">
        <f t="shared" si="2"/>
        <v>5.0154194582904561E-4</v>
      </c>
      <c r="R196" s="84">
        <f>P196/'סכום נכסי הקרן'!$C$42</f>
        <v>3.0004957894957401E-5</v>
      </c>
    </row>
    <row r="197" spans="2:18">
      <c r="B197" s="76" t="s">
        <v>1812</v>
      </c>
      <c r="C197" s="86" t="s">
        <v>1494</v>
      </c>
      <c r="D197" s="73" t="s">
        <v>1813</v>
      </c>
      <c r="E197" s="73" t="s">
        <v>1811</v>
      </c>
      <c r="F197" s="73" t="s">
        <v>439</v>
      </c>
      <c r="G197" s="95">
        <v>44923</v>
      </c>
      <c r="H197" s="73" t="s">
        <v>120</v>
      </c>
      <c r="I197" s="83">
        <v>9.3499999861470595</v>
      </c>
      <c r="J197" s="86" t="s">
        <v>511</v>
      </c>
      <c r="K197" s="86" t="s">
        <v>122</v>
      </c>
      <c r="L197" s="87">
        <v>3.0750000000000003E-2</v>
      </c>
      <c r="M197" s="87">
        <v>3.6599999940766736E-2</v>
      </c>
      <c r="N197" s="83">
        <v>213.39633600000002</v>
      </c>
      <c r="O197" s="85">
        <v>98.1</v>
      </c>
      <c r="P197" s="83">
        <v>0.20934181399999999</v>
      </c>
      <c r="Q197" s="84">
        <f t="shared" si="2"/>
        <v>1.6004252072267946E-4</v>
      </c>
      <c r="R197" s="84">
        <f>P197/'סכום נכסי הקרן'!$C$42</f>
        <v>9.5746111279866223E-6</v>
      </c>
    </row>
    <row r="198" spans="2:18">
      <c r="B198" s="76" t="s">
        <v>1814</v>
      </c>
      <c r="C198" s="86" t="s">
        <v>1494</v>
      </c>
      <c r="D198" s="73" t="s">
        <v>1815</v>
      </c>
      <c r="E198" s="73" t="s">
        <v>1758</v>
      </c>
      <c r="F198" s="73" t="s">
        <v>279</v>
      </c>
      <c r="G198" s="95">
        <v>42474</v>
      </c>
      <c r="H198" s="73" t="s">
        <v>1456</v>
      </c>
      <c r="I198" s="83">
        <v>0.3600000000368111</v>
      </c>
      <c r="J198" s="86" t="s">
        <v>118</v>
      </c>
      <c r="K198" s="86" t="s">
        <v>122</v>
      </c>
      <c r="L198" s="87">
        <v>6.8499999999999991E-2</v>
      </c>
      <c r="M198" s="87">
        <v>6.4400000019878029E-2</v>
      </c>
      <c r="N198" s="83">
        <v>1081.328041</v>
      </c>
      <c r="O198" s="85">
        <v>100.49</v>
      </c>
      <c r="P198" s="83">
        <v>1.0866262610000004</v>
      </c>
      <c r="Q198" s="84">
        <f t="shared" si="2"/>
        <v>8.3072943035594532E-4</v>
      </c>
      <c r="R198" s="84">
        <f>P198/'סכום נכסי הקרן'!$C$42</f>
        <v>4.9698737637446381E-5</v>
      </c>
    </row>
    <row r="199" spans="2:18">
      <c r="B199" s="76" t="s">
        <v>1816</v>
      </c>
      <c r="C199" s="86" t="s">
        <v>1494</v>
      </c>
      <c r="D199" s="73" t="s">
        <v>1817</v>
      </c>
      <c r="E199" s="73" t="s">
        <v>1758</v>
      </c>
      <c r="F199" s="73" t="s">
        <v>279</v>
      </c>
      <c r="G199" s="95">
        <v>42562</v>
      </c>
      <c r="H199" s="73" t="s">
        <v>1456</v>
      </c>
      <c r="I199" s="83">
        <v>1.3500000005419008</v>
      </c>
      <c r="J199" s="86" t="s">
        <v>118</v>
      </c>
      <c r="K199" s="86" t="s">
        <v>122</v>
      </c>
      <c r="L199" s="87">
        <v>3.3700000000000001E-2</v>
      </c>
      <c r="M199" s="87">
        <v>6.8300000015947368E-2</v>
      </c>
      <c r="N199" s="83">
        <v>674.12001500000008</v>
      </c>
      <c r="O199" s="85">
        <v>95.81</v>
      </c>
      <c r="P199" s="83">
        <v>0.64587435900000012</v>
      </c>
      <c r="Q199" s="84">
        <f t="shared" si="2"/>
        <v>4.9377311923218953E-4</v>
      </c>
      <c r="R199" s="84">
        <f>P199/'סכום נכסי הקרן'!$C$42</f>
        <v>2.9540184575655909E-5</v>
      </c>
    </row>
    <row r="200" spans="2:18">
      <c r="B200" s="76" t="s">
        <v>1818</v>
      </c>
      <c r="C200" s="86" t="s">
        <v>1494</v>
      </c>
      <c r="D200" s="73" t="s">
        <v>1819</v>
      </c>
      <c r="E200" s="73" t="s">
        <v>1758</v>
      </c>
      <c r="F200" s="73" t="s">
        <v>279</v>
      </c>
      <c r="G200" s="95">
        <v>42717</v>
      </c>
      <c r="H200" s="73" t="s">
        <v>1456</v>
      </c>
      <c r="I200" s="83">
        <v>1.5300000026242428</v>
      </c>
      <c r="J200" s="86" t="s">
        <v>118</v>
      </c>
      <c r="K200" s="86" t="s">
        <v>122</v>
      </c>
      <c r="L200" s="87">
        <v>3.85E-2</v>
      </c>
      <c r="M200" s="87">
        <v>6.7600000215613451E-2</v>
      </c>
      <c r="N200" s="83">
        <v>146.79133400000003</v>
      </c>
      <c r="O200" s="85">
        <v>96.05</v>
      </c>
      <c r="P200" s="83">
        <v>0.140993071</v>
      </c>
      <c r="Q200" s="84">
        <f t="shared" si="2"/>
        <v>1.0778967687397471E-4</v>
      </c>
      <c r="R200" s="84">
        <f>P200/'סכום נכסי הקרן'!$C$42</f>
        <v>6.4485627633168785E-6</v>
      </c>
    </row>
    <row r="201" spans="2:18">
      <c r="B201" s="76" t="s">
        <v>1820</v>
      </c>
      <c r="C201" s="86" t="s">
        <v>1494</v>
      </c>
      <c r="D201" s="73" t="s">
        <v>1821</v>
      </c>
      <c r="E201" s="73" t="s">
        <v>1758</v>
      </c>
      <c r="F201" s="73" t="s">
        <v>279</v>
      </c>
      <c r="G201" s="95">
        <v>42710</v>
      </c>
      <c r="H201" s="73" t="s">
        <v>1456</v>
      </c>
      <c r="I201" s="83">
        <v>1.5300000008304813</v>
      </c>
      <c r="J201" s="86" t="s">
        <v>118</v>
      </c>
      <c r="K201" s="86" t="s">
        <v>122</v>
      </c>
      <c r="L201" s="87">
        <v>3.8399999999999997E-2</v>
      </c>
      <c r="M201" s="87">
        <v>6.76000000759297E-2</v>
      </c>
      <c r="N201" s="83">
        <v>438.86547000000007</v>
      </c>
      <c r="O201" s="85">
        <v>96.03</v>
      </c>
      <c r="P201" s="83">
        <v>0.42144250500000002</v>
      </c>
      <c r="Q201" s="84">
        <f t="shared" si="2"/>
        <v>3.2219421218868604E-4</v>
      </c>
      <c r="R201" s="84">
        <f>P201/'סכום נכסי הקרן'!$C$42</f>
        <v>1.9275404282966412E-5</v>
      </c>
    </row>
    <row r="202" spans="2:18">
      <c r="B202" s="76" t="s">
        <v>1822</v>
      </c>
      <c r="C202" s="86" t="s">
        <v>1494</v>
      </c>
      <c r="D202" s="73" t="s">
        <v>1823</v>
      </c>
      <c r="E202" s="73" t="s">
        <v>1758</v>
      </c>
      <c r="F202" s="73" t="s">
        <v>279</v>
      </c>
      <c r="G202" s="95">
        <v>42474</v>
      </c>
      <c r="H202" s="73" t="s">
        <v>1456</v>
      </c>
      <c r="I202" s="83">
        <v>0.36000000003649651</v>
      </c>
      <c r="J202" s="86" t="s">
        <v>118</v>
      </c>
      <c r="K202" s="86" t="s">
        <v>122</v>
      </c>
      <c r="L202" s="87">
        <v>3.1800000000000002E-2</v>
      </c>
      <c r="M202" s="87">
        <v>7.1100000030018332E-2</v>
      </c>
      <c r="N202" s="83">
        <v>1109.0846910000002</v>
      </c>
      <c r="O202" s="85">
        <v>98.82</v>
      </c>
      <c r="P202" s="83">
        <v>1.0959974609999998</v>
      </c>
      <c r="Q202" s="84">
        <f t="shared" si="2"/>
        <v>8.3789374426695539E-4</v>
      </c>
      <c r="R202" s="84">
        <f>P202/'סכום נכסי הקרן'!$C$42</f>
        <v>5.0127345731014269E-5</v>
      </c>
    </row>
    <row r="203" spans="2:18">
      <c r="B203" s="76" t="s">
        <v>1824</v>
      </c>
      <c r="C203" s="86" t="s">
        <v>1458</v>
      </c>
      <c r="D203" s="73">
        <v>7355</v>
      </c>
      <c r="E203" s="73" t="s">
        <v>1825</v>
      </c>
      <c r="F203" s="73" t="s">
        <v>279</v>
      </c>
      <c r="G203" s="95">
        <v>43842</v>
      </c>
      <c r="H203" s="73" t="s">
        <v>1456</v>
      </c>
      <c r="I203" s="83">
        <v>0.16000000023996366</v>
      </c>
      <c r="J203" s="86" t="s">
        <v>118</v>
      </c>
      <c r="K203" s="86" t="s">
        <v>122</v>
      </c>
      <c r="L203" s="87">
        <v>2.0838000000000002E-2</v>
      </c>
      <c r="M203" s="87">
        <v>6.5000000000000002E-2</v>
      </c>
      <c r="N203" s="83">
        <v>1002.2562500000001</v>
      </c>
      <c r="O203" s="85">
        <v>99.79</v>
      </c>
      <c r="P203" s="83">
        <v>1.0001515360000002</v>
      </c>
      <c r="Q203" s="84">
        <f t="shared" ref="Q203:Q246" si="3">IFERROR(P203/$P$10,0)</f>
        <v>7.6461921231894803E-4</v>
      </c>
      <c r="R203" s="84">
        <f>P203/'סכום נכסי הקרן'!$C$42</f>
        <v>4.5743666032522847E-5</v>
      </c>
    </row>
    <row r="204" spans="2:18">
      <c r="B204" s="76" t="s">
        <v>1826</v>
      </c>
      <c r="C204" s="86" t="s">
        <v>1494</v>
      </c>
      <c r="D204" s="73" t="s">
        <v>1827</v>
      </c>
      <c r="E204" s="73" t="s">
        <v>1828</v>
      </c>
      <c r="F204" s="73" t="s">
        <v>439</v>
      </c>
      <c r="G204" s="95">
        <v>45015</v>
      </c>
      <c r="H204" s="73" t="s">
        <v>120</v>
      </c>
      <c r="I204" s="83">
        <v>5.219999999513667</v>
      </c>
      <c r="J204" s="86" t="s">
        <v>303</v>
      </c>
      <c r="K204" s="86" t="s">
        <v>122</v>
      </c>
      <c r="L204" s="87">
        <v>4.5499999999999999E-2</v>
      </c>
      <c r="M204" s="87">
        <v>3.8699999996071925E-2</v>
      </c>
      <c r="N204" s="83">
        <v>5040.6609950000011</v>
      </c>
      <c r="O204" s="85">
        <v>106.06</v>
      </c>
      <c r="P204" s="83">
        <v>5.3461249300000002</v>
      </c>
      <c r="Q204" s="84">
        <f t="shared" si="3"/>
        <v>4.087130485530035E-3</v>
      </c>
      <c r="R204" s="84">
        <f>P204/'סכום נכסי הקרן'!$C$42</f>
        <v>2.4451430064700169E-4</v>
      </c>
    </row>
    <row r="205" spans="2:18">
      <c r="B205" s="76" t="s">
        <v>1829</v>
      </c>
      <c r="C205" s="86" t="s">
        <v>1494</v>
      </c>
      <c r="D205" s="73" t="s">
        <v>1830</v>
      </c>
      <c r="E205" s="73" t="s">
        <v>1811</v>
      </c>
      <c r="F205" s="73" t="s">
        <v>439</v>
      </c>
      <c r="G205" s="95">
        <v>44143</v>
      </c>
      <c r="H205" s="73" t="s">
        <v>120</v>
      </c>
      <c r="I205" s="83">
        <v>6.7900000004359011</v>
      </c>
      <c r="J205" s="86" t="s">
        <v>511</v>
      </c>
      <c r="K205" s="86" t="s">
        <v>122</v>
      </c>
      <c r="L205" s="87">
        <v>2.5243000000000002E-2</v>
      </c>
      <c r="M205" s="87">
        <v>3.2900000001200309E-2</v>
      </c>
      <c r="N205" s="83">
        <v>1493.3294790000002</v>
      </c>
      <c r="O205" s="85">
        <v>106</v>
      </c>
      <c r="P205" s="83">
        <v>1.5829291890000001</v>
      </c>
      <c r="Q205" s="84">
        <f t="shared" si="3"/>
        <v>1.2101546876491034E-3</v>
      </c>
      <c r="R205" s="84">
        <f>P205/'סכום נכסי הקרן'!$C$42</f>
        <v>7.2398013269409436E-5</v>
      </c>
    </row>
    <row r="206" spans="2:18">
      <c r="B206" s="76" t="s">
        <v>1831</v>
      </c>
      <c r="C206" s="86" t="s">
        <v>1494</v>
      </c>
      <c r="D206" s="73" t="s">
        <v>1832</v>
      </c>
      <c r="E206" s="73" t="s">
        <v>1811</v>
      </c>
      <c r="F206" s="73" t="s">
        <v>439</v>
      </c>
      <c r="G206" s="95">
        <v>43779</v>
      </c>
      <c r="H206" s="73" t="s">
        <v>120</v>
      </c>
      <c r="I206" s="83">
        <v>7.0899999965917528</v>
      </c>
      <c r="J206" s="86" t="s">
        <v>511</v>
      </c>
      <c r="K206" s="86" t="s">
        <v>122</v>
      </c>
      <c r="L206" s="87">
        <v>2.5243000000000002E-2</v>
      </c>
      <c r="M206" s="87">
        <v>3.6299999987270404E-2</v>
      </c>
      <c r="N206" s="83">
        <v>474.85024400000003</v>
      </c>
      <c r="O206" s="85">
        <v>102.57</v>
      </c>
      <c r="P206" s="83">
        <v>0.48705387400000005</v>
      </c>
      <c r="Q206" s="84">
        <f t="shared" si="3"/>
        <v>3.7235432440986836E-4</v>
      </c>
      <c r="R206" s="84">
        <f>P206/'סכום נכסי הקרן'!$C$42</f>
        <v>2.2276254097661516E-5</v>
      </c>
    </row>
    <row r="207" spans="2:18">
      <c r="B207" s="76" t="s">
        <v>1833</v>
      </c>
      <c r="C207" s="86" t="s">
        <v>1494</v>
      </c>
      <c r="D207" s="73" t="s">
        <v>1834</v>
      </c>
      <c r="E207" s="73" t="s">
        <v>1811</v>
      </c>
      <c r="F207" s="73" t="s">
        <v>439</v>
      </c>
      <c r="G207" s="95">
        <v>43835</v>
      </c>
      <c r="H207" s="73" t="s">
        <v>120</v>
      </c>
      <c r="I207" s="83">
        <v>7.0800000093167679</v>
      </c>
      <c r="J207" s="86" t="s">
        <v>511</v>
      </c>
      <c r="K207" s="86" t="s">
        <v>122</v>
      </c>
      <c r="L207" s="87">
        <v>2.5243000000000002E-2</v>
      </c>
      <c r="M207" s="87">
        <v>3.6700000054717526E-2</v>
      </c>
      <c r="N207" s="83">
        <v>264.42474199999998</v>
      </c>
      <c r="O207" s="85">
        <v>102.29</v>
      </c>
      <c r="P207" s="83">
        <v>0.27048005600000002</v>
      </c>
      <c r="Q207" s="84">
        <f t="shared" si="3"/>
        <v>2.0678291231130492E-4</v>
      </c>
      <c r="R207" s="84">
        <f>P207/'סכום נכסי הקרן'!$C$42</f>
        <v>1.2370874717250923E-5</v>
      </c>
    </row>
    <row r="208" spans="2:18">
      <c r="B208" s="76" t="s">
        <v>1835</v>
      </c>
      <c r="C208" s="86" t="s">
        <v>1494</v>
      </c>
      <c r="D208" s="73" t="s">
        <v>1836</v>
      </c>
      <c r="E208" s="73" t="s">
        <v>1811</v>
      </c>
      <c r="F208" s="73" t="s">
        <v>439</v>
      </c>
      <c r="G208" s="95">
        <v>43227</v>
      </c>
      <c r="H208" s="73" t="s">
        <v>120</v>
      </c>
      <c r="I208" s="83">
        <v>7.1199999872925881</v>
      </c>
      <c r="J208" s="86" t="s">
        <v>511</v>
      </c>
      <c r="K208" s="86" t="s">
        <v>122</v>
      </c>
      <c r="L208" s="87">
        <v>2.7806000000000001E-2</v>
      </c>
      <c r="M208" s="87">
        <v>3.2499999955877032E-2</v>
      </c>
      <c r="N208" s="83">
        <v>156.18812100000002</v>
      </c>
      <c r="O208" s="85">
        <v>108.83</v>
      </c>
      <c r="P208" s="83">
        <v>0.16997954300000004</v>
      </c>
      <c r="Q208" s="84">
        <f t="shared" si="3"/>
        <v>1.2994993218607101E-4</v>
      </c>
      <c r="R208" s="84">
        <f>P208/'סכום נכסי הקרן'!$C$42</f>
        <v>7.7743093596097392E-6</v>
      </c>
    </row>
    <row r="209" spans="2:18">
      <c r="B209" s="76" t="s">
        <v>1837</v>
      </c>
      <c r="C209" s="86" t="s">
        <v>1494</v>
      </c>
      <c r="D209" s="73" t="s">
        <v>1838</v>
      </c>
      <c r="E209" s="73" t="s">
        <v>1811</v>
      </c>
      <c r="F209" s="73" t="s">
        <v>439</v>
      </c>
      <c r="G209" s="95">
        <v>43279</v>
      </c>
      <c r="H209" s="73" t="s">
        <v>120</v>
      </c>
      <c r="I209" s="83">
        <v>7.1400000179473562</v>
      </c>
      <c r="J209" s="86" t="s">
        <v>511</v>
      </c>
      <c r="K209" s="86" t="s">
        <v>122</v>
      </c>
      <c r="L209" s="87">
        <v>2.7797000000000002E-2</v>
      </c>
      <c r="M209" s="87">
        <v>3.1600000082678839E-2</v>
      </c>
      <c r="N209" s="83">
        <v>182.66681600000004</v>
      </c>
      <c r="O209" s="85">
        <v>108.59</v>
      </c>
      <c r="P209" s="83">
        <v>0.19835789600000003</v>
      </c>
      <c r="Q209" s="84">
        <f t="shared" si="3"/>
        <v>1.5164527847784438E-4</v>
      </c>
      <c r="R209" s="84">
        <f>P209/'סכום נכסי הקרן'!$C$42</f>
        <v>9.0722425781865711E-6</v>
      </c>
    </row>
    <row r="210" spans="2:18">
      <c r="B210" s="76" t="s">
        <v>1839</v>
      </c>
      <c r="C210" s="86" t="s">
        <v>1494</v>
      </c>
      <c r="D210" s="73" t="s">
        <v>1840</v>
      </c>
      <c r="E210" s="73" t="s">
        <v>1811</v>
      </c>
      <c r="F210" s="73" t="s">
        <v>439</v>
      </c>
      <c r="G210" s="95">
        <v>43321</v>
      </c>
      <c r="H210" s="73" t="s">
        <v>120</v>
      </c>
      <c r="I210" s="83">
        <v>7.1300000023242447</v>
      </c>
      <c r="J210" s="86" t="s">
        <v>511</v>
      </c>
      <c r="K210" s="86" t="s">
        <v>122</v>
      </c>
      <c r="L210" s="87">
        <v>2.8528999999999999E-2</v>
      </c>
      <c r="M210" s="87">
        <v>3.1200000012515171E-2</v>
      </c>
      <c r="N210" s="83">
        <v>1023.2732670000001</v>
      </c>
      <c r="O210" s="85">
        <v>109.32</v>
      </c>
      <c r="P210" s="83">
        <v>1.1186422800000002</v>
      </c>
      <c r="Q210" s="84">
        <f t="shared" si="3"/>
        <v>8.5520578453650656E-4</v>
      </c>
      <c r="R210" s="84">
        <f>P210/'סכום נכסי הקרן'!$C$42</f>
        <v>5.1163045822868094E-5</v>
      </c>
    </row>
    <row r="211" spans="2:18">
      <c r="B211" s="76" t="s">
        <v>1841</v>
      </c>
      <c r="C211" s="86" t="s">
        <v>1494</v>
      </c>
      <c r="D211" s="73" t="s">
        <v>1842</v>
      </c>
      <c r="E211" s="73" t="s">
        <v>1811</v>
      </c>
      <c r="F211" s="73" t="s">
        <v>439</v>
      </c>
      <c r="G211" s="95">
        <v>43138</v>
      </c>
      <c r="H211" s="73" t="s">
        <v>120</v>
      </c>
      <c r="I211" s="83">
        <v>7.0700000028730727</v>
      </c>
      <c r="J211" s="86" t="s">
        <v>511</v>
      </c>
      <c r="K211" s="86" t="s">
        <v>122</v>
      </c>
      <c r="L211" s="87">
        <v>2.6242999999999999E-2</v>
      </c>
      <c r="M211" s="87">
        <v>3.6700000011140481E-2</v>
      </c>
      <c r="N211" s="83">
        <v>979.32314600000018</v>
      </c>
      <c r="O211" s="85">
        <v>104.49</v>
      </c>
      <c r="P211" s="83">
        <v>1.023294758</v>
      </c>
      <c r="Q211" s="84">
        <f t="shared" si="3"/>
        <v>7.8231228335789754E-4</v>
      </c>
      <c r="R211" s="84">
        <f>P211/'סכום נכסי הקרן'!$C$42</f>
        <v>4.6802161450445722E-5</v>
      </c>
    </row>
    <row r="212" spans="2:18">
      <c r="B212" s="76" t="s">
        <v>1843</v>
      </c>
      <c r="C212" s="86" t="s">
        <v>1494</v>
      </c>
      <c r="D212" s="73" t="s">
        <v>1844</v>
      </c>
      <c r="E212" s="73" t="s">
        <v>1811</v>
      </c>
      <c r="F212" s="73" t="s">
        <v>439</v>
      </c>
      <c r="G212" s="95">
        <v>43417</v>
      </c>
      <c r="H212" s="73" t="s">
        <v>120</v>
      </c>
      <c r="I212" s="83">
        <v>7.0799999995324114</v>
      </c>
      <c r="J212" s="86" t="s">
        <v>511</v>
      </c>
      <c r="K212" s="86" t="s">
        <v>122</v>
      </c>
      <c r="L212" s="87">
        <v>3.0796999999999998E-2</v>
      </c>
      <c r="M212" s="87">
        <v>3.2199999996882743E-2</v>
      </c>
      <c r="N212" s="83">
        <v>1165.0430410000001</v>
      </c>
      <c r="O212" s="85">
        <v>110.14</v>
      </c>
      <c r="P212" s="83">
        <v>1.2831784200000003</v>
      </c>
      <c r="Q212" s="84">
        <f t="shared" si="3"/>
        <v>9.8099421682543153E-4</v>
      </c>
      <c r="R212" s="84">
        <f>P212/'סכום נכסי הקרן'!$C$42</f>
        <v>5.8688391700495604E-5</v>
      </c>
    </row>
    <row r="213" spans="2:18">
      <c r="B213" s="76" t="s">
        <v>1845</v>
      </c>
      <c r="C213" s="86" t="s">
        <v>1494</v>
      </c>
      <c r="D213" s="73" t="s">
        <v>1846</v>
      </c>
      <c r="E213" s="73" t="s">
        <v>1811</v>
      </c>
      <c r="F213" s="73" t="s">
        <v>439</v>
      </c>
      <c r="G213" s="95">
        <v>43485</v>
      </c>
      <c r="H213" s="73" t="s">
        <v>120</v>
      </c>
      <c r="I213" s="83">
        <v>7.1199999989244818</v>
      </c>
      <c r="J213" s="86" t="s">
        <v>511</v>
      </c>
      <c r="K213" s="86" t="s">
        <v>122</v>
      </c>
      <c r="L213" s="87">
        <v>3.0190999999999999E-2</v>
      </c>
      <c r="M213" s="87">
        <v>3.059999999767786E-2</v>
      </c>
      <c r="N213" s="83">
        <v>1472.263085</v>
      </c>
      <c r="O213" s="85">
        <v>111.15</v>
      </c>
      <c r="P213" s="83">
        <v>1.6364204230000003</v>
      </c>
      <c r="Q213" s="84">
        <f t="shared" si="3"/>
        <v>1.2510489159083787E-3</v>
      </c>
      <c r="R213" s="84">
        <f>P213/'סכום נכסי הקרן'!$C$42</f>
        <v>7.484452767816553E-5</v>
      </c>
    </row>
    <row r="214" spans="2:18">
      <c r="B214" s="76" t="s">
        <v>1847</v>
      </c>
      <c r="C214" s="86" t="s">
        <v>1494</v>
      </c>
      <c r="D214" s="73" t="s">
        <v>1848</v>
      </c>
      <c r="E214" s="73" t="s">
        <v>1811</v>
      </c>
      <c r="F214" s="73" t="s">
        <v>439</v>
      </c>
      <c r="G214" s="95">
        <v>43613</v>
      </c>
      <c r="H214" s="73" t="s">
        <v>120</v>
      </c>
      <c r="I214" s="83">
        <v>7.1600000026482533</v>
      </c>
      <c r="J214" s="86" t="s">
        <v>511</v>
      </c>
      <c r="K214" s="86" t="s">
        <v>122</v>
      </c>
      <c r="L214" s="87">
        <v>2.5243000000000002E-2</v>
      </c>
      <c r="M214" s="87">
        <v>3.2700000018635857E-2</v>
      </c>
      <c r="N214" s="83">
        <v>388.58114200000006</v>
      </c>
      <c r="O214" s="85">
        <v>104.95</v>
      </c>
      <c r="P214" s="83">
        <v>0.40781591200000006</v>
      </c>
      <c r="Q214" s="84">
        <f t="shared" si="3"/>
        <v>3.1177663602025745E-4</v>
      </c>
      <c r="R214" s="84">
        <f>P214/'סכום נכסי הקרן'!$C$42</f>
        <v>1.8652168406285109E-5</v>
      </c>
    </row>
    <row r="215" spans="2:18">
      <c r="B215" s="76" t="s">
        <v>1849</v>
      </c>
      <c r="C215" s="86" t="s">
        <v>1494</v>
      </c>
      <c r="D215" s="73" t="s">
        <v>1850</v>
      </c>
      <c r="E215" s="73" t="s">
        <v>1811</v>
      </c>
      <c r="F215" s="73" t="s">
        <v>439</v>
      </c>
      <c r="G215" s="95">
        <v>43657</v>
      </c>
      <c r="H215" s="73" t="s">
        <v>120</v>
      </c>
      <c r="I215" s="83">
        <v>7.080000006484986</v>
      </c>
      <c r="J215" s="86" t="s">
        <v>511</v>
      </c>
      <c r="K215" s="86" t="s">
        <v>122</v>
      </c>
      <c r="L215" s="87">
        <v>2.5243000000000002E-2</v>
      </c>
      <c r="M215" s="87">
        <v>3.6700000025219393E-2</v>
      </c>
      <c r="N215" s="83">
        <v>383.37602000000004</v>
      </c>
      <c r="O215" s="85">
        <v>101.36</v>
      </c>
      <c r="P215" s="83">
        <v>0.38858990600000004</v>
      </c>
      <c r="Q215" s="84">
        <f t="shared" si="3"/>
        <v>2.9707828978509316E-4</v>
      </c>
      <c r="R215" s="84">
        <f>P215/'סכום נכסי הקרן'!$C$42</f>
        <v>1.777283365955201E-5</v>
      </c>
    </row>
    <row r="216" spans="2:18">
      <c r="B216" s="76" t="s">
        <v>1851</v>
      </c>
      <c r="C216" s="86" t="s">
        <v>1494</v>
      </c>
      <c r="D216" s="73" t="s">
        <v>1852</v>
      </c>
      <c r="E216" s="73" t="s">
        <v>1811</v>
      </c>
      <c r="F216" s="73" t="s">
        <v>439</v>
      </c>
      <c r="G216" s="95">
        <v>43541</v>
      </c>
      <c r="H216" s="73" t="s">
        <v>120</v>
      </c>
      <c r="I216" s="83">
        <v>7.1399999853717331</v>
      </c>
      <c r="J216" s="86" t="s">
        <v>511</v>
      </c>
      <c r="K216" s="86" t="s">
        <v>122</v>
      </c>
      <c r="L216" s="87">
        <v>2.7271E-2</v>
      </c>
      <c r="M216" s="87">
        <v>3.159999992685867E-2</v>
      </c>
      <c r="N216" s="83">
        <v>126.43017300000001</v>
      </c>
      <c r="O216" s="85">
        <v>108.14</v>
      </c>
      <c r="P216" s="83">
        <v>0.13672160000000003</v>
      </c>
      <c r="Q216" s="84">
        <f t="shared" si="3"/>
        <v>1.0452412293149374E-4</v>
      </c>
      <c r="R216" s="84">
        <f>P216/'סכום נכסי הקרן'!$C$42</f>
        <v>6.253199624973805E-6</v>
      </c>
    </row>
    <row r="217" spans="2:18">
      <c r="B217" s="76" t="s">
        <v>1853</v>
      </c>
      <c r="C217" s="86" t="s">
        <v>1458</v>
      </c>
      <c r="D217" s="73">
        <v>22333</v>
      </c>
      <c r="E217" s="73" t="s">
        <v>1854</v>
      </c>
      <c r="F217" s="73" t="s">
        <v>428</v>
      </c>
      <c r="G217" s="95">
        <v>41639</v>
      </c>
      <c r="H217" s="73" t="s">
        <v>293</v>
      </c>
      <c r="I217" s="83">
        <v>0.26000000064988665</v>
      </c>
      <c r="J217" s="86" t="s">
        <v>117</v>
      </c>
      <c r="K217" s="86" t="s">
        <v>122</v>
      </c>
      <c r="L217" s="87">
        <v>3.7000000000000005E-2</v>
      </c>
      <c r="M217" s="87">
        <v>6.9700000010043714E-2</v>
      </c>
      <c r="N217" s="83">
        <v>608.19363700000008</v>
      </c>
      <c r="O217" s="85">
        <v>111.32</v>
      </c>
      <c r="P217" s="83">
        <v>0.67704115600000003</v>
      </c>
      <c r="Q217" s="84">
        <f t="shared" si="3"/>
        <v>5.1760024033821006E-4</v>
      </c>
      <c r="R217" s="84">
        <f>P217/'סכום נכסי הקרן'!$C$42</f>
        <v>3.0965652119277651E-5</v>
      </c>
    </row>
    <row r="218" spans="2:18">
      <c r="B218" s="76" t="s">
        <v>1855</v>
      </c>
      <c r="C218" s="86" t="s">
        <v>1458</v>
      </c>
      <c r="D218" s="73">
        <v>22334</v>
      </c>
      <c r="E218" s="73" t="s">
        <v>1854</v>
      </c>
      <c r="F218" s="73" t="s">
        <v>428</v>
      </c>
      <c r="G218" s="95">
        <v>42004</v>
      </c>
      <c r="H218" s="73" t="s">
        <v>293</v>
      </c>
      <c r="I218" s="83">
        <v>0.7300000001230238</v>
      </c>
      <c r="J218" s="86" t="s">
        <v>117</v>
      </c>
      <c r="K218" s="86" t="s">
        <v>122</v>
      </c>
      <c r="L218" s="87">
        <v>3.7000000000000005E-2</v>
      </c>
      <c r="M218" s="87">
        <v>0.10880000006889333</v>
      </c>
      <c r="N218" s="83">
        <v>608.19363800000008</v>
      </c>
      <c r="O218" s="85">
        <v>106.92</v>
      </c>
      <c r="P218" s="83">
        <v>0.65028060400000021</v>
      </c>
      <c r="Q218" s="84">
        <f t="shared" si="3"/>
        <v>4.9714170835085322E-4</v>
      </c>
      <c r="R218" s="84">
        <f>P218/'סכום נכסי הקרן'!$C$42</f>
        <v>2.974171183675835E-5</v>
      </c>
    </row>
    <row r="219" spans="2:18">
      <c r="B219" s="76" t="s">
        <v>1856</v>
      </c>
      <c r="C219" s="86" t="s">
        <v>1458</v>
      </c>
      <c r="D219" s="73" t="s">
        <v>1857</v>
      </c>
      <c r="E219" s="73" t="s">
        <v>1854</v>
      </c>
      <c r="F219" s="73" t="s">
        <v>428</v>
      </c>
      <c r="G219" s="95">
        <v>42759</v>
      </c>
      <c r="H219" s="73" t="s">
        <v>293</v>
      </c>
      <c r="I219" s="83">
        <v>1.6900000002125433</v>
      </c>
      <c r="J219" s="86" t="s">
        <v>117</v>
      </c>
      <c r="K219" s="86" t="s">
        <v>122</v>
      </c>
      <c r="L219" s="87">
        <v>7.0499999999999993E-2</v>
      </c>
      <c r="M219" s="87">
        <v>7.170000000607693E-2</v>
      </c>
      <c r="N219" s="83">
        <v>3297.9634940000005</v>
      </c>
      <c r="O219" s="85">
        <v>101.29</v>
      </c>
      <c r="P219" s="83">
        <v>3.3404966410000005</v>
      </c>
      <c r="Q219" s="84">
        <f t="shared" si="3"/>
        <v>2.5538209145893986E-3</v>
      </c>
      <c r="R219" s="84">
        <f>P219/'סכום נכסי הקרן'!$C$42</f>
        <v>1.527834105417685E-4</v>
      </c>
    </row>
    <row r="220" spans="2:18">
      <c r="B220" s="76" t="s">
        <v>1858</v>
      </c>
      <c r="C220" s="86" t="s">
        <v>1458</v>
      </c>
      <c r="D220" s="73" t="s">
        <v>1859</v>
      </c>
      <c r="E220" s="73" t="s">
        <v>1854</v>
      </c>
      <c r="F220" s="73" t="s">
        <v>428</v>
      </c>
      <c r="G220" s="95">
        <v>42759</v>
      </c>
      <c r="H220" s="73" t="s">
        <v>293</v>
      </c>
      <c r="I220" s="83">
        <v>1.7299999999285449</v>
      </c>
      <c r="J220" s="86" t="s">
        <v>117</v>
      </c>
      <c r="K220" s="86" t="s">
        <v>122</v>
      </c>
      <c r="L220" s="87">
        <v>3.8800000000000001E-2</v>
      </c>
      <c r="M220" s="87">
        <v>5.8099999995930185E-2</v>
      </c>
      <c r="N220" s="83">
        <v>3297.9634940000005</v>
      </c>
      <c r="O220" s="85">
        <v>97.6</v>
      </c>
      <c r="P220" s="83">
        <v>3.2188123510000004</v>
      </c>
      <c r="Q220" s="84">
        <f t="shared" si="3"/>
        <v>2.460792865716422E-3</v>
      </c>
      <c r="R220" s="84">
        <f>P220/'סכום נכסי הקרן'!$C$42</f>
        <v>1.4721796838344675E-4</v>
      </c>
    </row>
    <row r="221" spans="2:18">
      <c r="B221" s="76" t="s">
        <v>1860</v>
      </c>
      <c r="C221" s="86" t="s">
        <v>1458</v>
      </c>
      <c r="D221" s="73">
        <v>7561</v>
      </c>
      <c r="E221" s="73" t="s">
        <v>1861</v>
      </c>
      <c r="F221" s="73" t="s">
        <v>468</v>
      </c>
      <c r="G221" s="95">
        <v>43920</v>
      </c>
      <c r="H221" s="73" t="s">
        <v>120</v>
      </c>
      <c r="I221" s="83">
        <v>4.1700000002631281</v>
      </c>
      <c r="J221" s="86" t="s">
        <v>143</v>
      </c>
      <c r="K221" s="86" t="s">
        <v>122</v>
      </c>
      <c r="L221" s="87">
        <v>4.8917999999999996E-2</v>
      </c>
      <c r="M221" s="87">
        <v>5.8700000003622133E-2</v>
      </c>
      <c r="N221" s="83">
        <v>9317.878692000002</v>
      </c>
      <c r="O221" s="85">
        <v>97.48</v>
      </c>
      <c r="P221" s="83">
        <v>9.083068033</v>
      </c>
      <c r="Q221" s="84">
        <f t="shared" si="3"/>
        <v>6.9440360533844893E-3</v>
      </c>
      <c r="R221" s="84">
        <f>P221/'סכום נכסי הקרן'!$C$42</f>
        <v>4.1542987807023288E-4</v>
      </c>
    </row>
    <row r="222" spans="2:18">
      <c r="B222" s="76" t="s">
        <v>1862</v>
      </c>
      <c r="C222" s="86" t="s">
        <v>1458</v>
      </c>
      <c r="D222" s="73">
        <v>8991</v>
      </c>
      <c r="E222" s="73" t="s">
        <v>1861</v>
      </c>
      <c r="F222" s="73" t="s">
        <v>468</v>
      </c>
      <c r="G222" s="95">
        <v>44636</v>
      </c>
      <c r="H222" s="73" t="s">
        <v>120</v>
      </c>
      <c r="I222" s="83">
        <v>4.4900000001744589</v>
      </c>
      <c r="J222" s="86" t="s">
        <v>143</v>
      </c>
      <c r="K222" s="86" t="s">
        <v>122</v>
      </c>
      <c r="L222" s="87">
        <v>4.2824000000000001E-2</v>
      </c>
      <c r="M222" s="87">
        <v>7.5800000003489187E-2</v>
      </c>
      <c r="N222" s="83">
        <v>8486.063599000001</v>
      </c>
      <c r="O222" s="85">
        <v>87.81</v>
      </c>
      <c r="P222" s="83">
        <v>7.4516126300000005</v>
      </c>
      <c r="Q222" s="84">
        <f t="shared" si="3"/>
        <v>5.6967829119611768E-3</v>
      </c>
      <c r="R222" s="84">
        <f>P222/'סכום נכסי הקרן'!$C$42</f>
        <v>3.4081243419742066E-4</v>
      </c>
    </row>
    <row r="223" spans="2:18">
      <c r="B223" s="76" t="s">
        <v>1863</v>
      </c>
      <c r="C223" s="86" t="s">
        <v>1458</v>
      </c>
      <c r="D223" s="73">
        <v>9112</v>
      </c>
      <c r="E223" s="73" t="s">
        <v>1861</v>
      </c>
      <c r="F223" s="73" t="s">
        <v>468</v>
      </c>
      <c r="G223" s="95">
        <v>44722</v>
      </c>
      <c r="H223" s="73" t="s">
        <v>120</v>
      </c>
      <c r="I223" s="83">
        <v>4.4300000001048927</v>
      </c>
      <c r="J223" s="86" t="s">
        <v>143</v>
      </c>
      <c r="K223" s="86" t="s">
        <v>122</v>
      </c>
      <c r="L223" s="87">
        <v>5.2750000000000005E-2</v>
      </c>
      <c r="M223" s="87">
        <v>7.1000000002191796E-2</v>
      </c>
      <c r="N223" s="83">
        <v>13587.491635000002</v>
      </c>
      <c r="O223" s="85">
        <v>94.02</v>
      </c>
      <c r="P223" s="83">
        <v>12.774959962000001</v>
      </c>
      <c r="Q223" s="84">
        <f t="shared" si="3"/>
        <v>9.7664998472296871E-3</v>
      </c>
      <c r="R223" s="84">
        <f>P223/'סכום נכסי הקרן'!$C$42</f>
        <v>5.8428496187459605E-4</v>
      </c>
    </row>
    <row r="224" spans="2:18">
      <c r="B224" s="76" t="s">
        <v>1864</v>
      </c>
      <c r="C224" s="86" t="s">
        <v>1458</v>
      </c>
      <c r="D224" s="73">
        <v>9247</v>
      </c>
      <c r="E224" s="73" t="s">
        <v>1861</v>
      </c>
      <c r="F224" s="73" t="s">
        <v>468</v>
      </c>
      <c r="G224" s="95">
        <v>44816</v>
      </c>
      <c r="H224" s="73" t="s">
        <v>120</v>
      </c>
      <c r="I224" s="83">
        <v>4.3600000000678163</v>
      </c>
      <c r="J224" s="86" t="s">
        <v>143</v>
      </c>
      <c r="K224" s="86" t="s">
        <v>122</v>
      </c>
      <c r="L224" s="87">
        <v>5.6036999999999997E-2</v>
      </c>
      <c r="M224" s="87">
        <v>8.2200000000704265E-2</v>
      </c>
      <c r="N224" s="83">
        <v>16802.345710000005</v>
      </c>
      <c r="O224" s="85">
        <v>91.27</v>
      </c>
      <c r="P224" s="83">
        <v>15.335501436000003</v>
      </c>
      <c r="Q224" s="84">
        <f t="shared" si="3"/>
        <v>1.1724042414019165E-2</v>
      </c>
      <c r="R224" s="84">
        <f>P224/'סכום נכסי הקרן'!$C$42</f>
        <v>7.0139576942034368E-4</v>
      </c>
    </row>
    <row r="225" spans="2:18">
      <c r="B225" s="76" t="s">
        <v>1865</v>
      </c>
      <c r="C225" s="86" t="s">
        <v>1458</v>
      </c>
      <c r="D225" s="73">
        <v>9486</v>
      </c>
      <c r="E225" s="73" t="s">
        <v>1861</v>
      </c>
      <c r="F225" s="73" t="s">
        <v>468</v>
      </c>
      <c r="G225" s="95">
        <v>44976</v>
      </c>
      <c r="H225" s="73" t="s">
        <v>120</v>
      </c>
      <c r="I225" s="83">
        <v>4.3799999999278976</v>
      </c>
      <c r="J225" s="86" t="s">
        <v>143</v>
      </c>
      <c r="K225" s="86" t="s">
        <v>122</v>
      </c>
      <c r="L225" s="87">
        <v>6.1999000000000005E-2</v>
      </c>
      <c r="M225" s="87">
        <v>6.7599999998557939E-2</v>
      </c>
      <c r="N225" s="83">
        <v>16436.104589000002</v>
      </c>
      <c r="O225" s="85">
        <v>99.57</v>
      </c>
      <c r="P225" s="83">
        <v>16.365429361000004</v>
      </c>
      <c r="Q225" s="84">
        <f t="shared" si="3"/>
        <v>1.2511425775852836E-2</v>
      </c>
      <c r="R225" s="84">
        <f>P225/'סכום נכסי הקרן'!$C$42</f>
        <v>7.4850131027387413E-4</v>
      </c>
    </row>
    <row r="226" spans="2:18">
      <c r="B226" s="76" t="s">
        <v>1866</v>
      </c>
      <c r="C226" s="86" t="s">
        <v>1458</v>
      </c>
      <c r="D226" s="73">
        <v>9567</v>
      </c>
      <c r="E226" s="73" t="s">
        <v>1861</v>
      </c>
      <c r="F226" s="73" t="s">
        <v>468</v>
      </c>
      <c r="G226" s="95">
        <v>45056</v>
      </c>
      <c r="H226" s="73" t="s">
        <v>120</v>
      </c>
      <c r="I226" s="83">
        <v>4.36999999994514</v>
      </c>
      <c r="J226" s="86" t="s">
        <v>143</v>
      </c>
      <c r="K226" s="86" t="s">
        <v>122</v>
      </c>
      <c r="L226" s="87">
        <v>6.3411999999999996E-2</v>
      </c>
      <c r="M226" s="87">
        <v>6.7799999999373028E-2</v>
      </c>
      <c r="N226" s="83">
        <v>17841.971844</v>
      </c>
      <c r="O226" s="85">
        <v>100.12</v>
      </c>
      <c r="P226" s="83">
        <v>17.863381454000002</v>
      </c>
      <c r="Q226" s="84">
        <f t="shared" si="3"/>
        <v>1.3656615187871275E-2</v>
      </c>
      <c r="R226" s="84">
        <f>P226/'סכום נכסי הקרן'!$C$42</f>
        <v>8.1701274859946659E-4</v>
      </c>
    </row>
    <row r="227" spans="2:18">
      <c r="B227" s="76" t="s">
        <v>1867</v>
      </c>
      <c r="C227" s="86" t="s">
        <v>1458</v>
      </c>
      <c r="D227" s="73">
        <v>7894</v>
      </c>
      <c r="E227" s="73" t="s">
        <v>1861</v>
      </c>
      <c r="F227" s="73" t="s">
        <v>468</v>
      </c>
      <c r="G227" s="95">
        <v>44068</v>
      </c>
      <c r="H227" s="73" t="s">
        <v>120</v>
      </c>
      <c r="I227" s="83">
        <v>4.1299999999172492</v>
      </c>
      <c r="J227" s="86" t="s">
        <v>143</v>
      </c>
      <c r="K227" s="86" t="s">
        <v>122</v>
      </c>
      <c r="L227" s="87">
        <v>4.5102999999999997E-2</v>
      </c>
      <c r="M227" s="87">
        <v>6.8899999998457848E-2</v>
      </c>
      <c r="N227" s="83">
        <v>11547.861019000002</v>
      </c>
      <c r="O227" s="85">
        <v>92.09</v>
      </c>
      <c r="P227" s="83">
        <v>10.634424976000002</v>
      </c>
      <c r="Q227" s="84">
        <f t="shared" si="3"/>
        <v>8.1300536528037363E-3</v>
      </c>
      <c r="R227" s="84">
        <f>P227/'סכום נכסי הקרן'!$C$42</f>
        <v>4.8638387988244187E-4</v>
      </c>
    </row>
    <row r="228" spans="2:18">
      <c r="B228" s="76" t="s">
        <v>1868</v>
      </c>
      <c r="C228" s="86" t="s">
        <v>1458</v>
      </c>
      <c r="D228" s="73">
        <v>8076</v>
      </c>
      <c r="E228" s="73" t="s">
        <v>1861</v>
      </c>
      <c r="F228" s="73" t="s">
        <v>468</v>
      </c>
      <c r="G228" s="95">
        <v>44160</v>
      </c>
      <c r="H228" s="73" t="s">
        <v>120</v>
      </c>
      <c r="I228" s="83">
        <v>3.9799999998479101</v>
      </c>
      <c r="J228" s="86" t="s">
        <v>143</v>
      </c>
      <c r="K228" s="86" t="s">
        <v>122</v>
      </c>
      <c r="L228" s="87">
        <v>4.5465999999999999E-2</v>
      </c>
      <c r="M228" s="87">
        <v>9.2899999995772781E-2</v>
      </c>
      <c r="N228" s="83">
        <v>10606.186611000001</v>
      </c>
      <c r="O228" s="85">
        <v>84.31</v>
      </c>
      <c r="P228" s="83">
        <v>8.9420754820000017</v>
      </c>
      <c r="Q228" s="84">
        <f t="shared" si="3"/>
        <v>6.8362467740522648E-3</v>
      </c>
      <c r="R228" s="84">
        <f>P228/'סכום נכסי הקרן'!$C$42</f>
        <v>4.0898133909001843E-4</v>
      </c>
    </row>
    <row r="229" spans="2:18">
      <c r="B229" s="76" t="s">
        <v>1869</v>
      </c>
      <c r="C229" s="86" t="s">
        <v>1458</v>
      </c>
      <c r="D229" s="73">
        <v>9311</v>
      </c>
      <c r="E229" s="73" t="s">
        <v>1861</v>
      </c>
      <c r="F229" s="73" t="s">
        <v>468</v>
      </c>
      <c r="G229" s="95">
        <v>44880</v>
      </c>
      <c r="H229" s="73" t="s">
        <v>120</v>
      </c>
      <c r="I229" s="83">
        <v>3.8000000000913929</v>
      </c>
      <c r="J229" s="86" t="s">
        <v>143</v>
      </c>
      <c r="K229" s="86" t="s">
        <v>122</v>
      </c>
      <c r="L229" s="87">
        <v>7.2695999999999997E-2</v>
      </c>
      <c r="M229" s="87">
        <v>9.9000000002741798E-2</v>
      </c>
      <c r="N229" s="83">
        <v>9405.1726340000023</v>
      </c>
      <c r="O229" s="85">
        <v>93.07</v>
      </c>
      <c r="P229" s="83">
        <v>8.7533938740000004</v>
      </c>
      <c r="Q229" s="84">
        <f t="shared" si="3"/>
        <v>6.6919990502873001E-3</v>
      </c>
      <c r="R229" s="84">
        <f>P229/'סכום נכסי הקרן'!$C$42</f>
        <v>4.0035165833448991E-4</v>
      </c>
    </row>
    <row r="230" spans="2:18">
      <c r="B230" s="76" t="s">
        <v>1870</v>
      </c>
      <c r="C230" s="86" t="s">
        <v>1458</v>
      </c>
      <c r="D230" s="73">
        <v>8811</v>
      </c>
      <c r="E230" s="73" t="s">
        <v>1871</v>
      </c>
      <c r="F230" s="73" t="s">
        <v>667</v>
      </c>
      <c r="G230" s="95">
        <v>44550</v>
      </c>
      <c r="H230" s="73" t="s">
        <v>1456</v>
      </c>
      <c r="I230" s="83">
        <v>4.8699999998319203</v>
      </c>
      <c r="J230" s="86" t="s">
        <v>296</v>
      </c>
      <c r="K230" s="86" t="s">
        <v>122</v>
      </c>
      <c r="L230" s="87">
        <v>7.85E-2</v>
      </c>
      <c r="M230" s="87">
        <v>7.8899999997526629E-2</v>
      </c>
      <c r="N230" s="83">
        <v>14258.107344000002</v>
      </c>
      <c r="O230" s="85">
        <v>102.65</v>
      </c>
      <c r="P230" s="83">
        <v>14.635903758000001</v>
      </c>
      <c r="Q230" s="84">
        <f t="shared" si="3"/>
        <v>1.1189197636764805E-2</v>
      </c>
      <c r="R230" s="84">
        <f>P230/'סכום נכסי הקרן'!$C$42</f>
        <v>6.6939845562572625E-4</v>
      </c>
    </row>
    <row r="231" spans="2:18">
      <c r="B231" s="76" t="s">
        <v>1872</v>
      </c>
      <c r="C231" s="86" t="s">
        <v>1494</v>
      </c>
      <c r="D231" s="73" t="s">
        <v>1873</v>
      </c>
      <c r="E231" s="73" t="s">
        <v>1874</v>
      </c>
      <c r="F231" s="73" t="s">
        <v>667</v>
      </c>
      <c r="G231" s="95">
        <v>42732</v>
      </c>
      <c r="H231" s="73" t="s">
        <v>1456</v>
      </c>
      <c r="I231" s="83">
        <v>2.0100000006119862</v>
      </c>
      <c r="J231" s="86" t="s">
        <v>118</v>
      </c>
      <c r="K231" s="86" t="s">
        <v>122</v>
      </c>
      <c r="L231" s="87">
        <v>2.1613000000000004E-2</v>
      </c>
      <c r="M231" s="87">
        <v>3.0300000006812672E-2</v>
      </c>
      <c r="N231" s="83">
        <v>1563.2365390000004</v>
      </c>
      <c r="O231" s="85">
        <v>110.8</v>
      </c>
      <c r="P231" s="83">
        <v>1.7320660940000003</v>
      </c>
      <c r="Q231" s="84">
        <f t="shared" si="3"/>
        <v>1.3241703530000248E-3</v>
      </c>
      <c r="R231" s="84">
        <f>P231/'סכום נכסי הקרן'!$C$42</f>
        <v>7.9219048412472085E-5</v>
      </c>
    </row>
    <row r="232" spans="2:18">
      <c r="B232" s="76" t="s">
        <v>1875</v>
      </c>
      <c r="C232" s="86" t="s">
        <v>1494</v>
      </c>
      <c r="D232" s="73" t="s">
        <v>1876</v>
      </c>
      <c r="E232" s="73" t="s">
        <v>1877</v>
      </c>
      <c r="F232" s="73" t="s">
        <v>468</v>
      </c>
      <c r="G232" s="95">
        <v>45169</v>
      </c>
      <c r="H232" s="73" t="s">
        <v>120</v>
      </c>
      <c r="I232" s="83">
        <v>2.0699999998586711</v>
      </c>
      <c r="J232" s="86" t="s">
        <v>118</v>
      </c>
      <c r="K232" s="86" t="s">
        <v>122</v>
      </c>
      <c r="L232" s="87">
        <v>6.9500000000000006E-2</v>
      </c>
      <c r="M232" s="87">
        <v>7.2499999994503891E-2</v>
      </c>
      <c r="N232" s="83">
        <v>3189.4947020000004</v>
      </c>
      <c r="O232" s="85">
        <v>99.83</v>
      </c>
      <c r="P232" s="83">
        <v>3.1840727350000004</v>
      </c>
      <c r="Q232" s="84">
        <f t="shared" si="3"/>
        <v>2.4342343124711639E-3</v>
      </c>
      <c r="R232" s="84">
        <f>P232/'סכום נכסי הקרן'!$C$42</f>
        <v>1.4562909176305219E-4</v>
      </c>
    </row>
    <row r="233" spans="2:18">
      <c r="B233" s="76" t="s">
        <v>1878</v>
      </c>
      <c r="C233" s="86" t="s">
        <v>1494</v>
      </c>
      <c r="D233" s="73" t="s">
        <v>1879</v>
      </c>
      <c r="E233" s="73" t="s">
        <v>1877</v>
      </c>
      <c r="F233" s="73" t="s">
        <v>468</v>
      </c>
      <c r="G233" s="95">
        <v>45195</v>
      </c>
      <c r="H233" s="73" t="s">
        <v>120</v>
      </c>
      <c r="I233" s="83">
        <v>2.0700000006790717</v>
      </c>
      <c r="J233" s="86" t="s">
        <v>118</v>
      </c>
      <c r="K233" s="86" t="s">
        <v>122</v>
      </c>
      <c r="L233" s="87">
        <v>6.9500000000000006E-2</v>
      </c>
      <c r="M233" s="87">
        <v>7.2500000014891916E-2</v>
      </c>
      <c r="N233" s="83">
        <v>1681.6199580000002</v>
      </c>
      <c r="O233" s="85">
        <v>99.83</v>
      </c>
      <c r="P233" s="83">
        <v>1.6787612980000004</v>
      </c>
      <c r="Q233" s="84">
        <f t="shared" si="3"/>
        <v>1.2834186572186546E-3</v>
      </c>
      <c r="R233" s="84">
        <f>P233/'סכום נכסי הקרן'!$C$42</f>
        <v>7.6781061069166389E-5</v>
      </c>
    </row>
    <row r="234" spans="2:18">
      <c r="B234" s="76" t="s">
        <v>1880</v>
      </c>
      <c r="C234" s="86" t="s">
        <v>1494</v>
      </c>
      <c r="D234" s="73" t="s">
        <v>1881</v>
      </c>
      <c r="E234" s="73" t="s">
        <v>1877</v>
      </c>
      <c r="F234" s="73" t="s">
        <v>468</v>
      </c>
      <c r="G234" s="95">
        <v>45195</v>
      </c>
      <c r="H234" s="73" t="s">
        <v>120</v>
      </c>
      <c r="I234" s="83">
        <v>1.949999999995969</v>
      </c>
      <c r="J234" s="86" t="s">
        <v>118</v>
      </c>
      <c r="K234" s="86" t="s">
        <v>122</v>
      </c>
      <c r="L234" s="87">
        <v>6.7500000000000004E-2</v>
      </c>
      <c r="M234" s="87">
        <v>7.1699999999532416E-2</v>
      </c>
      <c r="N234" s="83">
        <v>49814.870633000006</v>
      </c>
      <c r="O234" s="85">
        <v>99.6</v>
      </c>
      <c r="P234" s="83">
        <v>49.615618996000002</v>
      </c>
      <c r="Q234" s="84">
        <f t="shared" si="3"/>
        <v>3.7931307556816618E-2</v>
      </c>
      <c r="R234" s="84">
        <f>P234/'סכום נכסי הקרן'!$C$42</f>
        <v>2.2692564313073456E-3</v>
      </c>
    </row>
    <row r="235" spans="2:18">
      <c r="B235" s="76" t="s">
        <v>1882</v>
      </c>
      <c r="C235" s="86" t="s">
        <v>1494</v>
      </c>
      <c r="D235" s="73" t="s">
        <v>1883</v>
      </c>
      <c r="E235" s="73" t="s">
        <v>1651</v>
      </c>
      <c r="F235" s="73" t="s">
        <v>488</v>
      </c>
      <c r="G235" s="95">
        <v>44858</v>
      </c>
      <c r="H235" s="73" t="s">
        <v>120</v>
      </c>
      <c r="I235" s="83">
        <v>5.6399999977128852</v>
      </c>
      <c r="J235" s="86" t="s">
        <v>511</v>
      </c>
      <c r="K235" s="86" t="s">
        <v>122</v>
      </c>
      <c r="L235" s="87">
        <v>3.49E-2</v>
      </c>
      <c r="M235" s="87">
        <v>4.539999999032375E-2</v>
      </c>
      <c r="N235" s="83">
        <v>231.15155900000002</v>
      </c>
      <c r="O235" s="85">
        <v>98.36</v>
      </c>
      <c r="P235" s="83">
        <v>0.22736069300000003</v>
      </c>
      <c r="Q235" s="84">
        <f t="shared" si="3"/>
        <v>1.7381801430733408E-4</v>
      </c>
      <c r="R235" s="84">
        <f>P235/'סכום נכסי הקרן'!$C$42</f>
        <v>1.0398735826682721E-5</v>
      </c>
    </row>
    <row r="236" spans="2:18">
      <c r="B236" s="76" t="s">
        <v>1884</v>
      </c>
      <c r="C236" s="86" t="s">
        <v>1494</v>
      </c>
      <c r="D236" s="73" t="s">
        <v>1885</v>
      </c>
      <c r="E236" s="73" t="s">
        <v>1654</v>
      </c>
      <c r="F236" s="73" t="s">
        <v>488</v>
      </c>
      <c r="G236" s="95">
        <v>44858</v>
      </c>
      <c r="H236" s="73" t="s">
        <v>120</v>
      </c>
      <c r="I236" s="83">
        <v>5.6800000093505387</v>
      </c>
      <c r="J236" s="86" t="s">
        <v>511</v>
      </c>
      <c r="K236" s="86" t="s">
        <v>122</v>
      </c>
      <c r="L236" s="87">
        <v>3.49E-2</v>
      </c>
      <c r="M236" s="87">
        <v>4.5300000117413017E-2</v>
      </c>
      <c r="N236" s="83">
        <v>191.38223400000004</v>
      </c>
      <c r="O236" s="85">
        <v>98.35</v>
      </c>
      <c r="P236" s="83">
        <v>0.18822444300000005</v>
      </c>
      <c r="Q236" s="84">
        <f t="shared" si="3"/>
        <v>1.4389821958522966E-4</v>
      </c>
      <c r="R236" s="84">
        <f>P236/'סכום נכסי הקרן'!$C$42</f>
        <v>8.6087715209484343E-6</v>
      </c>
    </row>
    <row r="237" spans="2:18">
      <c r="B237" s="76" t="s">
        <v>1886</v>
      </c>
      <c r="C237" s="86" t="s">
        <v>1494</v>
      </c>
      <c r="D237" s="73" t="s">
        <v>1887</v>
      </c>
      <c r="E237" s="73" t="s">
        <v>1659</v>
      </c>
      <c r="F237" s="73" t="s">
        <v>488</v>
      </c>
      <c r="G237" s="95">
        <v>44858</v>
      </c>
      <c r="H237" s="73" t="s">
        <v>120</v>
      </c>
      <c r="I237" s="83">
        <v>5.5700000068796163</v>
      </c>
      <c r="J237" s="86" t="s">
        <v>511</v>
      </c>
      <c r="K237" s="86" t="s">
        <v>122</v>
      </c>
      <c r="L237" s="87">
        <v>3.49E-2</v>
      </c>
      <c r="M237" s="87">
        <v>4.5500000055206803E-2</v>
      </c>
      <c r="N237" s="83">
        <v>239.35577800000002</v>
      </c>
      <c r="O237" s="85">
        <v>98.38</v>
      </c>
      <c r="P237" s="83">
        <v>0.23547823400000001</v>
      </c>
      <c r="Q237" s="84">
        <f t="shared" si="3"/>
        <v>1.800239016973693E-4</v>
      </c>
      <c r="R237" s="84">
        <f>P237/'סכום נכסי הקרן'!$C$42</f>
        <v>1.0770005650448019E-5</v>
      </c>
    </row>
    <row r="238" spans="2:18">
      <c r="B238" s="76" t="s">
        <v>1888</v>
      </c>
      <c r="C238" s="86" t="s">
        <v>1494</v>
      </c>
      <c r="D238" s="73" t="s">
        <v>1889</v>
      </c>
      <c r="E238" s="73" t="s">
        <v>1664</v>
      </c>
      <c r="F238" s="73" t="s">
        <v>488</v>
      </c>
      <c r="G238" s="95">
        <v>44858</v>
      </c>
      <c r="H238" s="73" t="s">
        <v>120</v>
      </c>
      <c r="I238" s="83">
        <v>5.6000000048866898</v>
      </c>
      <c r="J238" s="86" t="s">
        <v>511</v>
      </c>
      <c r="K238" s="86" t="s">
        <v>122</v>
      </c>
      <c r="L238" s="87">
        <v>3.49E-2</v>
      </c>
      <c r="M238" s="87">
        <v>4.5400000033508733E-2</v>
      </c>
      <c r="N238" s="83">
        <v>291.23965600000008</v>
      </c>
      <c r="O238" s="85">
        <v>98.37</v>
      </c>
      <c r="P238" s="83">
        <v>0.28649247600000005</v>
      </c>
      <c r="Q238" s="84">
        <f t="shared" si="3"/>
        <v>2.190244612436661E-4</v>
      </c>
      <c r="R238" s="84">
        <f>P238/'סכום נכסי הקרן'!$C$42</f>
        <v>1.3103230531832694E-5</v>
      </c>
    </row>
    <row r="239" spans="2:18">
      <c r="B239" s="76" t="s">
        <v>1890</v>
      </c>
      <c r="C239" s="86" t="s">
        <v>1494</v>
      </c>
      <c r="D239" s="73" t="s">
        <v>1891</v>
      </c>
      <c r="E239" s="73" t="s">
        <v>1669</v>
      </c>
      <c r="F239" s="73" t="s">
        <v>488</v>
      </c>
      <c r="G239" s="95">
        <v>44858</v>
      </c>
      <c r="H239" s="73" t="s">
        <v>120</v>
      </c>
      <c r="I239" s="83">
        <v>5.7699999993542708</v>
      </c>
      <c r="J239" s="86" t="s">
        <v>511</v>
      </c>
      <c r="K239" s="86" t="s">
        <v>122</v>
      </c>
      <c r="L239" s="87">
        <v>3.49E-2</v>
      </c>
      <c r="M239" s="87">
        <v>4.5199999978867055E-2</v>
      </c>
      <c r="N239" s="83">
        <v>173.22567400000003</v>
      </c>
      <c r="O239" s="85">
        <v>98.34</v>
      </c>
      <c r="P239" s="83">
        <v>0.17035014300000004</v>
      </c>
      <c r="Q239" s="84">
        <f t="shared" si="3"/>
        <v>1.3023325713222737E-4</v>
      </c>
      <c r="R239" s="84">
        <f>P239/'סכום נכסי הקרן'!$C$42</f>
        <v>7.7912593937010263E-6</v>
      </c>
    </row>
    <row r="240" spans="2:18">
      <c r="B240" s="76" t="s">
        <v>1892</v>
      </c>
      <c r="C240" s="86" t="s">
        <v>1458</v>
      </c>
      <c r="D240" s="73">
        <v>9637</v>
      </c>
      <c r="E240" s="73" t="s">
        <v>1893</v>
      </c>
      <c r="F240" s="73" t="s">
        <v>488</v>
      </c>
      <c r="G240" s="95">
        <v>45104</v>
      </c>
      <c r="H240" s="73" t="s">
        <v>120</v>
      </c>
      <c r="I240" s="83">
        <v>2.5200000001299752</v>
      </c>
      <c r="J240" s="86" t="s">
        <v>296</v>
      </c>
      <c r="K240" s="86" t="s">
        <v>122</v>
      </c>
      <c r="L240" s="87">
        <v>5.2159000000000004E-2</v>
      </c>
      <c r="M240" s="87">
        <v>6.0600000006607063E-2</v>
      </c>
      <c r="N240" s="83">
        <v>1865.3500000000004</v>
      </c>
      <c r="O240" s="85">
        <v>98.99</v>
      </c>
      <c r="P240" s="83">
        <v>1.8465099630000001</v>
      </c>
      <c r="Q240" s="84">
        <f t="shared" si="3"/>
        <v>1.4116630756723146E-3</v>
      </c>
      <c r="R240" s="84">
        <f>P240/'סכום נכסי הקרן'!$C$42</f>
        <v>8.4453337352269098E-5</v>
      </c>
    </row>
    <row r="241" spans="2:18">
      <c r="B241" s="76" t="s">
        <v>1894</v>
      </c>
      <c r="C241" s="86" t="s">
        <v>1458</v>
      </c>
      <c r="D241" s="73">
        <v>9577</v>
      </c>
      <c r="E241" s="73" t="s">
        <v>1895</v>
      </c>
      <c r="F241" s="73" t="s">
        <v>488</v>
      </c>
      <c r="G241" s="95">
        <v>45063</v>
      </c>
      <c r="H241" s="73" t="s">
        <v>120</v>
      </c>
      <c r="I241" s="83">
        <v>3.5700000001868224</v>
      </c>
      <c r="J241" s="86" t="s">
        <v>296</v>
      </c>
      <c r="K241" s="86" t="s">
        <v>122</v>
      </c>
      <c r="L241" s="87">
        <v>4.4344000000000001E-2</v>
      </c>
      <c r="M241" s="87">
        <v>4.5400000002326468E-2</v>
      </c>
      <c r="N241" s="83">
        <v>2798.0250000000005</v>
      </c>
      <c r="O241" s="85">
        <v>101.39</v>
      </c>
      <c r="P241" s="83">
        <v>2.8369173710000006</v>
      </c>
      <c r="Q241" s="84">
        <f t="shared" si="3"/>
        <v>2.1688328693702679E-3</v>
      </c>
      <c r="R241" s="84">
        <f>P241/'סכום נכסי הקרן'!$C$42</f>
        <v>1.2975133878201305E-4</v>
      </c>
    </row>
    <row r="242" spans="2:18">
      <c r="B242" s="76" t="s">
        <v>1896</v>
      </c>
      <c r="C242" s="86" t="s">
        <v>1458</v>
      </c>
      <c r="D242" s="73" t="s">
        <v>1897</v>
      </c>
      <c r="E242" s="73" t="s">
        <v>1898</v>
      </c>
      <c r="F242" s="73" t="s">
        <v>488</v>
      </c>
      <c r="G242" s="95">
        <v>42372</v>
      </c>
      <c r="H242" s="73" t="s">
        <v>120</v>
      </c>
      <c r="I242" s="83">
        <v>9.6200000000058967</v>
      </c>
      <c r="J242" s="86" t="s">
        <v>118</v>
      </c>
      <c r="K242" s="86" t="s">
        <v>122</v>
      </c>
      <c r="L242" s="87">
        <v>6.7000000000000004E-2</v>
      </c>
      <c r="M242" s="87">
        <v>3.4000000001179254E-2</v>
      </c>
      <c r="N242" s="83">
        <v>2257.7172760000003</v>
      </c>
      <c r="O242" s="85">
        <v>150.24</v>
      </c>
      <c r="P242" s="83">
        <v>3.3919944290000004</v>
      </c>
      <c r="Q242" s="84">
        <f t="shared" si="3"/>
        <v>2.5931911466786366E-3</v>
      </c>
      <c r="R242" s="84">
        <f>P242/'סכום נכסי הקרן'!$C$42</f>
        <v>1.5513875123854634E-4</v>
      </c>
    </row>
    <row r="243" spans="2:18">
      <c r="B243" s="76" t="s">
        <v>1899</v>
      </c>
      <c r="C243" s="86" t="s">
        <v>1494</v>
      </c>
      <c r="D243" s="73" t="s">
        <v>1900</v>
      </c>
      <c r="E243" s="73" t="s">
        <v>1901</v>
      </c>
      <c r="F243" s="73" t="s">
        <v>504</v>
      </c>
      <c r="G243" s="95">
        <v>44871</v>
      </c>
      <c r="H243" s="73"/>
      <c r="I243" s="83">
        <v>4.9399999997999435</v>
      </c>
      <c r="J243" s="86" t="s">
        <v>296</v>
      </c>
      <c r="K243" s="86" t="s">
        <v>122</v>
      </c>
      <c r="L243" s="87">
        <v>0.05</v>
      </c>
      <c r="M243" s="87">
        <v>6.9899999997814211E-2</v>
      </c>
      <c r="N243" s="83">
        <v>2830.8645180000003</v>
      </c>
      <c r="O243" s="85">
        <v>95.35</v>
      </c>
      <c r="P243" s="83">
        <v>2.6992295410000002</v>
      </c>
      <c r="Q243" s="84">
        <f t="shared" si="3"/>
        <v>2.0635700603547896E-3</v>
      </c>
      <c r="R243" s="84">
        <f>P243/'סכום נכסי הקרן'!$C$42</f>
        <v>1.2345394695131869E-4</v>
      </c>
    </row>
    <row r="244" spans="2:18">
      <c r="B244" s="76" t="s">
        <v>1902</v>
      </c>
      <c r="C244" s="86" t="s">
        <v>1494</v>
      </c>
      <c r="D244" s="73" t="s">
        <v>1903</v>
      </c>
      <c r="E244" s="73" t="s">
        <v>1901</v>
      </c>
      <c r="F244" s="73" t="s">
        <v>504</v>
      </c>
      <c r="G244" s="95">
        <v>44969</v>
      </c>
      <c r="H244" s="73"/>
      <c r="I244" s="83">
        <v>4.9400000013666201</v>
      </c>
      <c r="J244" s="86" t="s">
        <v>296</v>
      </c>
      <c r="K244" s="86" t="s">
        <v>122</v>
      </c>
      <c r="L244" s="87">
        <v>0.05</v>
      </c>
      <c r="M244" s="87">
        <v>6.6500000017600411E-2</v>
      </c>
      <c r="N244" s="83">
        <v>2011.0067250000002</v>
      </c>
      <c r="O244" s="85">
        <v>96.06</v>
      </c>
      <c r="P244" s="83">
        <v>1.9317730440000003</v>
      </c>
      <c r="Q244" s="84">
        <f t="shared" si="3"/>
        <v>1.4768469877971136E-3</v>
      </c>
      <c r="R244" s="84">
        <f>P244/'סכום נכסי הקרן'!$C$42</f>
        <v>8.8352992316322412E-5</v>
      </c>
    </row>
    <row r="245" spans="2:18">
      <c r="B245" s="76" t="s">
        <v>1904</v>
      </c>
      <c r="C245" s="86" t="s">
        <v>1494</v>
      </c>
      <c r="D245" s="73" t="s">
        <v>1905</v>
      </c>
      <c r="E245" s="73" t="s">
        <v>1901</v>
      </c>
      <c r="F245" s="73" t="s">
        <v>504</v>
      </c>
      <c r="G245" s="95">
        <v>45018</v>
      </c>
      <c r="H245" s="73"/>
      <c r="I245" s="83">
        <v>4.9400000012500858</v>
      </c>
      <c r="J245" s="86" t="s">
        <v>296</v>
      </c>
      <c r="K245" s="86" t="s">
        <v>122</v>
      </c>
      <c r="L245" s="87">
        <v>0.05</v>
      </c>
      <c r="M245" s="87">
        <v>4.300000001562606E-2</v>
      </c>
      <c r="N245" s="83">
        <v>962.25024400000007</v>
      </c>
      <c r="O245" s="85">
        <v>106.41</v>
      </c>
      <c r="P245" s="83">
        <v>1.023930488</v>
      </c>
      <c r="Q245" s="84">
        <f t="shared" si="3"/>
        <v>7.8279830108056339E-4</v>
      </c>
      <c r="R245" s="84">
        <f>P245/'סכום נכסי הקרן'!$C$42</f>
        <v>4.6831237665159301E-5</v>
      </c>
    </row>
    <row r="246" spans="2:18">
      <c r="B246" s="76" t="s">
        <v>1906</v>
      </c>
      <c r="C246" s="86" t="s">
        <v>1494</v>
      </c>
      <c r="D246" s="73" t="s">
        <v>1907</v>
      </c>
      <c r="E246" s="73" t="s">
        <v>1901</v>
      </c>
      <c r="F246" s="73" t="s">
        <v>504</v>
      </c>
      <c r="G246" s="95">
        <v>45109</v>
      </c>
      <c r="H246" s="73"/>
      <c r="I246" s="83">
        <v>4.940000002473349</v>
      </c>
      <c r="J246" s="86" t="s">
        <v>296</v>
      </c>
      <c r="K246" s="86" t="s">
        <v>122</v>
      </c>
      <c r="L246" s="87">
        <v>0.05</v>
      </c>
      <c r="M246" s="87">
        <v>5.2200000023817444E-2</v>
      </c>
      <c r="N246" s="83">
        <v>869.39738900000009</v>
      </c>
      <c r="O246" s="85">
        <v>100.45</v>
      </c>
      <c r="P246" s="83">
        <v>0.87330968600000014</v>
      </c>
      <c r="Q246" s="84">
        <f t="shared" si="3"/>
        <v>6.6764819148348322E-4</v>
      </c>
      <c r="R246" s="84">
        <f>P246/'סכום נכסי הקרן'!$C$42</f>
        <v>3.9942333917838819E-5</v>
      </c>
    </row>
    <row r="247" spans="2:18">
      <c r="B247" s="76" t="s">
        <v>1908</v>
      </c>
      <c r="C247" s="86" t="s">
        <v>1494</v>
      </c>
      <c r="D247" s="73" t="s">
        <v>1909</v>
      </c>
      <c r="E247" s="73" t="s">
        <v>1910</v>
      </c>
      <c r="F247" s="73" t="s">
        <v>504</v>
      </c>
      <c r="G247" s="95">
        <v>41816</v>
      </c>
      <c r="H247" s="73"/>
      <c r="I247" s="83">
        <v>5.6699999967868182</v>
      </c>
      <c r="J247" s="86" t="s">
        <v>511</v>
      </c>
      <c r="K247" s="86" t="s">
        <v>122</v>
      </c>
      <c r="L247" s="87">
        <v>4.4999999999999998E-2</v>
      </c>
      <c r="M247" s="87">
        <v>8.7099999951802273E-2</v>
      </c>
      <c r="N247" s="83">
        <v>704.51168199999995</v>
      </c>
      <c r="O247" s="85">
        <v>88.35</v>
      </c>
      <c r="P247" s="83">
        <v>0.62243610000000016</v>
      </c>
      <c r="Q247" s="84">
        <f t="shared" ref="Q247:Q310" si="4">IFERROR(P247/$P$10,0)</f>
        <v>4.7585449141466699E-4</v>
      </c>
      <c r="R247" s="84">
        <f>P247/'סכום נכסי הקרן'!$C$42</f>
        <v>2.8468195128568992E-5</v>
      </c>
    </row>
    <row r="248" spans="2:18">
      <c r="B248" s="76" t="s">
        <v>1911</v>
      </c>
      <c r="C248" s="86" t="s">
        <v>1494</v>
      </c>
      <c r="D248" s="73" t="s">
        <v>1912</v>
      </c>
      <c r="E248" s="73" t="s">
        <v>1910</v>
      </c>
      <c r="F248" s="73" t="s">
        <v>504</v>
      </c>
      <c r="G248" s="95">
        <v>42625</v>
      </c>
      <c r="H248" s="73"/>
      <c r="I248" s="83">
        <v>5.6700000022961392</v>
      </c>
      <c r="J248" s="86" t="s">
        <v>511</v>
      </c>
      <c r="K248" s="86" t="s">
        <v>122</v>
      </c>
      <c r="L248" s="87">
        <v>4.4999999999999998E-2</v>
      </c>
      <c r="M248" s="87">
        <v>8.7100000011480688E-2</v>
      </c>
      <c r="N248" s="83">
        <v>196.17732300000003</v>
      </c>
      <c r="O248" s="85">
        <v>88.8</v>
      </c>
      <c r="P248" s="83">
        <v>0.17420548000000002</v>
      </c>
      <c r="Q248" s="84">
        <f t="shared" si="4"/>
        <v>1.3318067523244222E-4</v>
      </c>
      <c r="R248" s="84">
        <f>P248/'סכום נכסי הקרן'!$C$42</f>
        <v>7.9675899214490011E-6</v>
      </c>
    </row>
    <row r="249" spans="2:18">
      <c r="B249" s="76" t="s">
        <v>1913</v>
      </c>
      <c r="C249" s="86" t="s">
        <v>1494</v>
      </c>
      <c r="D249" s="73" t="s">
        <v>1914</v>
      </c>
      <c r="E249" s="73" t="s">
        <v>1910</v>
      </c>
      <c r="F249" s="73" t="s">
        <v>504</v>
      </c>
      <c r="G249" s="95">
        <v>42716</v>
      </c>
      <c r="H249" s="73"/>
      <c r="I249" s="83">
        <v>5.6699999915192523</v>
      </c>
      <c r="J249" s="86" t="s">
        <v>511</v>
      </c>
      <c r="K249" s="86" t="s">
        <v>122</v>
      </c>
      <c r="L249" s="87">
        <v>4.4999999999999998E-2</v>
      </c>
      <c r="M249" s="87">
        <v>8.7099999806154335E-2</v>
      </c>
      <c r="N249" s="83">
        <v>148.41967100000002</v>
      </c>
      <c r="O249" s="85">
        <v>88.98</v>
      </c>
      <c r="P249" s="83">
        <v>0.13206383600000005</v>
      </c>
      <c r="Q249" s="84">
        <f t="shared" si="4"/>
        <v>1.0096324669158808E-4</v>
      </c>
      <c r="R249" s="84">
        <f>P249/'סכום נכסי הקרן'!$C$42</f>
        <v>6.0401687059528431E-6</v>
      </c>
    </row>
    <row r="250" spans="2:18">
      <c r="B250" s="76" t="s">
        <v>1915</v>
      </c>
      <c r="C250" s="86" t="s">
        <v>1494</v>
      </c>
      <c r="D250" s="73" t="s">
        <v>1916</v>
      </c>
      <c r="E250" s="73" t="s">
        <v>1910</v>
      </c>
      <c r="F250" s="73" t="s">
        <v>504</v>
      </c>
      <c r="G250" s="95">
        <v>42803</v>
      </c>
      <c r="H250" s="73"/>
      <c r="I250" s="83">
        <v>5.6699999997651211</v>
      </c>
      <c r="J250" s="86" t="s">
        <v>511</v>
      </c>
      <c r="K250" s="86" t="s">
        <v>122</v>
      </c>
      <c r="L250" s="87">
        <v>4.4999999999999998E-2</v>
      </c>
      <c r="M250" s="87">
        <v>8.7099999992953633E-2</v>
      </c>
      <c r="N250" s="83">
        <v>951.18464400000016</v>
      </c>
      <c r="O250" s="85">
        <v>89.52</v>
      </c>
      <c r="P250" s="83">
        <v>0.85150056000000007</v>
      </c>
      <c r="Q250" s="84">
        <f t="shared" si="4"/>
        <v>6.5097504132248128E-4</v>
      </c>
      <c r="R250" s="84">
        <f>P250/'סכום נכסי הקרן'!$C$42</f>
        <v>3.8944855695493505E-5</v>
      </c>
    </row>
    <row r="251" spans="2:18">
      <c r="B251" s="76" t="s">
        <v>1917</v>
      </c>
      <c r="C251" s="86" t="s">
        <v>1494</v>
      </c>
      <c r="D251" s="73" t="s">
        <v>1918</v>
      </c>
      <c r="E251" s="73" t="s">
        <v>1910</v>
      </c>
      <c r="F251" s="73" t="s">
        <v>504</v>
      </c>
      <c r="G251" s="95">
        <v>42898</v>
      </c>
      <c r="H251" s="73"/>
      <c r="I251" s="83">
        <v>5.6699999999372412</v>
      </c>
      <c r="J251" s="86" t="s">
        <v>511</v>
      </c>
      <c r="K251" s="86" t="s">
        <v>122</v>
      </c>
      <c r="L251" s="87">
        <v>4.4999999999999998E-2</v>
      </c>
      <c r="M251" s="87">
        <v>8.7099999991841343E-2</v>
      </c>
      <c r="N251" s="83">
        <v>178.89345700000004</v>
      </c>
      <c r="O251" s="85">
        <v>89.07</v>
      </c>
      <c r="P251" s="83">
        <v>0.15934040300000005</v>
      </c>
      <c r="Q251" s="84">
        <f t="shared" si="4"/>
        <v>1.2181627388156483E-4</v>
      </c>
      <c r="R251" s="84">
        <f>P251/'סכום נכסי הקרן'!$C$42</f>
        <v>7.287709829922815E-6</v>
      </c>
    </row>
    <row r="252" spans="2:18">
      <c r="B252" s="76" t="s">
        <v>1919</v>
      </c>
      <c r="C252" s="86" t="s">
        <v>1494</v>
      </c>
      <c r="D252" s="73" t="s">
        <v>1920</v>
      </c>
      <c r="E252" s="73" t="s">
        <v>1910</v>
      </c>
      <c r="F252" s="73" t="s">
        <v>504</v>
      </c>
      <c r="G252" s="95">
        <v>42989</v>
      </c>
      <c r="H252" s="73"/>
      <c r="I252" s="83">
        <v>5.6700000036214284</v>
      </c>
      <c r="J252" s="86" t="s">
        <v>511</v>
      </c>
      <c r="K252" s="86" t="s">
        <v>122</v>
      </c>
      <c r="L252" s="87">
        <v>4.4999999999999998E-2</v>
      </c>
      <c r="M252" s="87">
        <v>8.7100000073916814E-2</v>
      </c>
      <c r="N252" s="83">
        <v>225.42827500000004</v>
      </c>
      <c r="O252" s="85">
        <v>89.42</v>
      </c>
      <c r="P252" s="83">
        <v>0.20157798100000002</v>
      </c>
      <c r="Q252" s="84">
        <f t="shared" si="4"/>
        <v>1.5410704428800063E-4</v>
      </c>
      <c r="R252" s="84">
        <f>P252/'סכום נכסי הקרן'!$C$42</f>
        <v>9.2195187533804221E-6</v>
      </c>
    </row>
    <row r="253" spans="2:18">
      <c r="B253" s="76" t="s">
        <v>1921</v>
      </c>
      <c r="C253" s="86" t="s">
        <v>1494</v>
      </c>
      <c r="D253" s="73" t="s">
        <v>1922</v>
      </c>
      <c r="E253" s="73" t="s">
        <v>1910</v>
      </c>
      <c r="F253" s="73" t="s">
        <v>504</v>
      </c>
      <c r="G253" s="95">
        <v>43080</v>
      </c>
      <c r="H253" s="73"/>
      <c r="I253" s="83">
        <v>5.6699999803320225</v>
      </c>
      <c r="J253" s="86" t="s">
        <v>511</v>
      </c>
      <c r="K253" s="86" t="s">
        <v>122</v>
      </c>
      <c r="L253" s="87">
        <v>4.4999999999999998E-2</v>
      </c>
      <c r="M253" s="87">
        <v>8.7099999700143954E-2</v>
      </c>
      <c r="N253" s="83">
        <v>69.845471000000018</v>
      </c>
      <c r="O253" s="85">
        <v>88.81</v>
      </c>
      <c r="P253" s="83">
        <v>6.2029766000000007E-2</v>
      </c>
      <c r="Q253" s="84">
        <f t="shared" si="4"/>
        <v>4.7421964684408241E-5</v>
      </c>
      <c r="R253" s="84">
        <f>P253/'סכום נכסי הקרן'!$C$42</f>
        <v>2.8370389864396913E-6</v>
      </c>
    </row>
    <row r="254" spans="2:18">
      <c r="B254" s="76" t="s">
        <v>1923</v>
      </c>
      <c r="C254" s="86" t="s">
        <v>1494</v>
      </c>
      <c r="D254" s="73" t="s">
        <v>1924</v>
      </c>
      <c r="E254" s="73" t="s">
        <v>1910</v>
      </c>
      <c r="F254" s="73" t="s">
        <v>504</v>
      </c>
      <c r="G254" s="95">
        <v>43171</v>
      </c>
      <c r="H254" s="73"/>
      <c r="I254" s="83">
        <v>5.5500000375004754</v>
      </c>
      <c r="J254" s="86" t="s">
        <v>511</v>
      </c>
      <c r="K254" s="86" t="s">
        <v>122</v>
      </c>
      <c r="L254" s="87">
        <v>4.4999999999999998E-2</v>
      </c>
      <c r="M254" s="87">
        <v>8.8000000642865311E-2</v>
      </c>
      <c r="N254" s="83">
        <v>52.18751000000001</v>
      </c>
      <c r="O254" s="85">
        <v>89.42</v>
      </c>
      <c r="P254" s="83">
        <v>4.6666075000000008E-2</v>
      </c>
      <c r="Q254" s="84">
        <f t="shared" si="4"/>
        <v>3.5676371253922619E-5</v>
      </c>
      <c r="R254" s="84">
        <f>P254/'סכום נכסי הקרן'!$C$42</f>
        <v>2.134353918393286E-6</v>
      </c>
    </row>
    <row r="255" spans="2:18">
      <c r="B255" s="76" t="s">
        <v>1925</v>
      </c>
      <c r="C255" s="86" t="s">
        <v>1494</v>
      </c>
      <c r="D255" s="73" t="s">
        <v>1926</v>
      </c>
      <c r="E255" s="73" t="s">
        <v>1910</v>
      </c>
      <c r="F255" s="73" t="s">
        <v>504</v>
      </c>
      <c r="G255" s="95">
        <v>43341</v>
      </c>
      <c r="H255" s="73"/>
      <c r="I255" s="83">
        <v>5.7100000152040744</v>
      </c>
      <c r="J255" s="86" t="s">
        <v>511</v>
      </c>
      <c r="K255" s="86" t="s">
        <v>122</v>
      </c>
      <c r="L255" s="87">
        <v>4.4999999999999998E-2</v>
      </c>
      <c r="M255" s="87">
        <v>8.4500000264790071E-2</v>
      </c>
      <c r="N255" s="83">
        <v>130.92582500000003</v>
      </c>
      <c r="O255" s="85">
        <v>89.42</v>
      </c>
      <c r="P255" s="83">
        <v>0.11707388200000002</v>
      </c>
      <c r="Q255" s="84">
        <f t="shared" si="4"/>
        <v>8.9503376454307085E-5</v>
      </c>
      <c r="R255" s="84">
        <f>P255/'סכום נכסי הקרן'!$C$42</f>
        <v>5.3545771481362673E-6</v>
      </c>
    </row>
    <row r="256" spans="2:18">
      <c r="B256" s="76" t="s">
        <v>1927</v>
      </c>
      <c r="C256" s="86" t="s">
        <v>1494</v>
      </c>
      <c r="D256" s="73" t="s">
        <v>1928</v>
      </c>
      <c r="E256" s="73" t="s">
        <v>1910</v>
      </c>
      <c r="F256" s="73" t="s">
        <v>504</v>
      </c>
      <c r="G256" s="95">
        <v>43990</v>
      </c>
      <c r="H256" s="73"/>
      <c r="I256" s="83">
        <v>5.6700000205100487</v>
      </c>
      <c r="J256" s="86" t="s">
        <v>511</v>
      </c>
      <c r="K256" s="86" t="s">
        <v>122</v>
      </c>
      <c r="L256" s="87">
        <v>4.4999999999999998E-2</v>
      </c>
      <c r="M256" s="87">
        <v>8.7100000312694201E-2</v>
      </c>
      <c r="N256" s="83">
        <v>135.03525500000003</v>
      </c>
      <c r="O256" s="85">
        <v>88.1</v>
      </c>
      <c r="P256" s="83">
        <v>0.11896606800000004</v>
      </c>
      <c r="Q256" s="84">
        <f t="shared" si="4"/>
        <v>9.0949959013853301E-5</v>
      </c>
      <c r="R256" s="84">
        <f>P256/'סכום נכסי הקרן'!$C$42</f>
        <v>5.4411195583010172E-6</v>
      </c>
    </row>
    <row r="257" spans="2:18">
      <c r="B257" s="76" t="s">
        <v>1929</v>
      </c>
      <c r="C257" s="86" t="s">
        <v>1494</v>
      </c>
      <c r="D257" s="73" t="s">
        <v>1930</v>
      </c>
      <c r="E257" s="73" t="s">
        <v>1910</v>
      </c>
      <c r="F257" s="73" t="s">
        <v>504</v>
      </c>
      <c r="G257" s="95">
        <v>41893</v>
      </c>
      <c r="H257" s="73"/>
      <c r="I257" s="83">
        <v>5.670000004110296</v>
      </c>
      <c r="J257" s="86" t="s">
        <v>511</v>
      </c>
      <c r="K257" s="86" t="s">
        <v>122</v>
      </c>
      <c r="L257" s="87">
        <v>4.4999999999999998E-2</v>
      </c>
      <c r="M257" s="87">
        <v>8.7100000041102951E-2</v>
      </c>
      <c r="N257" s="83">
        <v>138.21809100000002</v>
      </c>
      <c r="O257" s="85">
        <v>88.01</v>
      </c>
      <c r="P257" s="83">
        <v>0.12164575000000002</v>
      </c>
      <c r="Q257" s="84">
        <f t="shared" si="4"/>
        <v>9.299858491338424E-5</v>
      </c>
      <c r="R257" s="84">
        <f>P257/'סכום נכסי הקרן'!$C$42</f>
        <v>5.5636794645444269E-6</v>
      </c>
    </row>
    <row r="258" spans="2:18">
      <c r="B258" s="76" t="s">
        <v>1931</v>
      </c>
      <c r="C258" s="86" t="s">
        <v>1494</v>
      </c>
      <c r="D258" s="73" t="s">
        <v>1932</v>
      </c>
      <c r="E258" s="73" t="s">
        <v>1910</v>
      </c>
      <c r="F258" s="73" t="s">
        <v>504</v>
      </c>
      <c r="G258" s="95">
        <v>42151</v>
      </c>
      <c r="H258" s="73"/>
      <c r="I258" s="83">
        <v>5.6699999981997671</v>
      </c>
      <c r="J258" s="86" t="s">
        <v>511</v>
      </c>
      <c r="K258" s="86" t="s">
        <v>122</v>
      </c>
      <c r="L258" s="87">
        <v>4.4999999999999998E-2</v>
      </c>
      <c r="M258" s="87">
        <v>8.70999999659956E-2</v>
      </c>
      <c r="N258" s="83">
        <v>506.17819900000012</v>
      </c>
      <c r="O258" s="85">
        <v>88.89</v>
      </c>
      <c r="P258" s="83">
        <v>0.44994184300000006</v>
      </c>
      <c r="Q258" s="84">
        <f t="shared" si="4"/>
        <v>3.4398205191977604E-4</v>
      </c>
      <c r="R258" s="84">
        <f>P258/'סכום נכסי הקרן'!$C$42</f>
        <v>2.0578870960459961E-5</v>
      </c>
    </row>
    <row r="259" spans="2:18">
      <c r="B259" s="76" t="s">
        <v>1933</v>
      </c>
      <c r="C259" s="86" t="s">
        <v>1494</v>
      </c>
      <c r="D259" s="73" t="s">
        <v>1934</v>
      </c>
      <c r="E259" s="73" t="s">
        <v>1910</v>
      </c>
      <c r="F259" s="73" t="s">
        <v>504</v>
      </c>
      <c r="G259" s="95">
        <v>42166</v>
      </c>
      <c r="H259" s="73"/>
      <c r="I259" s="83">
        <v>5.669999997496137</v>
      </c>
      <c r="J259" s="86" t="s">
        <v>511</v>
      </c>
      <c r="K259" s="86" t="s">
        <v>122</v>
      </c>
      <c r="L259" s="87">
        <v>4.4999999999999998E-2</v>
      </c>
      <c r="M259" s="87">
        <v>8.7099999981575346E-2</v>
      </c>
      <c r="N259" s="83">
        <v>476.25804800000003</v>
      </c>
      <c r="O259" s="85">
        <v>88.89</v>
      </c>
      <c r="P259" s="83">
        <v>0.42334581800000004</v>
      </c>
      <c r="Q259" s="84">
        <f t="shared" si="4"/>
        <v>3.2364930137714721E-4</v>
      </c>
      <c r="R259" s="84">
        <f>P259/'סכום נכסי הקרן'!$C$42</f>
        <v>1.936245560578452E-5</v>
      </c>
    </row>
    <row r="260" spans="2:18">
      <c r="B260" s="76" t="s">
        <v>1935</v>
      </c>
      <c r="C260" s="86" t="s">
        <v>1494</v>
      </c>
      <c r="D260" s="73" t="s">
        <v>1936</v>
      </c>
      <c r="E260" s="73" t="s">
        <v>1910</v>
      </c>
      <c r="F260" s="73" t="s">
        <v>504</v>
      </c>
      <c r="G260" s="95">
        <v>42257</v>
      </c>
      <c r="H260" s="73"/>
      <c r="I260" s="83">
        <v>5.6699999878678495</v>
      </c>
      <c r="J260" s="86" t="s">
        <v>511</v>
      </c>
      <c r="K260" s="86" t="s">
        <v>122</v>
      </c>
      <c r="L260" s="87">
        <v>4.4999999999999998E-2</v>
      </c>
      <c r="M260" s="87">
        <v>8.7099999810631004E-2</v>
      </c>
      <c r="N260" s="83">
        <v>253.08565200000004</v>
      </c>
      <c r="O260" s="85">
        <v>88.26</v>
      </c>
      <c r="P260" s="83">
        <v>0.22337341300000002</v>
      </c>
      <c r="Q260" s="84">
        <f t="shared" si="4"/>
        <v>1.7076972533995594E-4</v>
      </c>
      <c r="R260" s="84">
        <f>P260/'סכום נכסי הקרן'!$C$42</f>
        <v>1.0216370656872936E-5</v>
      </c>
    </row>
    <row r="261" spans="2:18">
      <c r="B261" s="76" t="s">
        <v>1937</v>
      </c>
      <c r="C261" s="86" t="s">
        <v>1494</v>
      </c>
      <c r="D261" s="73" t="s">
        <v>1938</v>
      </c>
      <c r="E261" s="73" t="s">
        <v>1910</v>
      </c>
      <c r="F261" s="73" t="s">
        <v>504</v>
      </c>
      <c r="G261" s="95">
        <v>42348</v>
      </c>
      <c r="H261" s="73"/>
      <c r="I261" s="83">
        <v>5.6699999964504819</v>
      </c>
      <c r="J261" s="86" t="s">
        <v>511</v>
      </c>
      <c r="K261" s="86" t="s">
        <v>122</v>
      </c>
      <c r="L261" s="87">
        <v>4.4999999999999998E-2</v>
      </c>
      <c r="M261" s="87">
        <v>8.7099999950100954E-2</v>
      </c>
      <c r="N261" s="83">
        <v>438.26526300000006</v>
      </c>
      <c r="O261" s="85">
        <v>88.71</v>
      </c>
      <c r="P261" s="83">
        <v>0.3887851140000001</v>
      </c>
      <c r="Q261" s="84">
        <f t="shared" si="4"/>
        <v>2.9722752695748742E-4</v>
      </c>
      <c r="R261" s="84">
        <f>P261/'סכום נכסי הקרן'!$C$42</f>
        <v>1.7781761836170718E-5</v>
      </c>
    </row>
    <row r="262" spans="2:18">
      <c r="B262" s="76" t="s">
        <v>1939</v>
      </c>
      <c r="C262" s="86" t="s">
        <v>1494</v>
      </c>
      <c r="D262" s="73" t="s">
        <v>1940</v>
      </c>
      <c r="E262" s="73" t="s">
        <v>1910</v>
      </c>
      <c r="F262" s="73" t="s">
        <v>504</v>
      </c>
      <c r="G262" s="95">
        <v>42439</v>
      </c>
      <c r="H262" s="73"/>
      <c r="I262" s="83">
        <v>5.6700000012863407</v>
      </c>
      <c r="J262" s="86" t="s">
        <v>511</v>
      </c>
      <c r="K262" s="86" t="s">
        <v>122</v>
      </c>
      <c r="L262" s="87">
        <v>4.4999999999999998E-2</v>
      </c>
      <c r="M262" s="87">
        <v>8.7100000038590253E-2</v>
      </c>
      <c r="N262" s="83">
        <v>520.52122500000007</v>
      </c>
      <c r="O262" s="85">
        <v>89.61</v>
      </c>
      <c r="P262" s="83">
        <v>0.46643912000000004</v>
      </c>
      <c r="Q262" s="84">
        <f t="shared" si="4"/>
        <v>3.5659427565898696E-4</v>
      </c>
      <c r="R262" s="84">
        <f>P262/'סכום נכסי הקרן'!$C$42</f>
        <v>2.1333402551294833E-5</v>
      </c>
    </row>
    <row r="263" spans="2:18">
      <c r="B263" s="76" t="s">
        <v>1941</v>
      </c>
      <c r="C263" s="86" t="s">
        <v>1494</v>
      </c>
      <c r="D263" s="73" t="s">
        <v>1942</v>
      </c>
      <c r="E263" s="73" t="s">
        <v>1910</v>
      </c>
      <c r="F263" s="73" t="s">
        <v>504</v>
      </c>
      <c r="G263" s="95">
        <v>42549</v>
      </c>
      <c r="H263" s="73"/>
      <c r="I263" s="83">
        <v>5.6900000008194755</v>
      </c>
      <c r="J263" s="86" t="s">
        <v>511</v>
      </c>
      <c r="K263" s="86" t="s">
        <v>122</v>
      </c>
      <c r="L263" s="87">
        <v>4.4999999999999998E-2</v>
      </c>
      <c r="M263" s="87">
        <v>8.5900000029440413E-2</v>
      </c>
      <c r="N263" s="83">
        <v>366.12855400000007</v>
      </c>
      <c r="O263" s="85">
        <v>89.99</v>
      </c>
      <c r="P263" s="83">
        <v>0.32947911700000004</v>
      </c>
      <c r="Q263" s="84">
        <f t="shared" si="4"/>
        <v>2.5188789283235428E-4</v>
      </c>
      <c r="R263" s="84">
        <f>P263/'סכום נכסי הקרן'!$C$42</f>
        <v>1.506929915142231E-5</v>
      </c>
    </row>
    <row r="264" spans="2:18">
      <c r="B264" s="76" t="s">
        <v>1943</v>
      </c>
      <c r="C264" s="86" t="s">
        <v>1494</v>
      </c>
      <c r="D264" s="73" t="s">
        <v>1944</v>
      </c>
      <c r="E264" s="73" t="s">
        <v>1910</v>
      </c>
      <c r="F264" s="73" t="s">
        <v>504</v>
      </c>
      <c r="G264" s="95">
        <v>42604</v>
      </c>
      <c r="H264" s="73"/>
      <c r="I264" s="83">
        <v>5.6699999996001447</v>
      </c>
      <c r="J264" s="86" t="s">
        <v>511</v>
      </c>
      <c r="K264" s="86" t="s">
        <v>122</v>
      </c>
      <c r="L264" s="87">
        <v>4.4999999999999998E-2</v>
      </c>
      <c r="M264" s="87">
        <v>8.7099999971539693E-2</v>
      </c>
      <c r="N264" s="83">
        <v>478.77681200000006</v>
      </c>
      <c r="O264" s="85">
        <v>88.8</v>
      </c>
      <c r="P264" s="83">
        <v>0.42515385100000008</v>
      </c>
      <c r="Q264" s="84">
        <f t="shared" si="4"/>
        <v>3.2503154868522582E-4</v>
      </c>
      <c r="R264" s="84">
        <f>P264/'סכום נכסי הקרן'!$C$42</f>
        <v>1.9445149132466041E-5</v>
      </c>
    </row>
    <row r="265" spans="2:18">
      <c r="B265" s="72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83"/>
      <c r="O265" s="85"/>
      <c r="P265" s="73"/>
      <c r="Q265" s="84"/>
      <c r="R265" s="73"/>
    </row>
    <row r="266" spans="2:18">
      <c r="B266" s="70" t="s">
        <v>37</v>
      </c>
      <c r="C266" s="71"/>
      <c r="D266" s="71"/>
      <c r="E266" s="71"/>
      <c r="F266" s="71"/>
      <c r="G266" s="71"/>
      <c r="H266" s="71"/>
      <c r="I266" s="80">
        <v>2.082285210173402</v>
      </c>
      <c r="J266" s="71"/>
      <c r="K266" s="71"/>
      <c r="L266" s="71"/>
      <c r="M266" s="94">
        <v>0.42677012004332249</v>
      </c>
      <c r="N266" s="80"/>
      <c r="O266" s="82"/>
      <c r="P266" s="80">
        <v>501.41062719600001</v>
      </c>
      <c r="Q266" s="81">
        <f t="shared" si="4"/>
        <v>0.38333011050332993</v>
      </c>
      <c r="R266" s="81">
        <f>P266/'סכום נכסי הקרן'!$C$42</f>
        <v>2.2932885117932407E-2</v>
      </c>
    </row>
    <row r="267" spans="2:18">
      <c r="B267" s="92" t="s">
        <v>35</v>
      </c>
      <c r="C267" s="71"/>
      <c r="D267" s="71"/>
      <c r="E267" s="71"/>
      <c r="F267" s="71"/>
      <c r="G267" s="71"/>
      <c r="H267" s="71"/>
      <c r="I267" s="80">
        <v>2.082285210173402</v>
      </c>
      <c r="J267" s="71"/>
      <c r="K267" s="71"/>
      <c r="L267" s="71"/>
      <c r="M267" s="94">
        <v>0.42677012004332249</v>
      </c>
      <c r="N267" s="80"/>
      <c r="O267" s="82"/>
      <c r="P267" s="80">
        <v>501.41062719600006</v>
      </c>
      <c r="Q267" s="81">
        <f t="shared" si="4"/>
        <v>0.38333011050332999</v>
      </c>
      <c r="R267" s="81">
        <f>P267/'סכום נכסי הקרן'!$C$42</f>
        <v>2.2932885117932407E-2</v>
      </c>
    </row>
    <row r="268" spans="2:18">
      <c r="B268" s="76" t="s">
        <v>1945</v>
      </c>
      <c r="C268" s="86" t="s">
        <v>1494</v>
      </c>
      <c r="D268" s="73">
        <v>9645</v>
      </c>
      <c r="E268" s="73" t="s">
        <v>1946</v>
      </c>
      <c r="F268" s="73" t="s">
        <v>1562</v>
      </c>
      <c r="G268" s="95">
        <v>45114</v>
      </c>
      <c r="H268" s="73" t="s">
        <v>1456</v>
      </c>
      <c r="I268" s="83">
        <v>2.5599999997063945</v>
      </c>
      <c r="J268" s="86" t="s">
        <v>770</v>
      </c>
      <c r="K268" s="86" t="s">
        <v>1444</v>
      </c>
      <c r="L268" s="87">
        <v>7.5800000000000006E-2</v>
      </c>
      <c r="M268" s="87">
        <v>8.3199999987836351E-2</v>
      </c>
      <c r="N268" s="83">
        <v>2631.9516770000005</v>
      </c>
      <c r="O268" s="85">
        <v>100.65</v>
      </c>
      <c r="P268" s="83">
        <v>0.95366141300000018</v>
      </c>
      <c r="Q268" s="84">
        <f t="shared" si="4"/>
        <v>7.2907735696067062E-4</v>
      </c>
      <c r="R268" s="84">
        <f>P268/'סכום נכסי הקרן'!$C$42</f>
        <v>4.3617359584173892E-5</v>
      </c>
    </row>
    <row r="269" spans="2:18">
      <c r="B269" s="76" t="s">
        <v>1947</v>
      </c>
      <c r="C269" s="86" t="s">
        <v>1494</v>
      </c>
      <c r="D269" s="73">
        <v>9722</v>
      </c>
      <c r="E269" s="73" t="s">
        <v>1946</v>
      </c>
      <c r="F269" s="73" t="s">
        <v>1562</v>
      </c>
      <c r="G269" s="95">
        <v>45169</v>
      </c>
      <c r="H269" s="73" t="s">
        <v>1456</v>
      </c>
      <c r="I269" s="83">
        <v>2.5800000034792725</v>
      </c>
      <c r="J269" s="86" t="s">
        <v>770</v>
      </c>
      <c r="K269" s="86" t="s">
        <v>1444</v>
      </c>
      <c r="L269" s="87">
        <v>7.7300000000000008E-2</v>
      </c>
      <c r="M269" s="87">
        <v>8.1800000084496616E-2</v>
      </c>
      <c r="N269" s="83">
        <v>1113.6101270000001</v>
      </c>
      <c r="O269" s="85">
        <v>100.37</v>
      </c>
      <c r="P269" s="83">
        <v>0.40238297000000006</v>
      </c>
      <c r="Q269" s="84">
        <f t="shared" si="4"/>
        <v>3.0762313359278677E-4</v>
      </c>
      <c r="R269" s="84">
        <f>P269/'סכום נכסי הקרן'!$C$42</f>
        <v>1.840368337629055E-5</v>
      </c>
    </row>
    <row r="270" spans="2:18">
      <c r="B270" s="76" t="s">
        <v>1948</v>
      </c>
      <c r="C270" s="86" t="s">
        <v>1494</v>
      </c>
      <c r="D270" s="73">
        <v>9788</v>
      </c>
      <c r="E270" s="73" t="s">
        <v>1946</v>
      </c>
      <c r="F270" s="73" t="s">
        <v>1562</v>
      </c>
      <c r="G270" s="95">
        <v>45198</v>
      </c>
      <c r="H270" s="73" t="s">
        <v>1456</v>
      </c>
      <c r="I270" s="83">
        <v>2.5999999992800729</v>
      </c>
      <c r="J270" s="86" t="s">
        <v>770</v>
      </c>
      <c r="K270" s="86" t="s">
        <v>1444</v>
      </c>
      <c r="L270" s="87">
        <v>7.7300000000000008E-2</v>
      </c>
      <c r="M270" s="87">
        <v>8.169999993376674E-2</v>
      </c>
      <c r="N270" s="83">
        <v>773.53993800000012</v>
      </c>
      <c r="O270" s="85">
        <v>99.76</v>
      </c>
      <c r="P270" s="83">
        <v>0.27780605200000008</v>
      </c>
      <c r="Q270" s="84">
        <f t="shared" si="4"/>
        <v>2.1238366088724054E-4</v>
      </c>
      <c r="R270" s="84">
        <f>P270/'סכום נכסי הקרן'!$C$42</f>
        <v>1.270594185689645E-5</v>
      </c>
    </row>
    <row r="271" spans="2:18">
      <c r="B271" s="76" t="s">
        <v>1949</v>
      </c>
      <c r="C271" s="86" t="s">
        <v>1494</v>
      </c>
      <c r="D271" s="73">
        <v>8763</v>
      </c>
      <c r="E271" s="73" t="s">
        <v>1946</v>
      </c>
      <c r="F271" s="73" t="s">
        <v>1562</v>
      </c>
      <c r="G271" s="95">
        <v>44529</v>
      </c>
      <c r="H271" s="73" t="s">
        <v>1456</v>
      </c>
      <c r="I271" s="83">
        <v>2.560000000090549</v>
      </c>
      <c r="J271" s="86" t="s">
        <v>770</v>
      </c>
      <c r="K271" s="86" t="s">
        <v>1444</v>
      </c>
      <c r="L271" s="87">
        <v>7.6299999999999993E-2</v>
      </c>
      <c r="M271" s="87">
        <v>8.070000000213437E-2</v>
      </c>
      <c r="N271" s="83">
        <v>25445.499636000004</v>
      </c>
      <c r="O271" s="85">
        <v>101.27</v>
      </c>
      <c r="P271" s="83">
        <v>9.2767162860000028</v>
      </c>
      <c r="Q271" s="84">
        <f t="shared" si="4"/>
        <v>7.0920807939524851E-3</v>
      </c>
      <c r="R271" s="84">
        <f>P271/'סכום נכסי הקרן'!$C$42</f>
        <v>4.242867169533095E-4</v>
      </c>
    </row>
    <row r="272" spans="2:18">
      <c r="B272" s="76" t="s">
        <v>1950</v>
      </c>
      <c r="C272" s="86" t="s">
        <v>1494</v>
      </c>
      <c r="D272" s="73">
        <v>9327</v>
      </c>
      <c r="E272" s="73" t="s">
        <v>1946</v>
      </c>
      <c r="F272" s="73" t="s">
        <v>1562</v>
      </c>
      <c r="G272" s="95">
        <v>44880</v>
      </c>
      <c r="H272" s="73" t="s">
        <v>1456</v>
      </c>
      <c r="I272" s="83">
        <v>2.5899999974709873</v>
      </c>
      <c r="J272" s="86" t="s">
        <v>770</v>
      </c>
      <c r="K272" s="86" t="s">
        <v>127</v>
      </c>
      <c r="L272" s="87">
        <v>6.9459999999999994E-2</v>
      </c>
      <c r="M272" s="87">
        <v>7.3199999910079541E-2</v>
      </c>
      <c r="N272" s="83">
        <v>697.50311700000009</v>
      </c>
      <c r="O272" s="85">
        <v>101.26</v>
      </c>
      <c r="P272" s="83">
        <v>0.24910905700000002</v>
      </c>
      <c r="Q272" s="84">
        <f t="shared" si="4"/>
        <v>1.9044471171502145E-4</v>
      </c>
      <c r="R272" s="84">
        <f>P272/'סכום נכסי הקרן'!$C$42</f>
        <v>1.1393434993519518E-5</v>
      </c>
    </row>
    <row r="273" spans="2:18">
      <c r="B273" s="76" t="s">
        <v>1951</v>
      </c>
      <c r="C273" s="86" t="s">
        <v>1494</v>
      </c>
      <c r="D273" s="73">
        <v>9474</v>
      </c>
      <c r="E273" s="73" t="s">
        <v>1946</v>
      </c>
      <c r="F273" s="73" t="s">
        <v>1562</v>
      </c>
      <c r="G273" s="95">
        <v>44977</v>
      </c>
      <c r="H273" s="73" t="s">
        <v>1456</v>
      </c>
      <c r="I273" s="83">
        <v>2.5899999845493724</v>
      </c>
      <c r="J273" s="86" t="s">
        <v>770</v>
      </c>
      <c r="K273" s="86" t="s">
        <v>127</v>
      </c>
      <c r="L273" s="87">
        <v>6.9459999999999994E-2</v>
      </c>
      <c r="M273" s="87">
        <v>7.3199999738687363E-2</v>
      </c>
      <c r="N273" s="83">
        <v>270.02052100000003</v>
      </c>
      <c r="O273" s="85">
        <v>101.26</v>
      </c>
      <c r="P273" s="83">
        <v>9.6436211000000008E-2</v>
      </c>
      <c r="Q273" s="84">
        <f t="shared" si="4"/>
        <v>7.372580757986644E-5</v>
      </c>
      <c r="R273" s="84">
        <f>P273/'סכום נכסי הקרן'!$C$42</f>
        <v>4.4106774530073864E-6</v>
      </c>
    </row>
    <row r="274" spans="2:18">
      <c r="B274" s="76" t="s">
        <v>1952</v>
      </c>
      <c r="C274" s="86" t="s">
        <v>1494</v>
      </c>
      <c r="D274" s="73">
        <v>9571</v>
      </c>
      <c r="E274" s="73" t="s">
        <v>1946</v>
      </c>
      <c r="F274" s="73" t="s">
        <v>1562</v>
      </c>
      <c r="G274" s="95">
        <v>45069</v>
      </c>
      <c r="H274" s="73" t="s">
        <v>1456</v>
      </c>
      <c r="I274" s="83">
        <v>2.5900000026543242</v>
      </c>
      <c r="J274" s="86" t="s">
        <v>770</v>
      </c>
      <c r="K274" s="86" t="s">
        <v>127</v>
      </c>
      <c r="L274" s="87">
        <v>6.9459999999999994E-2</v>
      </c>
      <c r="M274" s="87">
        <v>7.3200000136508112E-2</v>
      </c>
      <c r="N274" s="83">
        <v>443.04919100000006</v>
      </c>
      <c r="O274" s="85">
        <v>101.26</v>
      </c>
      <c r="P274" s="83">
        <v>0.15823236200000002</v>
      </c>
      <c r="Q274" s="84">
        <f t="shared" si="4"/>
        <v>1.2096917281123551E-4</v>
      </c>
      <c r="R274" s="84">
        <f>P274/'סכום נכסי הקרן'!$C$42</f>
        <v>7.2370316520368353E-6</v>
      </c>
    </row>
    <row r="275" spans="2:18">
      <c r="B275" s="76" t="s">
        <v>1953</v>
      </c>
      <c r="C275" s="86" t="s">
        <v>1494</v>
      </c>
      <c r="D275" s="73">
        <v>9382</v>
      </c>
      <c r="E275" s="73" t="s">
        <v>1954</v>
      </c>
      <c r="F275" s="73" t="s">
        <v>1562</v>
      </c>
      <c r="G275" s="95">
        <v>44341</v>
      </c>
      <c r="H275" s="73" t="s">
        <v>1456</v>
      </c>
      <c r="I275" s="83">
        <v>0.47999999999199644</v>
      </c>
      <c r="J275" s="86" t="s">
        <v>770</v>
      </c>
      <c r="K275" s="86" t="s">
        <v>121</v>
      </c>
      <c r="L275" s="87">
        <v>7.9393000000000005E-2</v>
      </c>
      <c r="M275" s="87">
        <v>8.9700000000630276E-2</v>
      </c>
      <c r="N275" s="83">
        <v>2615.2015820000006</v>
      </c>
      <c r="O275" s="85">
        <v>99.95</v>
      </c>
      <c r="P275" s="83">
        <v>9.9955306210000021</v>
      </c>
      <c r="Q275" s="84">
        <f t="shared" si="4"/>
        <v>7.6416167701000718E-3</v>
      </c>
      <c r="R275" s="84">
        <f>P275/'סכום נכסי הקרן'!$C$42</f>
        <v>4.5716293790192176E-4</v>
      </c>
    </row>
    <row r="276" spans="2:18">
      <c r="B276" s="76" t="s">
        <v>1955</v>
      </c>
      <c r="C276" s="86" t="s">
        <v>1494</v>
      </c>
      <c r="D276" s="73">
        <v>9410</v>
      </c>
      <c r="E276" s="73" t="s">
        <v>1954</v>
      </c>
      <c r="F276" s="73" t="s">
        <v>1562</v>
      </c>
      <c r="G276" s="95">
        <v>44946</v>
      </c>
      <c r="H276" s="73" t="s">
        <v>1456</v>
      </c>
      <c r="I276" s="83">
        <v>0.47999998278216888</v>
      </c>
      <c r="J276" s="86" t="s">
        <v>770</v>
      </c>
      <c r="K276" s="86" t="s">
        <v>121</v>
      </c>
      <c r="L276" s="87">
        <v>7.9393000000000005E-2</v>
      </c>
      <c r="M276" s="87">
        <v>8.9699999024322907E-2</v>
      </c>
      <c r="N276" s="83">
        <v>7.2939380000000007</v>
      </c>
      <c r="O276" s="85">
        <v>99.95</v>
      </c>
      <c r="P276" s="83">
        <v>2.7878076000000009E-2</v>
      </c>
      <c r="Q276" s="84">
        <f t="shared" si="4"/>
        <v>2.1312882843073263E-5</v>
      </c>
      <c r="R276" s="84">
        <f>P276/'סכום נכסי הקרן'!$C$42</f>
        <v>1.2750521818658593E-6</v>
      </c>
    </row>
    <row r="277" spans="2:18">
      <c r="B277" s="76" t="s">
        <v>1956</v>
      </c>
      <c r="C277" s="86" t="s">
        <v>1494</v>
      </c>
      <c r="D277" s="73">
        <v>9460</v>
      </c>
      <c r="E277" s="73" t="s">
        <v>1954</v>
      </c>
      <c r="F277" s="73" t="s">
        <v>1562</v>
      </c>
      <c r="G277" s="95">
        <v>44978</v>
      </c>
      <c r="H277" s="73" t="s">
        <v>1456</v>
      </c>
      <c r="I277" s="83">
        <v>0.48000001260772418</v>
      </c>
      <c r="J277" s="86" t="s">
        <v>770</v>
      </c>
      <c r="K277" s="86" t="s">
        <v>121</v>
      </c>
      <c r="L277" s="87">
        <v>7.9393000000000005E-2</v>
      </c>
      <c r="M277" s="87">
        <v>8.9700000254781087E-2</v>
      </c>
      <c r="N277" s="83">
        <v>9.9610210000000023</v>
      </c>
      <c r="O277" s="85">
        <v>99.95</v>
      </c>
      <c r="P277" s="83">
        <v>3.8071899000000006E-2</v>
      </c>
      <c r="Q277" s="84">
        <f t="shared" si="4"/>
        <v>2.9106094803684372E-5</v>
      </c>
      <c r="R277" s="84">
        <f>P277/'סכום נכסי הקרן'!$C$42</f>
        <v>1.7412843658122827E-6</v>
      </c>
    </row>
    <row r="278" spans="2:18">
      <c r="B278" s="76" t="s">
        <v>1957</v>
      </c>
      <c r="C278" s="86" t="s">
        <v>1494</v>
      </c>
      <c r="D278" s="73">
        <v>9511</v>
      </c>
      <c r="E278" s="73" t="s">
        <v>1954</v>
      </c>
      <c r="F278" s="73" t="s">
        <v>1562</v>
      </c>
      <c r="G278" s="95">
        <v>45005</v>
      </c>
      <c r="H278" s="73" t="s">
        <v>1456</v>
      </c>
      <c r="I278" s="83">
        <v>0.48000000404667759</v>
      </c>
      <c r="J278" s="86" t="s">
        <v>770</v>
      </c>
      <c r="K278" s="86" t="s">
        <v>121</v>
      </c>
      <c r="L278" s="87">
        <v>7.9328999999999997E-2</v>
      </c>
      <c r="M278" s="87">
        <v>8.9599998563429428E-2</v>
      </c>
      <c r="N278" s="83">
        <v>5.1723830000000008</v>
      </c>
      <c r="O278" s="85">
        <v>99.95</v>
      </c>
      <c r="P278" s="83">
        <v>1.9769304000000005E-2</v>
      </c>
      <c r="Q278" s="84">
        <f t="shared" si="4"/>
        <v>1.5113699383024124E-5</v>
      </c>
      <c r="R278" s="84">
        <f>P278/'סכום נכסי הקרן'!$C$42</f>
        <v>9.0418342353214968E-7</v>
      </c>
    </row>
    <row r="279" spans="2:18">
      <c r="B279" s="76" t="s">
        <v>1958</v>
      </c>
      <c r="C279" s="86" t="s">
        <v>1494</v>
      </c>
      <c r="D279" s="73">
        <v>9540</v>
      </c>
      <c r="E279" s="73" t="s">
        <v>1954</v>
      </c>
      <c r="F279" s="73" t="s">
        <v>1562</v>
      </c>
      <c r="G279" s="95">
        <v>45036</v>
      </c>
      <c r="H279" s="73" t="s">
        <v>1456</v>
      </c>
      <c r="I279" s="83">
        <v>0.47999999778499403</v>
      </c>
      <c r="J279" s="86" t="s">
        <v>770</v>
      </c>
      <c r="K279" s="86" t="s">
        <v>121</v>
      </c>
      <c r="L279" s="87">
        <v>7.9393000000000005E-2</v>
      </c>
      <c r="M279" s="87">
        <v>8.9700000416698011E-2</v>
      </c>
      <c r="N279" s="83">
        <v>18.899243000000002</v>
      </c>
      <c r="O279" s="85">
        <v>99.95</v>
      </c>
      <c r="P279" s="83">
        <v>7.2234567000000013E-2</v>
      </c>
      <c r="Q279" s="84">
        <f t="shared" si="4"/>
        <v>5.5223569362933295E-5</v>
      </c>
      <c r="R279" s="84">
        <f>P279/'סכום נכסי הקרן'!$C$42</f>
        <v>3.3037732682659159E-6</v>
      </c>
    </row>
    <row r="280" spans="2:18">
      <c r="B280" s="76" t="s">
        <v>1959</v>
      </c>
      <c r="C280" s="86" t="s">
        <v>1494</v>
      </c>
      <c r="D280" s="73">
        <v>9562</v>
      </c>
      <c r="E280" s="73" t="s">
        <v>1954</v>
      </c>
      <c r="F280" s="73" t="s">
        <v>1562</v>
      </c>
      <c r="G280" s="95">
        <v>45068</v>
      </c>
      <c r="H280" s="73" t="s">
        <v>1456</v>
      </c>
      <c r="I280" s="83">
        <v>0.47999999282731054</v>
      </c>
      <c r="J280" s="86" t="s">
        <v>770</v>
      </c>
      <c r="K280" s="86" t="s">
        <v>121</v>
      </c>
      <c r="L280" s="87">
        <v>7.9393000000000005E-2</v>
      </c>
      <c r="M280" s="87">
        <v>8.9699999187949062E-2</v>
      </c>
      <c r="N280" s="83">
        <v>10.213517000000001</v>
      </c>
      <c r="O280" s="85">
        <v>99.95</v>
      </c>
      <c r="P280" s="83">
        <v>3.9036961000000002E-2</v>
      </c>
      <c r="Q280" s="84">
        <f t="shared" si="4"/>
        <v>2.984388794774144E-5</v>
      </c>
      <c r="R280" s="84">
        <f>P280/'סכום נכסי הקרן'!$C$42</f>
        <v>1.7854231510260049E-6</v>
      </c>
    </row>
    <row r="281" spans="2:18">
      <c r="B281" s="76" t="s">
        <v>1960</v>
      </c>
      <c r="C281" s="86" t="s">
        <v>1494</v>
      </c>
      <c r="D281" s="73">
        <v>9603</v>
      </c>
      <c r="E281" s="73" t="s">
        <v>1954</v>
      </c>
      <c r="F281" s="73" t="s">
        <v>1562</v>
      </c>
      <c r="G281" s="95">
        <v>45097</v>
      </c>
      <c r="H281" s="73" t="s">
        <v>1456</v>
      </c>
      <c r="I281" s="83">
        <v>0.47999999868786203</v>
      </c>
      <c r="J281" s="86" t="s">
        <v>770</v>
      </c>
      <c r="K281" s="86" t="s">
        <v>121</v>
      </c>
      <c r="L281" s="87">
        <v>7.9393000000000005E-2</v>
      </c>
      <c r="M281" s="87">
        <v>8.9699998668179931E-2</v>
      </c>
      <c r="N281" s="83">
        <v>7.9759020000000014</v>
      </c>
      <c r="O281" s="85">
        <v>99.95</v>
      </c>
      <c r="P281" s="83">
        <v>3.0484598000000002E-2</v>
      </c>
      <c r="Q281" s="84">
        <f t="shared" si="4"/>
        <v>2.3305577676600973E-5</v>
      </c>
      <c r="R281" s="84">
        <f>P281/'סכום נכסי הקרן'!$C$42</f>
        <v>1.3942659885568717E-6</v>
      </c>
    </row>
    <row r="282" spans="2:18">
      <c r="B282" s="76" t="s">
        <v>1961</v>
      </c>
      <c r="C282" s="86" t="s">
        <v>1494</v>
      </c>
      <c r="D282" s="73">
        <v>9659</v>
      </c>
      <c r="E282" s="73" t="s">
        <v>1954</v>
      </c>
      <c r="F282" s="73" t="s">
        <v>1562</v>
      </c>
      <c r="G282" s="95">
        <v>45159</v>
      </c>
      <c r="H282" s="73" t="s">
        <v>1456</v>
      </c>
      <c r="I282" s="83">
        <v>0.47999999518796233</v>
      </c>
      <c r="J282" s="86" t="s">
        <v>770</v>
      </c>
      <c r="K282" s="86" t="s">
        <v>121</v>
      </c>
      <c r="L282" s="87">
        <v>7.9393000000000005E-2</v>
      </c>
      <c r="M282" s="87">
        <v>8.9700000328822554E-2</v>
      </c>
      <c r="N282" s="83">
        <v>19.573694000000003</v>
      </c>
      <c r="O282" s="85">
        <v>99.95</v>
      </c>
      <c r="P282" s="83">
        <v>7.4812382000000011E-2</v>
      </c>
      <c r="Q282" s="84">
        <f t="shared" si="4"/>
        <v>5.7194317598432649E-5</v>
      </c>
      <c r="R282" s="84">
        <f>P282/'סכום נכסי הקרן'!$C$42</f>
        <v>3.4216741104975151E-6</v>
      </c>
    </row>
    <row r="283" spans="2:18">
      <c r="B283" s="76" t="s">
        <v>1962</v>
      </c>
      <c r="C283" s="86" t="s">
        <v>1494</v>
      </c>
      <c r="D283" s="73">
        <v>9749</v>
      </c>
      <c r="E283" s="73" t="s">
        <v>1954</v>
      </c>
      <c r="F283" s="73" t="s">
        <v>1562</v>
      </c>
      <c r="G283" s="95">
        <v>45189</v>
      </c>
      <c r="H283" s="73" t="s">
        <v>1456</v>
      </c>
      <c r="I283" s="83">
        <v>0.48000000741872412</v>
      </c>
      <c r="J283" s="86" t="s">
        <v>770</v>
      </c>
      <c r="K283" s="86" t="s">
        <v>121</v>
      </c>
      <c r="L283" s="87">
        <v>7.9393000000000005E-2</v>
      </c>
      <c r="M283" s="87">
        <v>8.9899999838377806E-2</v>
      </c>
      <c r="N283" s="83">
        <v>9.8757840000000012</v>
      </c>
      <c r="O283" s="85">
        <v>99.94</v>
      </c>
      <c r="P283" s="83">
        <v>3.7742339000000007E-2</v>
      </c>
      <c r="Q283" s="84">
        <f t="shared" si="4"/>
        <v>2.8854145075526548E-5</v>
      </c>
      <c r="R283" s="84">
        <f>P283/'סכום נכסי הקרן'!$C$42</f>
        <v>1.7262113673365016E-6</v>
      </c>
    </row>
    <row r="284" spans="2:18">
      <c r="B284" s="76" t="s">
        <v>1963</v>
      </c>
      <c r="C284" s="86" t="s">
        <v>1458</v>
      </c>
      <c r="D284" s="73">
        <v>6211</v>
      </c>
      <c r="E284" s="73" t="s">
        <v>1215</v>
      </c>
      <c r="F284" s="73" t="s">
        <v>384</v>
      </c>
      <c r="G284" s="95">
        <v>43186</v>
      </c>
      <c r="H284" s="73" t="s">
        <v>293</v>
      </c>
      <c r="I284" s="83">
        <v>3.5699999999470924</v>
      </c>
      <c r="J284" s="86" t="s">
        <v>511</v>
      </c>
      <c r="K284" s="86" t="s">
        <v>121</v>
      </c>
      <c r="L284" s="87">
        <v>4.8000000000000001E-2</v>
      </c>
      <c r="M284" s="87">
        <v>6.3699999999137655E-2</v>
      </c>
      <c r="N284" s="83">
        <v>6597.9254060000003</v>
      </c>
      <c r="O284" s="85">
        <v>95.14</v>
      </c>
      <c r="P284" s="83">
        <v>24.004266311000002</v>
      </c>
      <c r="Q284" s="84">
        <f t="shared" si="4"/>
        <v>1.835134231000279E-2</v>
      </c>
      <c r="R284" s="84">
        <f>P284/'סכום נכסי הקרן'!$C$42</f>
        <v>1.0978767736313541E-3</v>
      </c>
    </row>
    <row r="285" spans="2:18">
      <c r="B285" s="76" t="s">
        <v>1964</v>
      </c>
      <c r="C285" s="86" t="s">
        <v>1458</v>
      </c>
      <c r="D285" s="73">
        <v>6831</v>
      </c>
      <c r="E285" s="73" t="s">
        <v>1215</v>
      </c>
      <c r="F285" s="73" t="s">
        <v>384</v>
      </c>
      <c r="G285" s="95">
        <v>43552</v>
      </c>
      <c r="H285" s="73" t="s">
        <v>293</v>
      </c>
      <c r="I285" s="83">
        <v>3.560000000054655</v>
      </c>
      <c r="J285" s="86" t="s">
        <v>511</v>
      </c>
      <c r="K285" s="86" t="s">
        <v>121</v>
      </c>
      <c r="L285" s="87">
        <v>4.5999999999999999E-2</v>
      </c>
      <c r="M285" s="87">
        <v>6.8200000000495309E-2</v>
      </c>
      <c r="N285" s="83">
        <v>3290.5649460000004</v>
      </c>
      <c r="O285" s="85">
        <v>93.06</v>
      </c>
      <c r="P285" s="83">
        <v>11.709852281000002</v>
      </c>
      <c r="Q285" s="84">
        <f t="shared" si="4"/>
        <v>8.9522214436407732E-3</v>
      </c>
      <c r="R285" s="84">
        <f>P285/'סכום נכסי הקרן'!$C$42</f>
        <v>5.3557041383400913E-4</v>
      </c>
    </row>
    <row r="286" spans="2:18">
      <c r="B286" s="76" t="s">
        <v>1965</v>
      </c>
      <c r="C286" s="86" t="s">
        <v>1458</v>
      </c>
      <c r="D286" s="73">
        <v>7598</v>
      </c>
      <c r="E286" s="73" t="s">
        <v>1215</v>
      </c>
      <c r="F286" s="73" t="s">
        <v>384</v>
      </c>
      <c r="G286" s="95">
        <v>43942</v>
      </c>
      <c r="H286" s="73" t="s">
        <v>293</v>
      </c>
      <c r="I286" s="83">
        <v>3.4899999999644478</v>
      </c>
      <c r="J286" s="86" t="s">
        <v>511</v>
      </c>
      <c r="K286" s="86" t="s">
        <v>121</v>
      </c>
      <c r="L286" s="87">
        <v>5.4400000000000004E-2</v>
      </c>
      <c r="M286" s="87">
        <v>7.9600000000270871E-2</v>
      </c>
      <c r="N286" s="83">
        <v>3343.7785170000006</v>
      </c>
      <c r="O286" s="85">
        <v>92.39</v>
      </c>
      <c r="P286" s="83">
        <v>11.813547558000002</v>
      </c>
      <c r="Q286" s="84">
        <f t="shared" si="4"/>
        <v>9.0314968315865201E-3</v>
      </c>
      <c r="R286" s="84">
        <f>P286/'סכום נכסי הקרן'!$C$42</f>
        <v>5.4031309726697036E-4</v>
      </c>
    </row>
    <row r="287" spans="2:18">
      <c r="B287" s="76" t="s">
        <v>1966</v>
      </c>
      <c r="C287" s="86" t="s">
        <v>1494</v>
      </c>
      <c r="D287" s="73">
        <v>9459</v>
      </c>
      <c r="E287" s="73" t="s">
        <v>1967</v>
      </c>
      <c r="F287" s="73" t="s">
        <v>279</v>
      </c>
      <c r="G287" s="95">
        <v>44195</v>
      </c>
      <c r="H287" s="73" t="s">
        <v>1456</v>
      </c>
      <c r="I287" s="83">
        <v>2.81</v>
      </c>
      <c r="J287" s="86" t="s">
        <v>770</v>
      </c>
      <c r="K287" s="86" t="s">
        <v>124</v>
      </c>
      <c r="L287" s="87">
        <v>7.5261999999999996E-2</v>
      </c>
      <c r="M287" s="87">
        <v>7.5499999999999984E-2</v>
      </c>
      <c r="N287" s="83">
        <v>78.31</v>
      </c>
      <c r="O287" s="85">
        <v>100.65</v>
      </c>
      <c r="P287" s="83">
        <v>0.3687200000000001</v>
      </c>
      <c r="Q287" s="84">
        <f t="shared" si="4"/>
        <v>2.8188767983479109E-4</v>
      </c>
      <c r="R287" s="84">
        <f>P287/'סכום נכסי הקרן'!$C$42</f>
        <v>1.686404902897817E-5</v>
      </c>
    </row>
    <row r="288" spans="2:18">
      <c r="B288" s="76" t="s">
        <v>1968</v>
      </c>
      <c r="C288" s="86" t="s">
        <v>1494</v>
      </c>
      <c r="D288" s="73">
        <v>9448</v>
      </c>
      <c r="E288" s="73" t="s">
        <v>1967</v>
      </c>
      <c r="F288" s="73" t="s">
        <v>279</v>
      </c>
      <c r="G288" s="95">
        <v>43788</v>
      </c>
      <c r="H288" s="73" t="s">
        <v>1456</v>
      </c>
      <c r="I288" s="83">
        <v>2.89</v>
      </c>
      <c r="J288" s="86" t="s">
        <v>770</v>
      </c>
      <c r="K288" s="86" t="s">
        <v>123</v>
      </c>
      <c r="L288" s="87">
        <v>5.8159999999999996E-2</v>
      </c>
      <c r="M288" s="87">
        <v>5.8999999999999997E-2</v>
      </c>
      <c r="N288" s="83">
        <v>385.79000000000008</v>
      </c>
      <c r="O288" s="85">
        <v>100.39</v>
      </c>
      <c r="P288" s="83">
        <v>1.5697300000000003</v>
      </c>
      <c r="Q288" s="84">
        <f t="shared" si="4"/>
        <v>1.200063863275837E-3</v>
      </c>
      <c r="R288" s="84">
        <f>P288/'סכום נכסי הקרן'!$C$42</f>
        <v>7.179432545632973E-5</v>
      </c>
    </row>
    <row r="289" spans="2:18">
      <c r="B289" s="76" t="s">
        <v>1969</v>
      </c>
      <c r="C289" s="86" t="s">
        <v>1494</v>
      </c>
      <c r="D289" s="73">
        <v>9617</v>
      </c>
      <c r="E289" s="73" t="s">
        <v>1967</v>
      </c>
      <c r="F289" s="73" t="s">
        <v>279</v>
      </c>
      <c r="G289" s="95">
        <v>45099</v>
      </c>
      <c r="H289" s="73" t="s">
        <v>1456</v>
      </c>
      <c r="I289" s="83">
        <v>2.89</v>
      </c>
      <c r="J289" s="86" t="s">
        <v>770</v>
      </c>
      <c r="K289" s="86" t="s">
        <v>123</v>
      </c>
      <c r="L289" s="87">
        <v>5.8159999999999996E-2</v>
      </c>
      <c r="M289" s="87">
        <v>5.9000000000000004E-2</v>
      </c>
      <c r="N289" s="83">
        <v>7.5000000000000009</v>
      </c>
      <c r="O289" s="85">
        <v>100.41</v>
      </c>
      <c r="P289" s="83">
        <v>3.0520000000000002E-2</v>
      </c>
      <c r="Q289" s="84">
        <f t="shared" si="4"/>
        <v>2.3332642624641522E-5</v>
      </c>
      <c r="R289" s="84">
        <f>P289/'סכום נכסי הקרן'!$C$42</f>
        <v>1.3958851604589218E-6</v>
      </c>
    </row>
    <row r="290" spans="2:18">
      <c r="B290" s="76" t="s">
        <v>1970</v>
      </c>
      <c r="C290" s="86" t="s">
        <v>1494</v>
      </c>
      <c r="D290" s="73">
        <v>9047</v>
      </c>
      <c r="E290" s="73" t="s">
        <v>1971</v>
      </c>
      <c r="F290" s="73" t="s">
        <v>279</v>
      </c>
      <c r="G290" s="95">
        <v>44677</v>
      </c>
      <c r="H290" s="73" t="s">
        <v>1456</v>
      </c>
      <c r="I290" s="83">
        <v>2.8100000003830776</v>
      </c>
      <c r="J290" s="86" t="s">
        <v>770</v>
      </c>
      <c r="K290" s="86" t="s">
        <v>1444</v>
      </c>
      <c r="L290" s="87">
        <v>0.1149</v>
      </c>
      <c r="M290" s="87">
        <v>0.12180000001238739</v>
      </c>
      <c r="N290" s="83">
        <v>7758.7865550000015</v>
      </c>
      <c r="O290" s="85">
        <v>100</v>
      </c>
      <c r="P290" s="83">
        <v>2.7931632530000008</v>
      </c>
      <c r="Q290" s="84">
        <f t="shared" si="4"/>
        <v>2.1353826990344097E-3</v>
      </c>
      <c r="R290" s="84">
        <f>P290/'סכום נכסי הקרן'!$C$42</f>
        <v>1.2775016827004817E-4</v>
      </c>
    </row>
    <row r="291" spans="2:18">
      <c r="B291" s="76" t="s">
        <v>1972</v>
      </c>
      <c r="C291" s="86" t="s">
        <v>1494</v>
      </c>
      <c r="D291" s="73">
        <v>9048</v>
      </c>
      <c r="E291" s="73" t="s">
        <v>1973</v>
      </c>
      <c r="F291" s="73" t="s">
        <v>279</v>
      </c>
      <c r="G291" s="95">
        <v>44677</v>
      </c>
      <c r="H291" s="73" t="s">
        <v>1456</v>
      </c>
      <c r="I291" s="83">
        <v>2.9799999998416418</v>
      </c>
      <c r="J291" s="86" t="s">
        <v>770</v>
      </c>
      <c r="K291" s="86" t="s">
        <v>1444</v>
      </c>
      <c r="L291" s="87">
        <v>7.5700000000000003E-2</v>
      </c>
      <c r="M291" s="87">
        <v>7.9099999996219472E-2</v>
      </c>
      <c r="N291" s="83">
        <v>24908.282022000003</v>
      </c>
      <c r="O291" s="85">
        <v>100</v>
      </c>
      <c r="P291" s="83">
        <v>8.9669811290000005</v>
      </c>
      <c r="Q291" s="84">
        <f t="shared" si="4"/>
        <v>6.855287224929933E-3</v>
      </c>
      <c r="R291" s="84">
        <f>P291/'סכום נכסי הקרן'!$C$42</f>
        <v>4.1012044207360053E-4</v>
      </c>
    </row>
    <row r="292" spans="2:18">
      <c r="B292" s="76" t="s">
        <v>1974</v>
      </c>
      <c r="C292" s="86" t="s">
        <v>1494</v>
      </c>
      <c r="D292" s="73">
        <v>9074</v>
      </c>
      <c r="E292" s="73" t="s">
        <v>1973</v>
      </c>
      <c r="F292" s="73" t="s">
        <v>279</v>
      </c>
      <c r="G292" s="95">
        <v>44684</v>
      </c>
      <c r="H292" s="73" t="s">
        <v>1456</v>
      </c>
      <c r="I292" s="83">
        <v>2.9099999981922879</v>
      </c>
      <c r="J292" s="86" t="s">
        <v>770</v>
      </c>
      <c r="K292" s="86" t="s">
        <v>1444</v>
      </c>
      <c r="L292" s="87">
        <v>7.7699999999999991E-2</v>
      </c>
      <c r="M292" s="87">
        <v>8.869999991755069E-2</v>
      </c>
      <c r="N292" s="83">
        <v>1260.0336160000002</v>
      </c>
      <c r="O292" s="85">
        <v>100</v>
      </c>
      <c r="P292" s="83">
        <v>0.45361210200000013</v>
      </c>
      <c r="Q292" s="84">
        <f t="shared" si="4"/>
        <v>3.4678797726665924E-4</v>
      </c>
      <c r="R292" s="84">
        <f>P292/'סכום נכסי הקרן'!$C$42</f>
        <v>2.0746736624717526E-5</v>
      </c>
    </row>
    <row r="293" spans="2:18">
      <c r="B293" s="76" t="s">
        <v>1975</v>
      </c>
      <c r="C293" s="86" t="s">
        <v>1494</v>
      </c>
      <c r="D293" s="73">
        <v>9220</v>
      </c>
      <c r="E293" s="73" t="s">
        <v>1973</v>
      </c>
      <c r="F293" s="73" t="s">
        <v>279</v>
      </c>
      <c r="G293" s="95">
        <v>44811</v>
      </c>
      <c r="H293" s="73" t="s">
        <v>1456</v>
      </c>
      <c r="I293" s="83">
        <v>2.9500000013948915</v>
      </c>
      <c r="J293" s="86" t="s">
        <v>770</v>
      </c>
      <c r="K293" s="86" t="s">
        <v>1444</v>
      </c>
      <c r="L293" s="87">
        <v>7.9600000000000004E-2</v>
      </c>
      <c r="M293" s="87">
        <v>7.98000000408189E-2</v>
      </c>
      <c r="N293" s="83">
        <v>1864.6014340000004</v>
      </c>
      <c r="O293" s="85">
        <v>101.46</v>
      </c>
      <c r="P293" s="83">
        <v>0.68105683900000014</v>
      </c>
      <c r="Q293" s="84">
        <f t="shared" si="4"/>
        <v>5.2067024349459437E-4</v>
      </c>
      <c r="R293" s="84">
        <f>P293/'סכום נכסי הקרן'!$C$42</f>
        <v>3.1149316349579327E-5</v>
      </c>
    </row>
    <row r="294" spans="2:18">
      <c r="B294" s="76" t="s">
        <v>1976</v>
      </c>
      <c r="C294" s="86" t="s">
        <v>1494</v>
      </c>
      <c r="D294" s="73">
        <v>9599</v>
      </c>
      <c r="E294" s="73" t="s">
        <v>1973</v>
      </c>
      <c r="F294" s="73" t="s">
        <v>279</v>
      </c>
      <c r="G294" s="95">
        <v>45089</v>
      </c>
      <c r="H294" s="73" t="s">
        <v>1456</v>
      </c>
      <c r="I294" s="83">
        <v>2.9499999982886314</v>
      </c>
      <c r="J294" s="86" t="s">
        <v>770</v>
      </c>
      <c r="K294" s="86" t="s">
        <v>1444</v>
      </c>
      <c r="L294" s="87">
        <v>0.08</v>
      </c>
      <c r="M294" s="87">
        <v>8.2999999947103123E-2</v>
      </c>
      <c r="N294" s="83">
        <v>1776.7392090000003</v>
      </c>
      <c r="O294" s="85">
        <v>100.49</v>
      </c>
      <c r="P294" s="83">
        <v>0.64276029800000012</v>
      </c>
      <c r="Q294" s="84">
        <f t="shared" si="4"/>
        <v>4.9139240912654287E-4</v>
      </c>
      <c r="R294" s="84">
        <f>P294/'סכום נכסי הקרן'!$C$42</f>
        <v>2.9397757592082387E-5</v>
      </c>
    </row>
    <row r="295" spans="2:18">
      <c r="B295" s="76" t="s">
        <v>1977</v>
      </c>
      <c r="C295" s="86" t="s">
        <v>1494</v>
      </c>
      <c r="D295" s="73">
        <v>9748</v>
      </c>
      <c r="E295" s="73" t="s">
        <v>1973</v>
      </c>
      <c r="F295" s="73" t="s">
        <v>279</v>
      </c>
      <c r="G295" s="95">
        <v>45180</v>
      </c>
      <c r="H295" s="73" t="s">
        <v>1456</v>
      </c>
      <c r="I295" s="83">
        <v>2.9499999994620492</v>
      </c>
      <c r="J295" s="86" t="s">
        <v>770</v>
      </c>
      <c r="K295" s="86" t="s">
        <v>1444</v>
      </c>
      <c r="L295" s="87">
        <v>0.08</v>
      </c>
      <c r="M295" s="87">
        <v>8.3599999993544588E-2</v>
      </c>
      <c r="N295" s="83">
        <v>2572.8075880000006</v>
      </c>
      <c r="O295" s="85">
        <v>100.35</v>
      </c>
      <c r="P295" s="83">
        <v>0.92945251000000007</v>
      </c>
      <c r="Q295" s="84">
        <f t="shared" si="4"/>
        <v>7.1056956921382872E-4</v>
      </c>
      <c r="R295" s="84">
        <f>P295/'סכום נכסי הקרן'!$C$42</f>
        <v>4.2510123396471085E-5</v>
      </c>
    </row>
    <row r="296" spans="2:18">
      <c r="B296" s="76" t="s">
        <v>1978</v>
      </c>
      <c r="C296" s="86" t="s">
        <v>1494</v>
      </c>
      <c r="D296" s="73" t="s">
        <v>1979</v>
      </c>
      <c r="E296" s="73" t="s">
        <v>1980</v>
      </c>
      <c r="F296" s="73" t="s">
        <v>646</v>
      </c>
      <c r="G296" s="95">
        <v>43185</v>
      </c>
      <c r="H296" s="73" t="s">
        <v>280</v>
      </c>
      <c r="I296" s="83">
        <v>3.7999999999017517</v>
      </c>
      <c r="J296" s="86" t="s">
        <v>652</v>
      </c>
      <c r="K296" s="86" t="s">
        <v>129</v>
      </c>
      <c r="L296" s="87">
        <v>4.2199999999999994E-2</v>
      </c>
      <c r="M296" s="87">
        <v>7.9599999998821017E-2</v>
      </c>
      <c r="N296" s="83">
        <v>1624.1057670000002</v>
      </c>
      <c r="O296" s="85">
        <v>88.19</v>
      </c>
      <c r="P296" s="83">
        <v>4.0713096880000004</v>
      </c>
      <c r="Q296" s="84">
        <f t="shared" si="4"/>
        <v>3.112529946407103E-3</v>
      </c>
      <c r="R296" s="84">
        <f>P296/'סכום נכסי הקרן'!$C$42</f>
        <v>1.8620841340471307E-4</v>
      </c>
    </row>
    <row r="297" spans="2:18">
      <c r="B297" s="76" t="s">
        <v>1981</v>
      </c>
      <c r="C297" s="86" t="s">
        <v>1494</v>
      </c>
      <c r="D297" s="73">
        <v>6812</v>
      </c>
      <c r="E297" s="73" t="s">
        <v>1982</v>
      </c>
      <c r="F297" s="73" t="s">
        <v>504</v>
      </c>
      <c r="G297" s="95">
        <v>43536</v>
      </c>
      <c r="H297" s="73"/>
      <c r="I297" s="83">
        <v>2.480000000155524</v>
      </c>
      <c r="J297" s="86" t="s">
        <v>652</v>
      </c>
      <c r="K297" s="86" t="s">
        <v>121</v>
      </c>
      <c r="L297" s="87">
        <v>7.6661000000000007E-2</v>
      </c>
      <c r="M297" s="87">
        <v>7.5300000003684447E-2</v>
      </c>
      <c r="N297" s="83">
        <v>1389.0903619999999</v>
      </c>
      <c r="O297" s="85">
        <v>101.68</v>
      </c>
      <c r="P297" s="83">
        <v>5.4011211169999997</v>
      </c>
      <c r="Q297" s="84">
        <f t="shared" si="4"/>
        <v>4.1291752554182704E-3</v>
      </c>
      <c r="R297" s="84">
        <f>P297/'סכום נכסי הקרן'!$C$42</f>
        <v>2.4702964669271344E-4</v>
      </c>
    </row>
    <row r="298" spans="2:18">
      <c r="B298" s="76" t="s">
        <v>1983</v>
      </c>
      <c r="C298" s="86" t="s">
        <v>1494</v>
      </c>
      <c r="D298" s="73">
        <v>6872</v>
      </c>
      <c r="E298" s="73" t="s">
        <v>1982</v>
      </c>
      <c r="F298" s="73" t="s">
        <v>504</v>
      </c>
      <c r="G298" s="95">
        <v>43570</v>
      </c>
      <c r="H298" s="73"/>
      <c r="I298" s="83">
        <v>2.4799999997797366</v>
      </c>
      <c r="J298" s="86" t="s">
        <v>652</v>
      </c>
      <c r="K298" s="86" t="s">
        <v>121</v>
      </c>
      <c r="L298" s="87">
        <v>7.6661000000000007E-2</v>
      </c>
      <c r="M298" s="87">
        <v>7.5199999995319414E-2</v>
      </c>
      <c r="N298" s="83">
        <v>1120.8147830000003</v>
      </c>
      <c r="O298" s="85">
        <v>101.69</v>
      </c>
      <c r="P298" s="83">
        <v>4.3584290270000015</v>
      </c>
      <c r="Q298" s="84">
        <f t="shared" si="4"/>
        <v>3.33203364652212E-3</v>
      </c>
      <c r="R298" s="84">
        <f>P298/'סכום נכסי הקרן'!$C$42</f>
        <v>1.9934031460362773E-4</v>
      </c>
    </row>
    <row r="299" spans="2:18">
      <c r="B299" s="76" t="s">
        <v>1984</v>
      </c>
      <c r="C299" s="86" t="s">
        <v>1494</v>
      </c>
      <c r="D299" s="73">
        <v>7258</v>
      </c>
      <c r="E299" s="73" t="s">
        <v>1982</v>
      </c>
      <c r="F299" s="73" t="s">
        <v>504</v>
      </c>
      <c r="G299" s="95">
        <v>43774</v>
      </c>
      <c r="H299" s="73"/>
      <c r="I299" s="83">
        <v>2.4800000003014793</v>
      </c>
      <c r="J299" s="86" t="s">
        <v>652</v>
      </c>
      <c r="K299" s="86" t="s">
        <v>121</v>
      </c>
      <c r="L299" s="87">
        <v>7.6661000000000007E-2</v>
      </c>
      <c r="M299" s="87">
        <v>7.3500000005024657E-2</v>
      </c>
      <c r="N299" s="83">
        <v>1023.5945790000001</v>
      </c>
      <c r="O299" s="85">
        <v>101.69</v>
      </c>
      <c r="P299" s="83">
        <v>3.9803760600000011</v>
      </c>
      <c r="Q299" s="84">
        <f t="shared" si="4"/>
        <v>3.0430108820333783E-3</v>
      </c>
      <c r="R299" s="84">
        <f>P299/'סכום נכסי הקרן'!$C$42</f>
        <v>1.8204940613368126E-4</v>
      </c>
    </row>
    <row r="300" spans="2:18">
      <c r="B300" s="76" t="s">
        <v>1985</v>
      </c>
      <c r="C300" s="86" t="s">
        <v>1494</v>
      </c>
      <c r="D300" s="73">
        <v>6861</v>
      </c>
      <c r="E300" s="73" t="s">
        <v>1986</v>
      </c>
      <c r="F300" s="73" t="s">
        <v>504</v>
      </c>
      <c r="G300" s="95">
        <v>43563</v>
      </c>
      <c r="H300" s="73"/>
      <c r="I300" s="83">
        <v>0.50999999999664092</v>
      </c>
      <c r="J300" s="86" t="s">
        <v>692</v>
      </c>
      <c r="K300" s="86" t="s">
        <v>121</v>
      </c>
      <c r="L300" s="87">
        <v>8.0297000000000007E-2</v>
      </c>
      <c r="M300" s="87">
        <v>8.9899999999361796E-2</v>
      </c>
      <c r="N300" s="83">
        <v>7754.9924050000009</v>
      </c>
      <c r="O300" s="85">
        <v>100.39</v>
      </c>
      <c r="P300" s="83">
        <v>29.770745810000005</v>
      </c>
      <c r="Q300" s="84">
        <f t="shared" si="4"/>
        <v>2.2759835276991287E-2</v>
      </c>
      <c r="R300" s="84">
        <f>P300/'סכום נכסי הקרן'!$C$42</f>
        <v>1.3616167199204988E-3</v>
      </c>
    </row>
    <row r="301" spans="2:18">
      <c r="B301" s="76" t="s">
        <v>1987</v>
      </c>
      <c r="C301" s="86" t="s">
        <v>1494</v>
      </c>
      <c r="D301" s="73">
        <v>6932</v>
      </c>
      <c r="E301" s="73" t="s">
        <v>1988</v>
      </c>
      <c r="F301" s="73" t="s">
        <v>504</v>
      </c>
      <c r="G301" s="95">
        <v>43098</v>
      </c>
      <c r="H301" s="73"/>
      <c r="I301" s="83">
        <v>1.5799999999828118</v>
      </c>
      <c r="J301" s="86" t="s">
        <v>652</v>
      </c>
      <c r="K301" s="86" t="s">
        <v>121</v>
      </c>
      <c r="L301" s="87">
        <v>8.1652000000000002E-2</v>
      </c>
      <c r="M301" s="87">
        <v>7.0699999997163976E-2</v>
      </c>
      <c r="N301" s="83">
        <v>1794.8650320000002</v>
      </c>
      <c r="O301" s="85">
        <v>101.72</v>
      </c>
      <c r="P301" s="83">
        <v>6.981617314000002</v>
      </c>
      <c r="Q301" s="84">
        <f t="shared" si="4"/>
        <v>5.3374699125023489E-3</v>
      </c>
      <c r="R301" s="84">
        <f>P301/'סכום נכסי הקרן'!$C$42</f>
        <v>3.1931638285110351E-4</v>
      </c>
    </row>
    <row r="302" spans="2:18">
      <c r="B302" s="76" t="s">
        <v>1989</v>
      </c>
      <c r="C302" s="86" t="s">
        <v>1494</v>
      </c>
      <c r="D302" s="73">
        <v>9335</v>
      </c>
      <c r="E302" s="73" t="s">
        <v>1990</v>
      </c>
      <c r="F302" s="73" t="s">
        <v>504</v>
      </c>
      <c r="G302" s="95">
        <v>44064</v>
      </c>
      <c r="H302" s="73"/>
      <c r="I302" s="83">
        <v>2.43999999996135</v>
      </c>
      <c r="J302" s="86" t="s">
        <v>652</v>
      </c>
      <c r="K302" s="86" t="s">
        <v>121</v>
      </c>
      <c r="L302" s="87">
        <v>8.9152000000000009E-2</v>
      </c>
      <c r="M302" s="87">
        <v>0.10159999999861505</v>
      </c>
      <c r="N302" s="83">
        <v>6616.4456410000012</v>
      </c>
      <c r="O302" s="85">
        <v>98.17</v>
      </c>
      <c r="P302" s="83">
        <v>24.838274209000001</v>
      </c>
      <c r="Q302" s="84">
        <f t="shared" si="4"/>
        <v>1.8988944152406539E-2</v>
      </c>
      <c r="R302" s="84">
        <f>P302/'סכום נכסי הקרן'!$C$42</f>
        <v>1.1360215720757753E-3</v>
      </c>
    </row>
    <row r="303" spans="2:18">
      <c r="B303" s="76" t="s">
        <v>1991</v>
      </c>
      <c r="C303" s="86" t="s">
        <v>1494</v>
      </c>
      <c r="D303" s="73" t="s">
        <v>1992</v>
      </c>
      <c r="E303" s="73" t="s">
        <v>1988</v>
      </c>
      <c r="F303" s="73" t="s">
        <v>504</v>
      </c>
      <c r="G303" s="95">
        <v>42817</v>
      </c>
      <c r="H303" s="73"/>
      <c r="I303" s="83">
        <v>1.6400000002361224</v>
      </c>
      <c r="J303" s="86" t="s">
        <v>652</v>
      </c>
      <c r="K303" s="86" t="s">
        <v>121</v>
      </c>
      <c r="L303" s="87">
        <v>5.7820000000000003E-2</v>
      </c>
      <c r="M303" s="87">
        <v>8.6300000007673988E-2</v>
      </c>
      <c r="N303" s="83">
        <v>692.549667</v>
      </c>
      <c r="O303" s="85">
        <v>95.95</v>
      </c>
      <c r="P303" s="83">
        <v>2.5410534350000002</v>
      </c>
      <c r="Q303" s="84">
        <f t="shared" si="4"/>
        <v>1.9426438954447168E-3</v>
      </c>
      <c r="R303" s="84">
        <f>P303/'סכום נכסי הקרן'!$C$42</f>
        <v>1.1621948826506126E-4</v>
      </c>
    </row>
    <row r="304" spans="2:18">
      <c r="B304" s="76" t="s">
        <v>1993</v>
      </c>
      <c r="C304" s="86" t="s">
        <v>1494</v>
      </c>
      <c r="D304" s="73">
        <v>7291</v>
      </c>
      <c r="E304" s="73" t="s">
        <v>1988</v>
      </c>
      <c r="F304" s="73" t="s">
        <v>504</v>
      </c>
      <c r="G304" s="95">
        <v>43798</v>
      </c>
      <c r="H304" s="73"/>
      <c r="I304" s="83">
        <v>1.5900000026487724</v>
      </c>
      <c r="J304" s="86" t="s">
        <v>652</v>
      </c>
      <c r="K304" s="86" t="s">
        <v>121</v>
      </c>
      <c r="L304" s="87">
        <v>8.1652000000000002E-2</v>
      </c>
      <c r="M304" s="87">
        <v>7.9400000080444219E-2</v>
      </c>
      <c r="N304" s="83">
        <v>105.58029900000001</v>
      </c>
      <c r="O304" s="85">
        <v>100.99</v>
      </c>
      <c r="P304" s="83">
        <v>0.407736088</v>
      </c>
      <c r="Q304" s="84">
        <f t="shared" si="4"/>
        <v>3.117156103038462E-4</v>
      </c>
      <c r="R304" s="84">
        <f>P304/'סכום נכסי הקרן'!$C$42</f>
        <v>1.8648517517128867E-5</v>
      </c>
    </row>
    <row r="305" spans="2:18">
      <c r="B305" s="76" t="s">
        <v>1994</v>
      </c>
      <c r="C305" s="86" t="s">
        <v>1494</v>
      </c>
      <c r="D305" s="73" t="s">
        <v>1995</v>
      </c>
      <c r="E305" s="73" t="s">
        <v>1996</v>
      </c>
      <c r="F305" s="73" t="s">
        <v>504</v>
      </c>
      <c r="G305" s="95">
        <v>43083</v>
      </c>
      <c r="H305" s="73"/>
      <c r="I305" s="83">
        <v>0.52000000014579695</v>
      </c>
      <c r="J305" s="86" t="s">
        <v>652</v>
      </c>
      <c r="K305" s="86" t="s">
        <v>129</v>
      </c>
      <c r="L305" s="87">
        <v>7.0540000000000005E-2</v>
      </c>
      <c r="M305" s="87">
        <v>7.8000000058318766E-2</v>
      </c>
      <c r="N305" s="83">
        <v>189.97865899999999</v>
      </c>
      <c r="O305" s="85">
        <v>101.61</v>
      </c>
      <c r="P305" s="83">
        <v>0.54870857100000014</v>
      </c>
      <c r="Q305" s="84">
        <f t="shared" si="4"/>
        <v>4.1948954758259314E-4</v>
      </c>
      <c r="R305" s="84">
        <f>P305/'סכום נכסי הקרן'!$C$42</f>
        <v>2.5096138652539999E-5</v>
      </c>
    </row>
    <row r="306" spans="2:18">
      <c r="B306" s="76" t="s">
        <v>1997</v>
      </c>
      <c r="C306" s="86" t="s">
        <v>1494</v>
      </c>
      <c r="D306" s="73" t="s">
        <v>1998</v>
      </c>
      <c r="E306" s="73" t="s">
        <v>1996</v>
      </c>
      <c r="F306" s="73" t="s">
        <v>504</v>
      </c>
      <c r="G306" s="95">
        <v>43083</v>
      </c>
      <c r="H306" s="73"/>
      <c r="I306" s="83">
        <v>4.9599999983587555</v>
      </c>
      <c r="J306" s="86" t="s">
        <v>652</v>
      </c>
      <c r="K306" s="86" t="s">
        <v>129</v>
      </c>
      <c r="L306" s="87">
        <v>7.195E-2</v>
      </c>
      <c r="M306" s="87">
        <v>7.4699999970943287E-2</v>
      </c>
      <c r="N306" s="83">
        <v>411.85075000000006</v>
      </c>
      <c r="O306" s="85">
        <v>102.01</v>
      </c>
      <c r="P306" s="83">
        <v>1.1942165010000003</v>
      </c>
      <c r="Q306" s="84">
        <f t="shared" si="4"/>
        <v>9.1298253061215145E-4</v>
      </c>
      <c r="R306" s="84">
        <f>P306/'סכום נכסי הקרן'!$C$42</f>
        <v>5.4619563962027441E-5</v>
      </c>
    </row>
    <row r="307" spans="2:18">
      <c r="B307" s="76" t="s">
        <v>1999</v>
      </c>
      <c r="C307" s="86" t="s">
        <v>1494</v>
      </c>
      <c r="D307" s="73" t="s">
        <v>2000</v>
      </c>
      <c r="E307" s="73" t="s">
        <v>1996</v>
      </c>
      <c r="F307" s="73" t="s">
        <v>504</v>
      </c>
      <c r="G307" s="95">
        <v>43083</v>
      </c>
      <c r="H307" s="73"/>
      <c r="I307" s="83">
        <v>5.210000000398999</v>
      </c>
      <c r="J307" s="86" t="s">
        <v>652</v>
      </c>
      <c r="K307" s="86" t="s">
        <v>129</v>
      </c>
      <c r="L307" s="87">
        <v>4.4999999999999998E-2</v>
      </c>
      <c r="M307" s="87">
        <v>7.5100000006193046E-2</v>
      </c>
      <c r="N307" s="83">
        <v>1647.4030000000002</v>
      </c>
      <c r="O307" s="85">
        <v>87.24</v>
      </c>
      <c r="P307" s="83">
        <v>4.0852247970000004</v>
      </c>
      <c r="Q307" s="84">
        <f t="shared" si="4"/>
        <v>3.1231680940276775E-3</v>
      </c>
      <c r="R307" s="84">
        <f>P307/'סכום נכסי הקרן'!$C$42</f>
        <v>1.8684484506130772E-4</v>
      </c>
    </row>
    <row r="308" spans="2:18">
      <c r="B308" s="76" t="s">
        <v>2001</v>
      </c>
      <c r="C308" s="86" t="s">
        <v>1494</v>
      </c>
      <c r="D308" s="73">
        <v>9186</v>
      </c>
      <c r="E308" s="73" t="s">
        <v>2002</v>
      </c>
      <c r="F308" s="73" t="s">
        <v>504</v>
      </c>
      <c r="G308" s="95">
        <v>44778</v>
      </c>
      <c r="H308" s="73"/>
      <c r="I308" s="83">
        <v>3.3800000001280415</v>
      </c>
      <c r="J308" s="86" t="s">
        <v>682</v>
      </c>
      <c r="K308" s="86" t="s">
        <v>123</v>
      </c>
      <c r="L308" s="87">
        <v>7.1870000000000003E-2</v>
      </c>
      <c r="M308" s="87">
        <v>7.3100000003201021E-2</v>
      </c>
      <c r="N308" s="83">
        <v>2768.5589700000005</v>
      </c>
      <c r="O308" s="85">
        <v>104.4</v>
      </c>
      <c r="P308" s="83">
        <v>11.714981575000001</v>
      </c>
      <c r="Q308" s="84">
        <f t="shared" si="4"/>
        <v>8.9561428061512155E-3</v>
      </c>
      <c r="R308" s="84">
        <f>P308/'סכום נכסי הקרן'!$C$42</f>
        <v>5.3580501099581221E-4</v>
      </c>
    </row>
    <row r="309" spans="2:18">
      <c r="B309" s="76" t="s">
        <v>2003</v>
      </c>
      <c r="C309" s="86" t="s">
        <v>1494</v>
      </c>
      <c r="D309" s="73">
        <v>9187</v>
      </c>
      <c r="E309" s="73" t="s">
        <v>2002</v>
      </c>
      <c r="F309" s="73" t="s">
        <v>504</v>
      </c>
      <c r="G309" s="95">
        <v>44778</v>
      </c>
      <c r="H309" s="73"/>
      <c r="I309" s="83">
        <v>3.2999999999736045</v>
      </c>
      <c r="J309" s="86" t="s">
        <v>682</v>
      </c>
      <c r="K309" s="86" t="s">
        <v>121</v>
      </c>
      <c r="L309" s="87">
        <v>8.2722999999999991E-2</v>
      </c>
      <c r="M309" s="87">
        <v>8.9099999999452298E-2</v>
      </c>
      <c r="N309" s="83">
        <v>7623.7245280000006</v>
      </c>
      <c r="O309" s="85">
        <v>103.96</v>
      </c>
      <c r="P309" s="83">
        <v>30.307587126000001</v>
      </c>
      <c r="Q309" s="84">
        <f t="shared" si="4"/>
        <v>2.317025226822229E-2</v>
      </c>
      <c r="R309" s="84">
        <f>P309/'סכום נכסי הקרן'!$C$42</f>
        <v>1.3861700890727149E-3</v>
      </c>
    </row>
    <row r="310" spans="2:18">
      <c r="B310" s="76" t="s">
        <v>2004</v>
      </c>
      <c r="C310" s="86" t="s">
        <v>1494</v>
      </c>
      <c r="D310" s="73" t="s">
        <v>2005</v>
      </c>
      <c r="E310" s="73" t="s">
        <v>2006</v>
      </c>
      <c r="F310" s="73" t="s">
        <v>504</v>
      </c>
      <c r="G310" s="95">
        <v>45116</v>
      </c>
      <c r="H310" s="73"/>
      <c r="I310" s="83">
        <v>0.7300000000766782</v>
      </c>
      <c r="J310" s="86" t="s">
        <v>652</v>
      </c>
      <c r="K310" s="86" t="s">
        <v>121</v>
      </c>
      <c r="L310" s="87">
        <v>8.1645999999999996E-2</v>
      </c>
      <c r="M310" s="87">
        <v>8.5999999994423412E-2</v>
      </c>
      <c r="N310" s="83">
        <v>377.45123200000012</v>
      </c>
      <c r="O310" s="85">
        <v>99.39</v>
      </c>
      <c r="P310" s="83">
        <v>1.434568893</v>
      </c>
      <c r="Q310" s="84">
        <f t="shared" si="4"/>
        <v>1.096732742490059E-3</v>
      </c>
      <c r="R310" s="84">
        <f>P310/'סכום נכסי הקרן'!$C$42</f>
        <v>6.561249768658855E-5</v>
      </c>
    </row>
    <row r="311" spans="2:18">
      <c r="B311" s="76" t="s">
        <v>2007</v>
      </c>
      <c r="C311" s="86" t="s">
        <v>1494</v>
      </c>
      <c r="D311" s="73">
        <v>8702</v>
      </c>
      <c r="E311" s="73" t="s">
        <v>2008</v>
      </c>
      <c r="F311" s="73" t="s">
        <v>504</v>
      </c>
      <c r="G311" s="95">
        <v>44497</v>
      </c>
      <c r="H311" s="73"/>
      <c r="I311" s="83">
        <v>0.11000001911436356</v>
      </c>
      <c r="J311" s="86" t="s">
        <v>692</v>
      </c>
      <c r="K311" s="86" t="s">
        <v>121</v>
      </c>
      <c r="L311" s="87">
        <v>7.2742000000000001E-2</v>
      </c>
      <c r="M311" s="87">
        <v>7.9500000955718186E-2</v>
      </c>
      <c r="N311" s="83">
        <v>6.1399350000000013</v>
      </c>
      <c r="O311" s="85">
        <v>100.27</v>
      </c>
      <c r="P311" s="83">
        <v>2.3542505000000002E-2</v>
      </c>
      <c r="Q311" s="84">
        <f t="shared" ref="Q311:Q354" si="5">IFERROR(P311/$P$10,0)</f>
        <v>1.799832423505361E-5</v>
      </c>
      <c r="R311" s="84">
        <f>P311/'סכום נכסי הקרן'!$C$42</f>
        <v>1.0767573187919387E-6</v>
      </c>
    </row>
    <row r="312" spans="2:18">
      <c r="B312" s="76" t="s">
        <v>2009</v>
      </c>
      <c r="C312" s="86" t="s">
        <v>1494</v>
      </c>
      <c r="D312" s="73">
        <v>9118</v>
      </c>
      <c r="E312" s="73" t="s">
        <v>2008</v>
      </c>
      <c r="F312" s="73" t="s">
        <v>504</v>
      </c>
      <c r="G312" s="95">
        <v>44733</v>
      </c>
      <c r="H312" s="73"/>
      <c r="I312" s="83">
        <v>0.10999999925333201</v>
      </c>
      <c r="J312" s="86" t="s">
        <v>692</v>
      </c>
      <c r="K312" s="86" t="s">
        <v>121</v>
      </c>
      <c r="L312" s="87">
        <v>7.2742000000000001E-2</v>
      </c>
      <c r="M312" s="87">
        <v>7.9500000304000548E-2</v>
      </c>
      <c r="N312" s="83">
        <v>24.450157000000004</v>
      </c>
      <c r="O312" s="85">
        <v>100.27</v>
      </c>
      <c r="P312" s="83">
        <v>9.3749837000000016E-2</v>
      </c>
      <c r="Q312" s="84">
        <f t="shared" si="5"/>
        <v>7.1672065623833395E-5</v>
      </c>
      <c r="R312" s="84">
        <f>P312/'סכום נכסי הקרן'!$C$42</f>
        <v>4.2878114765315458E-6</v>
      </c>
    </row>
    <row r="313" spans="2:18">
      <c r="B313" s="76" t="s">
        <v>2010</v>
      </c>
      <c r="C313" s="86" t="s">
        <v>1494</v>
      </c>
      <c r="D313" s="73">
        <v>9233</v>
      </c>
      <c r="E313" s="73" t="s">
        <v>2008</v>
      </c>
      <c r="F313" s="73" t="s">
        <v>504</v>
      </c>
      <c r="G313" s="95">
        <v>44819</v>
      </c>
      <c r="H313" s="73"/>
      <c r="I313" s="83">
        <v>0.1099999760893008</v>
      </c>
      <c r="J313" s="86" t="s">
        <v>692</v>
      </c>
      <c r="K313" s="86" t="s">
        <v>121</v>
      </c>
      <c r="L313" s="87">
        <v>7.2742000000000001E-2</v>
      </c>
      <c r="M313" s="87">
        <v>7.9499998478410064E-2</v>
      </c>
      <c r="N313" s="83">
        <v>4.7992300000000006</v>
      </c>
      <c r="O313" s="85">
        <v>100.27</v>
      </c>
      <c r="P313" s="83">
        <v>1.8401804000000001E-2</v>
      </c>
      <c r="Q313" s="84">
        <f t="shared" si="5"/>
        <v>1.4068241034754223E-5</v>
      </c>
      <c r="R313" s="84">
        <f>P313/'סכום נכסי הקרן'!$C$42</f>
        <v>8.4163843804959464E-7</v>
      </c>
    </row>
    <row r="314" spans="2:18">
      <c r="B314" s="76" t="s">
        <v>2011</v>
      </c>
      <c r="C314" s="86" t="s">
        <v>1494</v>
      </c>
      <c r="D314" s="73">
        <v>9276</v>
      </c>
      <c r="E314" s="73" t="s">
        <v>2008</v>
      </c>
      <c r="F314" s="73" t="s">
        <v>504</v>
      </c>
      <c r="G314" s="95">
        <v>44854</v>
      </c>
      <c r="H314" s="73"/>
      <c r="I314" s="83">
        <v>0.11000009286167757</v>
      </c>
      <c r="J314" s="86" t="s">
        <v>692</v>
      </c>
      <c r="K314" s="86" t="s">
        <v>121</v>
      </c>
      <c r="L314" s="87">
        <v>7.2742000000000001E-2</v>
      </c>
      <c r="M314" s="87">
        <v>7.950000781397043E-2</v>
      </c>
      <c r="N314" s="83">
        <v>1.1514850000000003</v>
      </c>
      <c r="O314" s="85">
        <v>100.27</v>
      </c>
      <c r="P314" s="83">
        <v>4.4151690000000009E-3</v>
      </c>
      <c r="Q314" s="84">
        <f t="shared" si="5"/>
        <v>3.375411546670901E-6</v>
      </c>
      <c r="R314" s="84">
        <f>P314/'סכום נכסי הקרן'!$C$42</f>
        <v>2.019354157279901E-7</v>
      </c>
    </row>
    <row r="315" spans="2:18">
      <c r="B315" s="76" t="s">
        <v>2012</v>
      </c>
      <c r="C315" s="86" t="s">
        <v>1494</v>
      </c>
      <c r="D315" s="73">
        <v>9430</v>
      </c>
      <c r="E315" s="73" t="s">
        <v>2008</v>
      </c>
      <c r="F315" s="73" t="s">
        <v>504</v>
      </c>
      <c r="G315" s="95">
        <v>44950</v>
      </c>
      <c r="H315" s="73"/>
      <c r="I315" s="83">
        <v>0.11000000373015542</v>
      </c>
      <c r="J315" s="86" t="s">
        <v>692</v>
      </c>
      <c r="K315" s="86" t="s">
        <v>121</v>
      </c>
      <c r="L315" s="87">
        <v>7.2742000000000001E-2</v>
      </c>
      <c r="M315" s="87">
        <v>7.9500001264108222E-2</v>
      </c>
      <c r="N315" s="83">
        <v>6.2925510000000004</v>
      </c>
      <c r="O315" s="85">
        <v>100.27</v>
      </c>
      <c r="P315" s="83">
        <v>2.4127681000000002E-2</v>
      </c>
      <c r="Q315" s="84">
        <f t="shared" si="5"/>
        <v>1.8445693254729797E-5</v>
      </c>
      <c r="R315" s="84">
        <f>P315/'סכום נכסי הקרן'!$C$42</f>
        <v>1.1035213585906514E-6</v>
      </c>
    </row>
    <row r="316" spans="2:18">
      <c r="B316" s="76" t="s">
        <v>2013</v>
      </c>
      <c r="C316" s="86" t="s">
        <v>1494</v>
      </c>
      <c r="D316" s="73">
        <v>9539</v>
      </c>
      <c r="E316" s="73" t="s">
        <v>2008</v>
      </c>
      <c r="F316" s="73" t="s">
        <v>504</v>
      </c>
      <c r="G316" s="95">
        <v>45029</v>
      </c>
      <c r="H316" s="73"/>
      <c r="I316" s="83">
        <v>0.11000002238092785</v>
      </c>
      <c r="J316" s="86" t="s">
        <v>692</v>
      </c>
      <c r="K316" s="86" t="s">
        <v>121</v>
      </c>
      <c r="L316" s="87">
        <v>7.2742000000000001E-2</v>
      </c>
      <c r="M316" s="87">
        <v>7.9499996394183828E-2</v>
      </c>
      <c r="N316" s="83">
        <v>2.0975170000000003</v>
      </c>
      <c r="O316" s="85">
        <v>100.27</v>
      </c>
      <c r="P316" s="83">
        <v>8.0425620000000014E-3</v>
      </c>
      <c r="Q316" s="84">
        <f t="shared" si="5"/>
        <v>6.1485656924155369E-6</v>
      </c>
      <c r="R316" s="84">
        <f>P316/'סכום נכסי הקרן'!$C$42</f>
        <v>3.6784052909144261E-7</v>
      </c>
    </row>
    <row r="317" spans="2:18">
      <c r="B317" s="76" t="s">
        <v>2014</v>
      </c>
      <c r="C317" s="86" t="s">
        <v>1494</v>
      </c>
      <c r="D317" s="73">
        <v>8060</v>
      </c>
      <c r="E317" s="73" t="s">
        <v>2008</v>
      </c>
      <c r="F317" s="73" t="s">
        <v>504</v>
      </c>
      <c r="G317" s="95">
        <v>44150</v>
      </c>
      <c r="H317" s="73"/>
      <c r="I317" s="83">
        <v>0.11000000001203107</v>
      </c>
      <c r="J317" s="86" t="s">
        <v>692</v>
      </c>
      <c r="K317" s="86" t="s">
        <v>121</v>
      </c>
      <c r="L317" s="87">
        <v>7.2742000000000001E-2</v>
      </c>
      <c r="M317" s="87">
        <v>7.9500000000981494E-2</v>
      </c>
      <c r="N317" s="83">
        <v>8237.4035249999997</v>
      </c>
      <c r="O317" s="85">
        <v>100.27</v>
      </c>
      <c r="P317" s="83">
        <v>31.584879642000004</v>
      </c>
      <c r="Q317" s="84">
        <f t="shared" si="5"/>
        <v>2.4146746691648149E-2</v>
      </c>
      <c r="R317" s="84">
        <f>P317/'סכום נכסי הקרן'!$C$42</f>
        <v>1.4445892787401345E-3</v>
      </c>
    </row>
    <row r="318" spans="2:18">
      <c r="B318" s="76" t="s">
        <v>2015</v>
      </c>
      <c r="C318" s="86" t="s">
        <v>1494</v>
      </c>
      <c r="D318" s="73">
        <v>8119</v>
      </c>
      <c r="E318" s="73" t="s">
        <v>2008</v>
      </c>
      <c r="F318" s="73" t="s">
        <v>504</v>
      </c>
      <c r="G318" s="95">
        <v>44169</v>
      </c>
      <c r="H318" s="73"/>
      <c r="I318" s="83">
        <v>0.10999999973292124</v>
      </c>
      <c r="J318" s="86" t="s">
        <v>692</v>
      </c>
      <c r="K318" s="86" t="s">
        <v>121</v>
      </c>
      <c r="L318" s="87">
        <v>7.2742000000000001E-2</v>
      </c>
      <c r="M318" s="87">
        <v>7.9500000413972052E-2</v>
      </c>
      <c r="N318" s="83">
        <v>19.529980000000002</v>
      </c>
      <c r="O318" s="85">
        <v>100.27</v>
      </c>
      <c r="P318" s="83">
        <v>7.488428200000001E-2</v>
      </c>
      <c r="Q318" s="84">
        <f t="shared" si="5"/>
        <v>5.7249285390199083E-5</v>
      </c>
      <c r="R318" s="84">
        <f>P318/'סכום נכסי הקרן'!$C$42</f>
        <v>3.4249625817634718E-6</v>
      </c>
    </row>
    <row r="319" spans="2:18">
      <c r="B319" s="76" t="s">
        <v>2016</v>
      </c>
      <c r="C319" s="86" t="s">
        <v>1494</v>
      </c>
      <c r="D319" s="73">
        <v>8418</v>
      </c>
      <c r="E319" s="73" t="s">
        <v>2008</v>
      </c>
      <c r="F319" s="73" t="s">
        <v>504</v>
      </c>
      <c r="G319" s="95">
        <v>44326</v>
      </c>
      <c r="H319" s="73"/>
      <c r="I319" s="83">
        <v>0.1100000100979221</v>
      </c>
      <c r="J319" s="86" t="s">
        <v>692</v>
      </c>
      <c r="K319" s="86" t="s">
        <v>121</v>
      </c>
      <c r="L319" s="87">
        <v>7.2742000000000001E-2</v>
      </c>
      <c r="M319" s="87">
        <v>7.9500001388464289E-2</v>
      </c>
      <c r="N319" s="83">
        <v>4.1323680000000005</v>
      </c>
      <c r="O319" s="85">
        <v>100.27</v>
      </c>
      <c r="P319" s="83">
        <v>1.5844844E-2</v>
      </c>
      <c r="Q319" s="84">
        <f t="shared" si="5"/>
        <v>1.2113436516880585E-5</v>
      </c>
      <c r="R319" s="84">
        <f>P319/'סכום נכסי הקרן'!$C$42</f>
        <v>7.2469143543206365E-7</v>
      </c>
    </row>
    <row r="320" spans="2:18">
      <c r="B320" s="76" t="s">
        <v>2017</v>
      </c>
      <c r="C320" s="86" t="s">
        <v>1494</v>
      </c>
      <c r="D320" s="73">
        <v>8718</v>
      </c>
      <c r="E320" s="73" t="s">
        <v>2018</v>
      </c>
      <c r="F320" s="73" t="s">
        <v>504</v>
      </c>
      <c r="G320" s="95">
        <v>44508</v>
      </c>
      <c r="H320" s="73"/>
      <c r="I320" s="83">
        <v>3.0100000000304257</v>
      </c>
      <c r="J320" s="86" t="s">
        <v>652</v>
      </c>
      <c r="K320" s="86" t="s">
        <v>121</v>
      </c>
      <c r="L320" s="87">
        <v>8.7911000000000003E-2</v>
      </c>
      <c r="M320" s="87">
        <v>9.0100000000684577E-2</v>
      </c>
      <c r="N320" s="83">
        <v>6832.9821170000014</v>
      </c>
      <c r="O320" s="85">
        <v>100.63</v>
      </c>
      <c r="P320" s="83">
        <v>26.293938120000004</v>
      </c>
      <c r="Q320" s="84">
        <f t="shared" si="5"/>
        <v>2.010180410709039E-2</v>
      </c>
      <c r="R320" s="84">
        <f>P320/'סכום נכסי הקרן'!$C$42</f>
        <v>1.2025988870161587E-3</v>
      </c>
    </row>
    <row r="321" spans="2:18">
      <c r="B321" s="76" t="s">
        <v>2019</v>
      </c>
      <c r="C321" s="86" t="s">
        <v>1494</v>
      </c>
      <c r="D321" s="73">
        <v>8806</v>
      </c>
      <c r="E321" s="73" t="s">
        <v>2020</v>
      </c>
      <c r="F321" s="73" t="s">
        <v>504</v>
      </c>
      <c r="G321" s="95">
        <v>44137</v>
      </c>
      <c r="H321" s="73"/>
      <c r="I321" s="83">
        <v>0.92999999999334337</v>
      </c>
      <c r="J321" s="86" t="s">
        <v>692</v>
      </c>
      <c r="K321" s="86" t="s">
        <v>121</v>
      </c>
      <c r="L321" s="87">
        <v>7.4443999999999996E-2</v>
      </c>
      <c r="M321" s="87">
        <v>8.8300000000155338E-2</v>
      </c>
      <c r="N321" s="83">
        <v>9454.6560590000026</v>
      </c>
      <c r="O321" s="85">
        <v>99.72</v>
      </c>
      <c r="P321" s="83">
        <v>36.053370068000007</v>
      </c>
      <c r="Q321" s="84">
        <f t="shared" si="5"/>
        <v>2.7562922647791342E-2</v>
      </c>
      <c r="R321" s="84">
        <f>P321/'סכום נכסי הקרן'!$C$42</f>
        <v>1.648963442413338E-3</v>
      </c>
    </row>
    <row r="322" spans="2:18">
      <c r="B322" s="76" t="s">
        <v>2021</v>
      </c>
      <c r="C322" s="86" t="s">
        <v>1494</v>
      </c>
      <c r="D322" s="73">
        <v>9044</v>
      </c>
      <c r="E322" s="73" t="s">
        <v>2020</v>
      </c>
      <c r="F322" s="73" t="s">
        <v>504</v>
      </c>
      <c r="G322" s="95">
        <v>44679</v>
      </c>
      <c r="H322" s="73"/>
      <c r="I322" s="83">
        <v>0.92999999948464307</v>
      </c>
      <c r="J322" s="86" t="s">
        <v>692</v>
      </c>
      <c r="K322" s="86" t="s">
        <v>121</v>
      </c>
      <c r="L322" s="87">
        <v>7.4450000000000002E-2</v>
      </c>
      <c r="M322" s="87">
        <v>8.8300000033498166E-2</v>
      </c>
      <c r="N322" s="83">
        <v>81.416388000000012</v>
      </c>
      <c r="O322" s="85">
        <v>99.72</v>
      </c>
      <c r="P322" s="83">
        <v>0.31046451200000008</v>
      </c>
      <c r="Q322" s="84">
        <f t="shared" si="5"/>
        <v>2.3735116337253377E-4</v>
      </c>
      <c r="R322" s="84">
        <f>P322/'סכום נכסי הקרן'!$C$42</f>
        <v>1.4199633196262154E-5</v>
      </c>
    </row>
    <row r="323" spans="2:18">
      <c r="B323" s="76" t="s">
        <v>2022</v>
      </c>
      <c r="C323" s="86" t="s">
        <v>1494</v>
      </c>
      <c r="D323" s="73">
        <v>9224</v>
      </c>
      <c r="E323" s="73" t="s">
        <v>2020</v>
      </c>
      <c r="F323" s="73" t="s">
        <v>504</v>
      </c>
      <c r="G323" s="95">
        <v>44810</v>
      </c>
      <c r="H323" s="73"/>
      <c r="I323" s="83">
        <v>0.93000000017799622</v>
      </c>
      <c r="J323" s="86" t="s">
        <v>692</v>
      </c>
      <c r="K323" s="86" t="s">
        <v>121</v>
      </c>
      <c r="L323" s="87">
        <v>7.4450000000000002E-2</v>
      </c>
      <c r="M323" s="87">
        <v>8.8299999983980332E-2</v>
      </c>
      <c r="N323" s="83">
        <v>147.32919300000003</v>
      </c>
      <c r="O323" s="85">
        <v>99.72</v>
      </c>
      <c r="P323" s="83">
        <v>0.56180933000000011</v>
      </c>
      <c r="Q323" s="84">
        <f t="shared" si="5"/>
        <v>4.2950512188988523E-4</v>
      </c>
      <c r="R323" s="84">
        <f>P323/'סכום נכסי הקרן'!$C$42</f>
        <v>2.5695324598767018E-5</v>
      </c>
    </row>
    <row r="324" spans="2:18">
      <c r="B324" s="76" t="s">
        <v>2023</v>
      </c>
      <c r="C324" s="86" t="s">
        <v>1494</v>
      </c>
      <c r="D324" s="73" t="s">
        <v>2024</v>
      </c>
      <c r="E324" s="73" t="s">
        <v>2025</v>
      </c>
      <c r="F324" s="73" t="s">
        <v>504</v>
      </c>
      <c r="G324" s="95">
        <v>42921</v>
      </c>
      <c r="H324" s="73"/>
      <c r="I324" s="83">
        <v>5.390000004513201</v>
      </c>
      <c r="J324" s="86" t="s">
        <v>652</v>
      </c>
      <c r="K324" s="86" t="s">
        <v>121</v>
      </c>
      <c r="L324" s="87">
        <v>7.8939999999999996E-2</v>
      </c>
      <c r="M324" s="137">
        <v>0</v>
      </c>
      <c r="N324" s="83">
        <v>1055.5160960000003</v>
      </c>
      <c r="O324" s="85">
        <v>14.656955999999999</v>
      </c>
      <c r="P324" s="83">
        <v>0.59159774700000012</v>
      </c>
      <c r="Q324" s="84">
        <f t="shared" si="5"/>
        <v>4.5227846685105155E-4</v>
      </c>
      <c r="R324" s="84">
        <f>P324/'סכום נכסי הקרן'!$C$42</f>
        <v>2.7057749541226465E-5</v>
      </c>
    </row>
    <row r="325" spans="2:18">
      <c r="B325" s="76" t="s">
        <v>2026</v>
      </c>
      <c r="C325" s="86" t="s">
        <v>1494</v>
      </c>
      <c r="D325" s="73">
        <v>6497</v>
      </c>
      <c r="E325" s="73" t="s">
        <v>2025</v>
      </c>
      <c r="F325" s="73" t="s">
        <v>504</v>
      </c>
      <c r="G325" s="95">
        <v>43342</v>
      </c>
      <c r="H325" s="73"/>
      <c r="I325" s="83">
        <v>1.049999999554712</v>
      </c>
      <c r="J325" s="86" t="s">
        <v>652</v>
      </c>
      <c r="K325" s="86" t="s">
        <v>121</v>
      </c>
      <c r="L325" s="87">
        <v>7.8939999999999996E-2</v>
      </c>
      <c r="M325" s="137">
        <v>0</v>
      </c>
      <c r="N325" s="83">
        <v>200.33978700000003</v>
      </c>
      <c r="O325" s="85">
        <v>14.656955999999999</v>
      </c>
      <c r="P325" s="83">
        <v>0.11228684100000001</v>
      </c>
      <c r="Q325" s="84">
        <f t="shared" si="5"/>
        <v>8.5843667513202669E-5</v>
      </c>
      <c r="R325" s="84">
        <f>P325/'סכום נכסי הקרן'!$C$42</f>
        <v>5.1356335211897264E-6</v>
      </c>
    </row>
    <row r="326" spans="2:18">
      <c r="B326" s="76" t="s">
        <v>2027</v>
      </c>
      <c r="C326" s="86" t="s">
        <v>1494</v>
      </c>
      <c r="D326" s="73">
        <v>9405</v>
      </c>
      <c r="E326" s="73" t="s">
        <v>2028</v>
      </c>
      <c r="F326" s="73" t="s">
        <v>504</v>
      </c>
      <c r="G326" s="95">
        <v>43866</v>
      </c>
      <c r="H326" s="73"/>
      <c r="I326" s="83">
        <v>1.0600000000196825</v>
      </c>
      <c r="J326" s="86" t="s">
        <v>692</v>
      </c>
      <c r="K326" s="86" t="s">
        <v>121</v>
      </c>
      <c r="L326" s="87">
        <v>7.6938000000000006E-2</v>
      </c>
      <c r="M326" s="87">
        <v>9.6000000000656061E-2</v>
      </c>
      <c r="N326" s="83">
        <v>8053.8236950000019</v>
      </c>
      <c r="O326" s="85">
        <v>98.98</v>
      </c>
      <c r="P326" s="83">
        <v>30.483683190000008</v>
      </c>
      <c r="Q326" s="84">
        <f t="shared" si="5"/>
        <v>2.3304878301279894E-2</v>
      </c>
      <c r="R326" s="84">
        <f>P326/'סכום נכסי הקרן'!$C$42</f>
        <v>1.3942241481340791E-3</v>
      </c>
    </row>
    <row r="327" spans="2:18">
      <c r="B327" s="76" t="s">
        <v>2029</v>
      </c>
      <c r="C327" s="86" t="s">
        <v>1494</v>
      </c>
      <c r="D327" s="73">
        <v>9439</v>
      </c>
      <c r="E327" s="73" t="s">
        <v>2028</v>
      </c>
      <c r="F327" s="73" t="s">
        <v>504</v>
      </c>
      <c r="G327" s="95">
        <v>44953</v>
      </c>
      <c r="H327" s="73"/>
      <c r="I327" s="83">
        <v>1.0600000022844955</v>
      </c>
      <c r="J327" s="86" t="s">
        <v>692</v>
      </c>
      <c r="K327" s="86" t="s">
        <v>121</v>
      </c>
      <c r="L327" s="87">
        <v>7.6938000000000006E-2</v>
      </c>
      <c r="M327" s="87">
        <v>9.599999988577522E-2</v>
      </c>
      <c r="N327" s="83">
        <v>23.129933000000005</v>
      </c>
      <c r="O327" s="85">
        <v>98.98</v>
      </c>
      <c r="P327" s="83">
        <v>8.7546680000000016E-2</v>
      </c>
      <c r="Q327" s="84">
        <f t="shared" si="5"/>
        <v>6.6929731238985971E-5</v>
      </c>
      <c r="R327" s="84">
        <f>P327/'סכום נכסי הקרן'!$C$42</f>
        <v>4.0040993269805336E-6</v>
      </c>
    </row>
    <row r="328" spans="2:18">
      <c r="B328" s="76" t="s">
        <v>2030</v>
      </c>
      <c r="C328" s="86" t="s">
        <v>1494</v>
      </c>
      <c r="D328" s="73">
        <v>9447</v>
      </c>
      <c r="E328" s="73" t="s">
        <v>2028</v>
      </c>
      <c r="F328" s="73" t="s">
        <v>504</v>
      </c>
      <c r="G328" s="95">
        <v>44959</v>
      </c>
      <c r="H328" s="73"/>
      <c r="I328" s="83">
        <v>1.0599999821186721</v>
      </c>
      <c r="J328" s="86" t="s">
        <v>692</v>
      </c>
      <c r="K328" s="86" t="s">
        <v>121</v>
      </c>
      <c r="L328" s="87">
        <v>7.6938000000000006E-2</v>
      </c>
      <c r="M328" s="87">
        <v>9.5999999227851754E-2</v>
      </c>
      <c r="N328" s="83">
        <v>13.002222000000002</v>
      </c>
      <c r="O328" s="85">
        <v>98.98</v>
      </c>
      <c r="P328" s="83">
        <v>4.9213348000000018E-2</v>
      </c>
      <c r="Q328" s="84">
        <f t="shared" si="5"/>
        <v>3.7623770027723363E-5</v>
      </c>
      <c r="R328" s="84">
        <f>P328/'סכום נכסי הקרן'!$C$42</f>
        <v>2.250857869256251E-6</v>
      </c>
    </row>
    <row r="329" spans="2:18">
      <c r="B329" s="76" t="s">
        <v>2031</v>
      </c>
      <c r="C329" s="86" t="s">
        <v>1494</v>
      </c>
      <c r="D329" s="73">
        <v>9467</v>
      </c>
      <c r="E329" s="73" t="s">
        <v>2028</v>
      </c>
      <c r="F329" s="73" t="s">
        <v>504</v>
      </c>
      <c r="G329" s="95">
        <v>44966</v>
      </c>
      <c r="H329" s="73"/>
      <c r="I329" s="83">
        <v>1.060000008142622</v>
      </c>
      <c r="J329" s="86" t="s">
        <v>692</v>
      </c>
      <c r="K329" s="86" t="s">
        <v>121</v>
      </c>
      <c r="L329" s="87">
        <v>7.6938000000000006E-2</v>
      </c>
      <c r="M329" s="87">
        <v>9.6700000162852434E-2</v>
      </c>
      <c r="N329" s="83">
        <v>19.481793000000003</v>
      </c>
      <c r="O329" s="85">
        <v>98.91</v>
      </c>
      <c r="P329" s="83">
        <v>7.3686340000000017E-2</v>
      </c>
      <c r="Q329" s="84">
        <f t="shared" si="5"/>
        <v>5.633345470307431E-5</v>
      </c>
      <c r="R329" s="84">
        <f>P329/'סכום נכסי הקרן'!$C$42</f>
        <v>3.3701726256399305E-6</v>
      </c>
    </row>
    <row r="330" spans="2:18">
      <c r="B330" s="76" t="s">
        <v>2032</v>
      </c>
      <c r="C330" s="86" t="s">
        <v>1494</v>
      </c>
      <c r="D330" s="73">
        <v>9491</v>
      </c>
      <c r="E330" s="73" t="s">
        <v>2028</v>
      </c>
      <c r="F330" s="73" t="s">
        <v>504</v>
      </c>
      <c r="G330" s="95">
        <v>44986</v>
      </c>
      <c r="H330" s="73"/>
      <c r="I330" s="83">
        <v>1.0600000015350266</v>
      </c>
      <c r="J330" s="86" t="s">
        <v>692</v>
      </c>
      <c r="K330" s="86" t="s">
        <v>121</v>
      </c>
      <c r="L330" s="87">
        <v>7.6938000000000006E-2</v>
      </c>
      <c r="M330" s="87">
        <v>9.6700000002790942E-2</v>
      </c>
      <c r="N330" s="83">
        <v>75.784202000000008</v>
      </c>
      <c r="O330" s="85">
        <v>98.91</v>
      </c>
      <c r="P330" s="83">
        <v>0.28663997600000007</v>
      </c>
      <c r="Q330" s="84">
        <f t="shared" si="5"/>
        <v>2.1913722548964039E-4</v>
      </c>
      <c r="R330" s="84">
        <f>P330/'סכום נכסי הקרן'!$C$42</f>
        <v>1.310997670028511E-5</v>
      </c>
    </row>
    <row r="331" spans="2:18">
      <c r="B331" s="76" t="s">
        <v>2033</v>
      </c>
      <c r="C331" s="86" t="s">
        <v>1494</v>
      </c>
      <c r="D331" s="73">
        <v>9510</v>
      </c>
      <c r="E331" s="73" t="s">
        <v>2028</v>
      </c>
      <c r="F331" s="73" t="s">
        <v>504</v>
      </c>
      <c r="G331" s="95">
        <v>44994</v>
      </c>
      <c r="H331" s="73"/>
      <c r="I331" s="83">
        <v>1.0599999967827385</v>
      </c>
      <c r="J331" s="86" t="s">
        <v>692</v>
      </c>
      <c r="K331" s="86" t="s">
        <v>121</v>
      </c>
      <c r="L331" s="87">
        <v>7.6938000000000006E-2</v>
      </c>
      <c r="M331" s="87">
        <v>9.6699999998212646E-2</v>
      </c>
      <c r="N331" s="83">
        <v>14.792040000000002</v>
      </c>
      <c r="O331" s="85">
        <v>98.91</v>
      </c>
      <c r="P331" s="83">
        <v>5.5948203000000009E-2</v>
      </c>
      <c r="Q331" s="84">
        <f t="shared" si="5"/>
        <v>4.2772589321425193E-5</v>
      </c>
      <c r="R331" s="84">
        <f>P331/'סכום נכסי הקרן'!$C$42</f>
        <v>2.5588881494771733E-6</v>
      </c>
    </row>
    <row r="332" spans="2:18">
      <c r="B332" s="76" t="s">
        <v>2034</v>
      </c>
      <c r="C332" s="86" t="s">
        <v>1494</v>
      </c>
      <c r="D332" s="73">
        <v>9560</v>
      </c>
      <c r="E332" s="73" t="s">
        <v>2028</v>
      </c>
      <c r="F332" s="73" t="s">
        <v>504</v>
      </c>
      <c r="G332" s="95">
        <v>45058</v>
      </c>
      <c r="H332" s="73"/>
      <c r="I332" s="83">
        <v>1.060000003173609</v>
      </c>
      <c r="J332" s="86" t="s">
        <v>692</v>
      </c>
      <c r="K332" s="86" t="s">
        <v>121</v>
      </c>
      <c r="L332" s="87">
        <v>7.6938000000000006E-2</v>
      </c>
      <c r="M332" s="87">
        <v>9.6700000139506553E-2</v>
      </c>
      <c r="N332" s="83">
        <v>79.976012000000011</v>
      </c>
      <c r="O332" s="85">
        <v>98.91</v>
      </c>
      <c r="P332" s="83">
        <v>0.30249473400000004</v>
      </c>
      <c r="Q332" s="84">
        <f t="shared" si="5"/>
        <v>2.3125824129285714E-4</v>
      </c>
      <c r="R332" s="84">
        <f>P332/'סכום נכסי הקרן'!$C$42</f>
        <v>1.3835121569710645E-5</v>
      </c>
    </row>
    <row r="333" spans="2:18">
      <c r="B333" s="76" t="s">
        <v>2035</v>
      </c>
      <c r="C333" s="86" t="s">
        <v>1494</v>
      </c>
      <c r="D333" s="73">
        <v>9606</v>
      </c>
      <c r="E333" s="73" t="s">
        <v>2036</v>
      </c>
      <c r="F333" s="73" t="s">
        <v>504</v>
      </c>
      <c r="G333" s="95">
        <v>44136</v>
      </c>
      <c r="H333" s="73"/>
      <c r="I333" s="83">
        <v>8.9999999974698541E-2</v>
      </c>
      <c r="J333" s="86" t="s">
        <v>692</v>
      </c>
      <c r="K333" s="86" t="s">
        <v>121</v>
      </c>
      <c r="L333" s="87">
        <v>7.0095999999999992E-2</v>
      </c>
      <c r="M333" s="137">
        <v>0</v>
      </c>
      <c r="N333" s="83">
        <v>5496.2440060000008</v>
      </c>
      <c r="O333" s="85">
        <v>86.502415999999997</v>
      </c>
      <c r="P333" s="83">
        <v>18.180763494000004</v>
      </c>
      <c r="Q333" s="84">
        <f t="shared" si="5"/>
        <v>1.3899254824660257E-2</v>
      </c>
      <c r="R333" s="84">
        <f>P333/'סכום נכסי הקרן'!$C$42</f>
        <v>8.3152876694259179E-4</v>
      </c>
    </row>
    <row r="334" spans="2:18">
      <c r="B334" s="76" t="s">
        <v>2037</v>
      </c>
      <c r="C334" s="86" t="s">
        <v>1494</v>
      </c>
      <c r="D334" s="73">
        <v>6588</v>
      </c>
      <c r="E334" s="73" t="s">
        <v>2038</v>
      </c>
      <c r="F334" s="73" t="s">
        <v>504</v>
      </c>
      <c r="G334" s="95">
        <v>43397</v>
      </c>
      <c r="H334" s="73"/>
      <c r="I334" s="83">
        <v>0.74999999999999989</v>
      </c>
      <c r="J334" s="86" t="s">
        <v>692</v>
      </c>
      <c r="K334" s="86" t="s">
        <v>121</v>
      </c>
      <c r="L334" s="87">
        <v>7.6938000000000006E-2</v>
      </c>
      <c r="M334" s="87">
        <v>8.8299999998637663E-2</v>
      </c>
      <c r="N334" s="83">
        <v>4994.329017</v>
      </c>
      <c r="O334" s="85">
        <v>99.93</v>
      </c>
      <c r="P334" s="83">
        <v>19.084944820000004</v>
      </c>
      <c r="Q334" s="84">
        <f t="shared" si="5"/>
        <v>1.4590504488730784E-2</v>
      </c>
      <c r="R334" s="84">
        <f>P334/'סכום נכסי הקרן'!$C$42</f>
        <v>8.7288306888648004E-4</v>
      </c>
    </row>
    <row r="335" spans="2:18">
      <c r="B335" s="76" t="s">
        <v>2039</v>
      </c>
      <c r="C335" s="86" t="s">
        <v>1494</v>
      </c>
      <c r="D335" s="73" t="s">
        <v>2040</v>
      </c>
      <c r="E335" s="73" t="s">
        <v>2041</v>
      </c>
      <c r="F335" s="73" t="s">
        <v>504</v>
      </c>
      <c r="G335" s="95">
        <v>44144</v>
      </c>
      <c r="H335" s="73"/>
      <c r="I335" s="83">
        <v>0.25000000001370942</v>
      </c>
      <c r="J335" s="86" t="s">
        <v>692</v>
      </c>
      <c r="K335" s="86" t="s">
        <v>121</v>
      </c>
      <c r="L335" s="87">
        <v>7.8763E-2</v>
      </c>
      <c r="M335" s="137">
        <v>0</v>
      </c>
      <c r="N335" s="83">
        <v>6218.1820840000009</v>
      </c>
      <c r="O335" s="85">
        <v>76.690121000000005</v>
      </c>
      <c r="P335" s="83">
        <v>18.235628523000003</v>
      </c>
      <c r="Q335" s="84">
        <f t="shared" si="5"/>
        <v>1.3941199323816466E-2</v>
      </c>
      <c r="R335" s="84">
        <f>P335/'סכום נכסי הקרן'!$C$42</f>
        <v>8.3403811424957893E-4</v>
      </c>
    </row>
    <row r="336" spans="2:18">
      <c r="B336" s="76" t="s">
        <v>2042</v>
      </c>
      <c r="C336" s="86" t="s">
        <v>1494</v>
      </c>
      <c r="D336" s="73">
        <v>6826</v>
      </c>
      <c r="E336" s="73" t="s">
        <v>2043</v>
      </c>
      <c r="F336" s="73" t="s">
        <v>504</v>
      </c>
      <c r="G336" s="95">
        <v>43550</v>
      </c>
      <c r="H336" s="73"/>
      <c r="I336" s="83">
        <v>1.9599999999917888</v>
      </c>
      <c r="J336" s="86" t="s">
        <v>652</v>
      </c>
      <c r="K336" s="86" t="s">
        <v>121</v>
      </c>
      <c r="L336" s="87">
        <v>8.4161E-2</v>
      </c>
      <c r="M336" s="87">
        <v>8.54999999985631E-2</v>
      </c>
      <c r="N336" s="83">
        <v>2532.1944680000006</v>
      </c>
      <c r="O336" s="85">
        <v>100.62</v>
      </c>
      <c r="P336" s="83">
        <v>9.7431465480000021</v>
      </c>
      <c r="Q336" s="84">
        <f t="shared" si="5"/>
        <v>7.4486682976406867E-3</v>
      </c>
      <c r="R336" s="84">
        <f>P336/'סכום נכסי הקרן'!$C$42</f>
        <v>4.4561971436860324E-4</v>
      </c>
    </row>
    <row r="337" spans="2:18">
      <c r="B337" s="76" t="s">
        <v>2044</v>
      </c>
      <c r="C337" s="86" t="s">
        <v>1494</v>
      </c>
      <c r="D337" s="73">
        <v>6528</v>
      </c>
      <c r="E337" s="73" t="s">
        <v>2045</v>
      </c>
      <c r="F337" s="73" t="s">
        <v>504</v>
      </c>
      <c r="G337" s="95">
        <v>43373</v>
      </c>
      <c r="H337" s="73"/>
      <c r="I337" s="83">
        <v>4.2999999999940393</v>
      </c>
      <c r="J337" s="86" t="s">
        <v>652</v>
      </c>
      <c r="K337" s="86" t="s">
        <v>124</v>
      </c>
      <c r="L337" s="87">
        <v>3.032E-2</v>
      </c>
      <c r="M337" s="87">
        <v>7.5499999999791359E-2</v>
      </c>
      <c r="N337" s="83">
        <v>4332.4511140000013</v>
      </c>
      <c r="O337" s="85">
        <v>82.78</v>
      </c>
      <c r="P337" s="83">
        <v>16.776835497000004</v>
      </c>
      <c r="Q337" s="84">
        <f t="shared" si="5"/>
        <v>1.2825947150193357E-2</v>
      </c>
      <c r="R337" s="84">
        <f>P337/'סכום נכסי הקרן'!$C$42</f>
        <v>7.6731768380480943E-4</v>
      </c>
    </row>
    <row r="338" spans="2:18">
      <c r="B338" s="76" t="s">
        <v>2046</v>
      </c>
      <c r="C338" s="86" t="s">
        <v>1494</v>
      </c>
      <c r="D338" s="73">
        <v>8860</v>
      </c>
      <c r="E338" s="73" t="s">
        <v>2047</v>
      </c>
      <c r="F338" s="73" t="s">
        <v>504</v>
      </c>
      <c r="G338" s="95">
        <v>44585</v>
      </c>
      <c r="H338" s="73"/>
      <c r="I338" s="83">
        <v>2.3399999999274672</v>
      </c>
      <c r="J338" s="86" t="s">
        <v>770</v>
      </c>
      <c r="K338" s="86" t="s">
        <v>123</v>
      </c>
      <c r="L338" s="87">
        <v>6.1120000000000001E-2</v>
      </c>
      <c r="M338" s="87">
        <v>7.0199999988757464E-2</v>
      </c>
      <c r="N338" s="83">
        <v>266.16409099999998</v>
      </c>
      <c r="O338" s="85">
        <v>102.24</v>
      </c>
      <c r="P338" s="83">
        <v>1.1029546120000002</v>
      </c>
      <c r="Q338" s="84">
        <f t="shared" si="5"/>
        <v>8.4321250960013615E-4</v>
      </c>
      <c r="R338" s="84">
        <f>P338/'סכום נכסי הקרן'!$C$42</f>
        <v>5.0445543104538924E-5</v>
      </c>
    </row>
    <row r="339" spans="2:18">
      <c r="B339" s="76" t="s">
        <v>2048</v>
      </c>
      <c r="C339" s="86" t="s">
        <v>1494</v>
      </c>
      <c r="D339" s="73">
        <v>8977</v>
      </c>
      <c r="E339" s="73" t="s">
        <v>2047</v>
      </c>
      <c r="F339" s="73" t="s">
        <v>504</v>
      </c>
      <c r="G339" s="95">
        <v>44553</v>
      </c>
      <c r="H339" s="73"/>
      <c r="I339" s="83">
        <v>2.3400000007384212</v>
      </c>
      <c r="J339" s="86" t="s">
        <v>770</v>
      </c>
      <c r="K339" s="86" t="s">
        <v>123</v>
      </c>
      <c r="L339" s="87">
        <v>6.1120000000000001E-2</v>
      </c>
      <c r="M339" s="87">
        <v>7.0300000094764031E-2</v>
      </c>
      <c r="N339" s="83">
        <v>39.224181000000009</v>
      </c>
      <c r="O339" s="85">
        <v>102.22</v>
      </c>
      <c r="P339" s="83">
        <v>0.16250888200000002</v>
      </c>
      <c r="Q339" s="84">
        <f t="shared" si="5"/>
        <v>1.2423858673119397E-4</v>
      </c>
      <c r="R339" s="84">
        <f>P339/'סכום נכסי הקרן'!$C$42</f>
        <v>7.4326257151562911E-6</v>
      </c>
    </row>
    <row r="340" spans="2:18">
      <c r="B340" s="76" t="s">
        <v>2049</v>
      </c>
      <c r="C340" s="86" t="s">
        <v>1494</v>
      </c>
      <c r="D340" s="73">
        <v>8978</v>
      </c>
      <c r="E340" s="73" t="s">
        <v>2047</v>
      </c>
      <c r="F340" s="73" t="s">
        <v>504</v>
      </c>
      <c r="G340" s="95">
        <v>44553</v>
      </c>
      <c r="H340" s="73"/>
      <c r="I340" s="83">
        <v>2.3399999958742987</v>
      </c>
      <c r="J340" s="86" t="s">
        <v>770</v>
      </c>
      <c r="K340" s="86" t="s">
        <v>123</v>
      </c>
      <c r="L340" s="87">
        <v>6.1120000000000001E-2</v>
      </c>
      <c r="M340" s="87">
        <v>7.1299999867114036E-2</v>
      </c>
      <c r="N340" s="83">
        <v>50.431091000000009</v>
      </c>
      <c r="O340" s="85">
        <v>101.98</v>
      </c>
      <c r="P340" s="83">
        <v>0.20844942900000007</v>
      </c>
      <c r="Q340" s="84">
        <f t="shared" si="5"/>
        <v>1.5936028938950158E-4</v>
      </c>
      <c r="R340" s="84">
        <f>P340/'סכום נכסי הקרן'!$C$42</f>
        <v>9.5337963514821651E-6</v>
      </c>
    </row>
    <row r="341" spans="2:18">
      <c r="B341" s="76" t="s">
        <v>2050</v>
      </c>
      <c r="C341" s="86" t="s">
        <v>1494</v>
      </c>
      <c r="D341" s="73">
        <v>8979</v>
      </c>
      <c r="E341" s="73" t="s">
        <v>2047</v>
      </c>
      <c r="F341" s="73" t="s">
        <v>504</v>
      </c>
      <c r="G341" s="95">
        <v>44553</v>
      </c>
      <c r="H341" s="73"/>
      <c r="I341" s="83">
        <v>2.340000000451258</v>
      </c>
      <c r="J341" s="86" t="s">
        <v>770</v>
      </c>
      <c r="K341" s="86" t="s">
        <v>123</v>
      </c>
      <c r="L341" s="87">
        <v>6.1120000000000001E-2</v>
      </c>
      <c r="M341" s="87">
        <v>7.0300000015178665E-2</v>
      </c>
      <c r="N341" s="83">
        <v>235.34508700000006</v>
      </c>
      <c r="O341" s="85">
        <v>102.22</v>
      </c>
      <c r="P341" s="83">
        <v>0.97505328400000013</v>
      </c>
      <c r="Q341" s="84">
        <f t="shared" si="5"/>
        <v>7.4543151427113692E-4</v>
      </c>
      <c r="R341" s="84">
        <f>P341/'סכום נכסי הקרן'!$C$42</f>
        <v>4.4595753925043864E-5</v>
      </c>
    </row>
    <row r="342" spans="2:18">
      <c r="B342" s="76" t="s">
        <v>2051</v>
      </c>
      <c r="C342" s="86" t="s">
        <v>1494</v>
      </c>
      <c r="D342" s="73">
        <v>8918</v>
      </c>
      <c r="E342" s="73" t="s">
        <v>2047</v>
      </c>
      <c r="F342" s="73" t="s">
        <v>504</v>
      </c>
      <c r="G342" s="95">
        <v>44553</v>
      </c>
      <c r="H342" s="73"/>
      <c r="I342" s="83">
        <v>2.3400000035902497</v>
      </c>
      <c r="J342" s="86" t="s">
        <v>770</v>
      </c>
      <c r="K342" s="86" t="s">
        <v>123</v>
      </c>
      <c r="L342" s="87">
        <v>6.1120000000000001E-2</v>
      </c>
      <c r="M342" s="87">
        <v>7.0400000215414982E-2</v>
      </c>
      <c r="N342" s="83">
        <v>33.620727000000009</v>
      </c>
      <c r="O342" s="85">
        <v>102.2</v>
      </c>
      <c r="P342" s="83">
        <v>0.13926607500000002</v>
      </c>
      <c r="Q342" s="84">
        <f t="shared" si="5"/>
        <v>1.0646938262488609E-4</v>
      </c>
      <c r="R342" s="84">
        <f>P342/'סכום נכסי הקרן'!$C$42</f>
        <v>6.3695756044514821E-6</v>
      </c>
    </row>
    <row r="343" spans="2:18">
      <c r="B343" s="76" t="s">
        <v>2052</v>
      </c>
      <c r="C343" s="86" t="s">
        <v>1494</v>
      </c>
      <c r="D343" s="73">
        <v>9037</v>
      </c>
      <c r="E343" s="73" t="s">
        <v>2047</v>
      </c>
      <c r="F343" s="73" t="s">
        <v>504</v>
      </c>
      <c r="G343" s="95">
        <v>44671</v>
      </c>
      <c r="H343" s="73"/>
      <c r="I343" s="83">
        <v>2.3399999834626017</v>
      </c>
      <c r="J343" s="86" t="s">
        <v>770</v>
      </c>
      <c r="K343" s="86" t="s">
        <v>123</v>
      </c>
      <c r="L343" s="87">
        <v>6.1120000000000001E-2</v>
      </c>
      <c r="M343" s="87">
        <v>7.0199999618721087E-2</v>
      </c>
      <c r="N343" s="83">
        <v>21.012955000000005</v>
      </c>
      <c r="O343" s="85">
        <v>102.24</v>
      </c>
      <c r="P343" s="83">
        <v>8.7075366000000015E-2</v>
      </c>
      <c r="Q343" s="84">
        <f t="shared" si="5"/>
        <v>6.6569410101175017E-5</v>
      </c>
      <c r="R343" s="84">
        <f>P343/'סכום נכסי הקרן'!$C$42</f>
        <v>3.9825429633332029E-6</v>
      </c>
    </row>
    <row r="344" spans="2:18">
      <c r="B344" s="76" t="s">
        <v>2053</v>
      </c>
      <c r="C344" s="86" t="s">
        <v>1494</v>
      </c>
      <c r="D344" s="73">
        <v>9130</v>
      </c>
      <c r="E344" s="73" t="s">
        <v>2047</v>
      </c>
      <c r="F344" s="73" t="s">
        <v>504</v>
      </c>
      <c r="G344" s="95">
        <v>44742</v>
      </c>
      <c r="H344" s="73"/>
      <c r="I344" s="83">
        <v>2.340000002143737</v>
      </c>
      <c r="J344" s="86" t="s">
        <v>770</v>
      </c>
      <c r="K344" s="86" t="s">
        <v>123</v>
      </c>
      <c r="L344" s="87">
        <v>6.1120000000000001E-2</v>
      </c>
      <c r="M344" s="87">
        <v>7.0200000045171601E-2</v>
      </c>
      <c r="N344" s="83">
        <v>126.07772700000001</v>
      </c>
      <c r="O344" s="85">
        <v>102.24</v>
      </c>
      <c r="P344" s="83">
        <v>0.5224521820000001</v>
      </c>
      <c r="Q344" s="84">
        <f t="shared" si="5"/>
        <v>3.9941644990400304E-4</v>
      </c>
      <c r="R344" s="84">
        <f>P344/'סכום נכסי הקרן'!$C$42</f>
        <v>2.3895257139684925E-5</v>
      </c>
    </row>
    <row r="345" spans="2:18">
      <c r="B345" s="76" t="s">
        <v>2054</v>
      </c>
      <c r="C345" s="86" t="s">
        <v>1494</v>
      </c>
      <c r="D345" s="73">
        <v>9313</v>
      </c>
      <c r="E345" s="73" t="s">
        <v>2047</v>
      </c>
      <c r="F345" s="73" t="s">
        <v>504</v>
      </c>
      <c r="G345" s="95">
        <v>44886</v>
      </c>
      <c r="H345" s="73"/>
      <c r="I345" s="83">
        <v>2.3400000014285354</v>
      </c>
      <c r="J345" s="86" t="s">
        <v>770</v>
      </c>
      <c r="K345" s="86" t="s">
        <v>123</v>
      </c>
      <c r="L345" s="87">
        <v>6.1120000000000001E-2</v>
      </c>
      <c r="M345" s="87">
        <v>7.0200000042856064E-2</v>
      </c>
      <c r="N345" s="83">
        <v>57.435409000000007</v>
      </c>
      <c r="O345" s="85">
        <v>102.24</v>
      </c>
      <c r="P345" s="83">
        <v>0.23800599900000005</v>
      </c>
      <c r="Q345" s="84">
        <f t="shared" si="5"/>
        <v>1.8195638653957367E-4</v>
      </c>
      <c r="R345" s="84">
        <f>P345/'סכום נכסי הקרן'!$C$42</f>
        <v>1.0885617369079326E-5</v>
      </c>
    </row>
    <row r="346" spans="2:18">
      <c r="B346" s="76" t="s">
        <v>2055</v>
      </c>
      <c r="C346" s="86" t="s">
        <v>1494</v>
      </c>
      <c r="D346" s="73">
        <v>9496</v>
      </c>
      <c r="E346" s="73" t="s">
        <v>2047</v>
      </c>
      <c r="F346" s="73" t="s">
        <v>504</v>
      </c>
      <c r="G346" s="95">
        <v>44985</v>
      </c>
      <c r="H346" s="73"/>
      <c r="I346" s="83">
        <v>2.3399999998923349</v>
      </c>
      <c r="J346" s="86" t="s">
        <v>770</v>
      </c>
      <c r="K346" s="86" t="s">
        <v>123</v>
      </c>
      <c r="L346" s="87">
        <v>6.1120000000000001E-2</v>
      </c>
      <c r="M346" s="87">
        <v>7.0200000023686385E-2</v>
      </c>
      <c r="N346" s="83">
        <v>89.655273000000022</v>
      </c>
      <c r="O346" s="85">
        <v>102.24</v>
      </c>
      <c r="P346" s="83">
        <v>0.37152155600000003</v>
      </c>
      <c r="Q346" s="84">
        <f t="shared" si="5"/>
        <v>2.8402947881712786E-4</v>
      </c>
      <c r="R346" s="84">
        <f>P346/'סכום נכסי הקרן'!$C$42</f>
        <v>1.6992183054095945E-5</v>
      </c>
    </row>
    <row r="347" spans="2:18">
      <c r="B347" s="76" t="s">
        <v>2056</v>
      </c>
      <c r="C347" s="86" t="s">
        <v>1494</v>
      </c>
      <c r="D347" s="73">
        <v>9547</v>
      </c>
      <c r="E347" s="73" t="s">
        <v>2047</v>
      </c>
      <c r="F347" s="73" t="s">
        <v>504</v>
      </c>
      <c r="G347" s="95">
        <v>45036</v>
      </c>
      <c r="H347" s="73"/>
      <c r="I347" s="83">
        <v>2.3399999921922006</v>
      </c>
      <c r="J347" s="86" t="s">
        <v>770</v>
      </c>
      <c r="K347" s="86" t="s">
        <v>123</v>
      </c>
      <c r="L347" s="87">
        <v>6.1120000000000001E-2</v>
      </c>
      <c r="M347" s="87">
        <v>7.0099999768062429E-2</v>
      </c>
      <c r="N347" s="83">
        <v>21.012955000000005</v>
      </c>
      <c r="O347" s="85">
        <v>102.26</v>
      </c>
      <c r="P347" s="83">
        <v>8.7092402000000027E-2</v>
      </c>
      <c r="Q347" s="84">
        <f t="shared" si="5"/>
        <v>6.6582434180459212E-5</v>
      </c>
      <c r="R347" s="84">
        <f>P347/'סכום נכסי הקרן'!$C$42</f>
        <v>3.9833221343552732E-6</v>
      </c>
    </row>
    <row r="348" spans="2:18">
      <c r="B348" s="76" t="s">
        <v>2057</v>
      </c>
      <c r="C348" s="86" t="s">
        <v>1494</v>
      </c>
      <c r="D348" s="73">
        <v>9718</v>
      </c>
      <c r="E348" s="73" t="s">
        <v>2047</v>
      </c>
      <c r="F348" s="73" t="s">
        <v>504</v>
      </c>
      <c r="G348" s="95">
        <v>45163</v>
      </c>
      <c r="H348" s="73"/>
      <c r="I348" s="83">
        <v>2.3800000009444613</v>
      </c>
      <c r="J348" s="86" t="s">
        <v>770</v>
      </c>
      <c r="K348" s="86" t="s">
        <v>123</v>
      </c>
      <c r="L348" s="87">
        <v>6.4320000000000002E-2</v>
      </c>
      <c r="M348" s="87">
        <v>7.2400000019399752E-2</v>
      </c>
      <c r="N348" s="83">
        <v>193.99159700000004</v>
      </c>
      <c r="O348" s="85">
        <v>99.65</v>
      </c>
      <c r="P348" s="83">
        <v>0.78351537700000007</v>
      </c>
      <c r="Q348" s="84">
        <f t="shared" si="5"/>
        <v>5.990001403162606E-4</v>
      </c>
      <c r="R348" s="84">
        <f>P348/'סכום נכסי הקרן'!$C$42</f>
        <v>3.5835435378298739E-5</v>
      </c>
    </row>
    <row r="349" spans="2:18">
      <c r="B349" s="76" t="s">
        <v>2058</v>
      </c>
      <c r="C349" s="86" t="s">
        <v>1494</v>
      </c>
      <c r="D349" s="73">
        <v>8829</v>
      </c>
      <c r="E349" s="73" t="s">
        <v>2047</v>
      </c>
      <c r="F349" s="73" t="s">
        <v>504</v>
      </c>
      <c r="G349" s="95">
        <v>44553</v>
      </c>
      <c r="H349" s="73"/>
      <c r="I349" s="83">
        <v>2.3399999999810182</v>
      </c>
      <c r="J349" s="86" t="s">
        <v>770</v>
      </c>
      <c r="K349" s="86" t="s">
        <v>123</v>
      </c>
      <c r="L349" s="87">
        <v>6.1180000000000005E-2</v>
      </c>
      <c r="M349" s="87">
        <v>6.9899999998861068E-2</v>
      </c>
      <c r="N349" s="83">
        <v>2542.5675060000003</v>
      </c>
      <c r="O349" s="85">
        <v>102.24</v>
      </c>
      <c r="P349" s="83">
        <v>10.536118980000001</v>
      </c>
      <c r="Q349" s="84">
        <f t="shared" si="5"/>
        <v>8.0548983883041471E-3</v>
      </c>
      <c r="R349" s="84">
        <f>P349/'סכום נכסי הקרן'!$C$42</f>
        <v>4.8188768456787652E-4</v>
      </c>
    </row>
    <row r="350" spans="2:18">
      <c r="B350" s="76" t="s">
        <v>2059</v>
      </c>
      <c r="C350" s="86" t="s">
        <v>1494</v>
      </c>
      <c r="D350" s="73">
        <v>7382</v>
      </c>
      <c r="E350" s="73" t="s">
        <v>2060</v>
      </c>
      <c r="F350" s="73" t="s">
        <v>504</v>
      </c>
      <c r="G350" s="95">
        <v>43860</v>
      </c>
      <c r="H350" s="73"/>
      <c r="I350" s="83">
        <v>2.6399999999231203</v>
      </c>
      <c r="J350" s="86" t="s">
        <v>652</v>
      </c>
      <c r="K350" s="86" t="s">
        <v>121</v>
      </c>
      <c r="L350" s="87">
        <v>8.1652000000000002E-2</v>
      </c>
      <c r="M350" s="87">
        <v>8.3599999997668789E-2</v>
      </c>
      <c r="N350" s="83">
        <v>4186.867521000001</v>
      </c>
      <c r="O350" s="85">
        <v>100.74</v>
      </c>
      <c r="P350" s="83">
        <v>16.129060016</v>
      </c>
      <c r="Q350" s="84">
        <f t="shared" si="5"/>
        <v>1.233072061679957E-2</v>
      </c>
      <c r="R350" s="84">
        <f>P350/'סכום נכסי הקרן'!$C$42</f>
        <v>7.376905481155222E-4</v>
      </c>
    </row>
    <row r="351" spans="2:18">
      <c r="B351" s="76" t="s">
        <v>2061</v>
      </c>
      <c r="C351" s="86" t="s">
        <v>1494</v>
      </c>
      <c r="D351" s="73">
        <v>9158</v>
      </c>
      <c r="E351" s="73" t="s">
        <v>2062</v>
      </c>
      <c r="F351" s="73" t="s">
        <v>504</v>
      </c>
      <c r="G351" s="95">
        <v>44179</v>
      </c>
      <c r="H351" s="73"/>
      <c r="I351" s="83">
        <v>2.4699999999770395</v>
      </c>
      <c r="J351" s="86" t="s">
        <v>652</v>
      </c>
      <c r="K351" s="86" t="s">
        <v>121</v>
      </c>
      <c r="L351" s="87">
        <v>8.0410999999999996E-2</v>
      </c>
      <c r="M351" s="87">
        <v>9.6600000000746228E-2</v>
      </c>
      <c r="N351" s="83">
        <v>1871.3213050000004</v>
      </c>
      <c r="O351" s="85">
        <v>97.38</v>
      </c>
      <c r="P351" s="83">
        <v>6.9684474280000011</v>
      </c>
      <c r="Q351" s="84">
        <f t="shared" si="5"/>
        <v>5.3274014903711142E-3</v>
      </c>
      <c r="R351" s="84">
        <f>P351/'סכום נכסי הקרן'!$C$42</f>
        <v>3.1871403526157735E-4</v>
      </c>
    </row>
    <row r="352" spans="2:18">
      <c r="B352" s="76" t="s">
        <v>2063</v>
      </c>
      <c r="C352" s="86" t="s">
        <v>1494</v>
      </c>
      <c r="D352" s="73">
        <v>7823</v>
      </c>
      <c r="E352" s="73" t="s">
        <v>2064</v>
      </c>
      <c r="F352" s="73" t="s">
        <v>504</v>
      </c>
      <c r="G352" s="95">
        <v>44027</v>
      </c>
      <c r="H352" s="73"/>
      <c r="I352" s="83">
        <v>3.3600000000360488</v>
      </c>
      <c r="J352" s="86" t="s">
        <v>770</v>
      </c>
      <c r="K352" s="86" t="s">
        <v>123</v>
      </c>
      <c r="L352" s="87">
        <v>2.35E-2</v>
      </c>
      <c r="M352" s="87">
        <v>2.1300000000630846E-2</v>
      </c>
      <c r="N352" s="83">
        <v>2967.8697300000003</v>
      </c>
      <c r="O352" s="85">
        <v>101.47</v>
      </c>
      <c r="P352" s="83">
        <v>12.205900571000001</v>
      </c>
      <c r="Q352" s="84">
        <f t="shared" si="5"/>
        <v>9.3314520293267013E-3</v>
      </c>
      <c r="R352" s="84">
        <f>P352/'סכום נכסי הקרן'!$C$42</f>
        <v>5.5825804315517622E-4</v>
      </c>
    </row>
    <row r="353" spans="2:18">
      <c r="B353" s="76" t="s">
        <v>2065</v>
      </c>
      <c r="C353" s="86" t="s">
        <v>1494</v>
      </c>
      <c r="D353" s="73">
        <v>7993</v>
      </c>
      <c r="E353" s="73" t="s">
        <v>2064</v>
      </c>
      <c r="F353" s="73" t="s">
        <v>504</v>
      </c>
      <c r="G353" s="95">
        <v>44119</v>
      </c>
      <c r="H353" s="73"/>
      <c r="I353" s="83">
        <v>3.3599999998820245</v>
      </c>
      <c r="J353" s="86" t="s">
        <v>770</v>
      </c>
      <c r="K353" s="86" t="s">
        <v>123</v>
      </c>
      <c r="L353" s="87">
        <v>2.35E-2</v>
      </c>
      <c r="M353" s="87">
        <v>2.1299999998959519E-2</v>
      </c>
      <c r="N353" s="83">
        <v>2967.8697310000002</v>
      </c>
      <c r="O353" s="85">
        <v>101.47</v>
      </c>
      <c r="P353" s="83">
        <v>12.205900579000001</v>
      </c>
      <c r="Q353" s="84">
        <f t="shared" si="5"/>
        <v>9.3314520354427274E-3</v>
      </c>
      <c r="R353" s="84">
        <f>P353/'סכום נכסי הקרן'!$C$42</f>
        <v>5.5825804352107016E-4</v>
      </c>
    </row>
    <row r="354" spans="2:18">
      <c r="B354" s="76" t="s">
        <v>2066</v>
      </c>
      <c r="C354" s="86" t="s">
        <v>1494</v>
      </c>
      <c r="D354" s="73">
        <v>8187</v>
      </c>
      <c r="E354" s="73" t="s">
        <v>2064</v>
      </c>
      <c r="F354" s="73" t="s">
        <v>504</v>
      </c>
      <c r="G354" s="95">
        <v>44211</v>
      </c>
      <c r="H354" s="73"/>
      <c r="I354" s="83">
        <v>3.3600000000360488</v>
      </c>
      <c r="J354" s="86" t="s">
        <v>770</v>
      </c>
      <c r="K354" s="86" t="s">
        <v>123</v>
      </c>
      <c r="L354" s="87">
        <v>2.35E-2</v>
      </c>
      <c r="M354" s="87">
        <v>2.1300000000630846E-2</v>
      </c>
      <c r="N354" s="83">
        <v>2967.8697300000003</v>
      </c>
      <c r="O354" s="85">
        <v>101.47</v>
      </c>
      <c r="P354" s="83">
        <v>12.205900571000001</v>
      </c>
      <c r="Q354" s="84">
        <f t="shared" si="5"/>
        <v>9.3314520293267013E-3</v>
      </c>
      <c r="R354" s="84">
        <f>P354/'סכום נכסי הקרן'!$C$42</f>
        <v>5.5825804315517622E-4</v>
      </c>
    </row>
    <row r="355" spans="2:18">
      <c r="B355" s="115"/>
      <c r="C355" s="115"/>
      <c r="D355" s="115"/>
      <c r="E355" s="115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</row>
    <row r="356" spans="2:18">
      <c r="B356" s="115"/>
      <c r="C356" s="115"/>
      <c r="D356" s="115"/>
      <c r="E356" s="115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</row>
    <row r="357" spans="2:18">
      <c r="B357" s="115"/>
      <c r="C357" s="115"/>
      <c r="D357" s="115"/>
      <c r="E357" s="115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</row>
    <row r="358" spans="2:18">
      <c r="B358" s="120" t="s">
        <v>200</v>
      </c>
      <c r="C358" s="115"/>
      <c r="D358" s="115"/>
      <c r="E358" s="115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</row>
    <row r="359" spans="2:18">
      <c r="B359" s="120" t="s">
        <v>105</v>
      </c>
      <c r="C359" s="115"/>
      <c r="D359" s="115"/>
      <c r="E359" s="115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</row>
    <row r="360" spans="2:18">
      <c r="B360" s="120" t="s">
        <v>183</v>
      </c>
      <c r="C360" s="115"/>
      <c r="D360" s="115"/>
      <c r="E360" s="115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</row>
    <row r="361" spans="2:18">
      <c r="B361" s="120" t="s">
        <v>191</v>
      </c>
      <c r="C361" s="115"/>
      <c r="D361" s="115"/>
      <c r="E361" s="115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</row>
    <row r="362" spans="2:18">
      <c r="B362" s="115"/>
      <c r="C362" s="115"/>
      <c r="D362" s="115"/>
      <c r="E362" s="115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</row>
    <row r="363" spans="2:18">
      <c r="B363" s="115"/>
      <c r="C363" s="115"/>
      <c r="D363" s="115"/>
      <c r="E363" s="115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</row>
    <row r="364" spans="2:18">
      <c r="B364" s="115"/>
      <c r="C364" s="115"/>
      <c r="D364" s="115"/>
      <c r="E364" s="115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</row>
    <row r="365" spans="2:18">
      <c r="B365" s="115"/>
      <c r="C365" s="115"/>
      <c r="D365" s="115"/>
      <c r="E365" s="115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</row>
    <row r="366" spans="2:18">
      <c r="B366" s="115"/>
      <c r="C366" s="115"/>
      <c r="D366" s="115"/>
      <c r="E366" s="115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</row>
    <row r="367" spans="2:18">
      <c r="B367" s="115"/>
      <c r="C367" s="115"/>
      <c r="D367" s="115"/>
      <c r="E367" s="115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</row>
    <row r="368" spans="2:18">
      <c r="B368" s="115"/>
      <c r="C368" s="115"/>
      <c r="D368" s="115"/>
      <c r="E368" s="115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</row>
    <row r="369" spans="2:18">
      <c r="B369" s="115"/>
      <c r="C369" s="115"/>
      <c r="D369" s="115"/>
      <c r="E369" s="115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</row>
    <row r="370" spans="2:18">
      <c r="B370" s="115"/>
      <c r="C370" s="115"/>
      <c r="D370" s="115"/>
      <c r="E370" s="115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</row>
    <row r="371" spans="2:18">
      <c r="B371" s="115"/>
      <c r="C371" s="115"/>
      <c r="D371" s="115"/>
      <c r="E371" s="115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</row>
    <row r="372" spans="2:18">
      <c r="B372" s="115"/>
      <c r="C372" s="115"/>
      <c r="D372" s="115"/>
      <c r="E372" s="115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</row>
    <row r="373" spans="2:18">
      <c r="B373" s="115"/>
      <c r="C373" s="115"/>
      <c r="D373" s="115"/>
      <c r="E373" s="115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</row>
    <row r="374" spans="2:18">
      <c r="B374" s="115"/>
      <c r="C374" s="115"/>
      <c r="D374" s="115"/>
      <c r="E374" s="115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</row>
    <row r="375" spans="2:18">
      <c r="B375" s="115"/>
      <c r="C375" s="115"/>
      <c r="D375" s="115"/>
      <c r="E375" s="115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</row>
    <row r="376" spans="2:18">
      <c r="B376" s="115"/>
      <c r="C376" s="115"/>
      <c r="D376" s="115"/>
      <c r="E376" s="115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</row>
    <row r="377" spans="2:18">
      <c r="B377" s="115"/>
      <c r="C377" s="115"/>
      <c r="D377" s="115"/>
      <c r="E377" s="115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</row>
    <row r="378" spans="2:18">
      <c r="B378" s="115"/>
      <c r="C378" s="115"/>
      <c r="D378" s="115"/>
      <c r="E378" s="115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</row>
    <row r="379" spans="2:18">
      <c r="B379" s="115"/>
      <c r="C379" s="115"/>
      <c r="D379" s="115"/>
      <c r="E379" s="115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</row>
    <row r="380" spans="2:18">
      <c r="B380" s="115"/>
      <c r="C380" s="115"/>
      <c r="D380" s="115"/>
      <c r="E380" s="115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</row>
    <row r="381" spans="2:18">
      <c r="B381" s="115"/>
      <c r="C381" s="115"/>
      <c r="D381" s="115"/>
      <c r="E381" s="115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</row>
    <row r="382" spans="2:18">
      <c r="B382" s="115"/>
      <c r="C382" s="115"/>
      <c r="D382" s="115"/>
      <c r="E382" s="115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</row>
    <row r="383" spans="2:18">
      <c r="B383" s="115"/>
      <c r="C383" s="115"/>
      <c r="D383" s="115"/>
      <c r="E383" s="115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</row>
    <row r="384" spans="2:18">
      <c r="B384" s="115"/>
      <c r="C384" s="115"/>
      <c r="D384" s="115"/>
      <c r="E384" s="115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</row>
    <row r="385" spans="2:18">
      <c r="B385" s="115"/>
      <c r="C385" s="115"/>
      <c r="D385" s="115"/>
      <c r="E385" s="115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</row>
    <row r="386" spans="2:18">
      <c r="B386" s="115"/>
      <c r="C386" s="115"/>
      <c r="D386" s="115"/>
      <c r="E386" s="115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</row>
    <row r="387" spans="2:18">
      <c r="B387" s="115"/>
      <c r="C387" s="115"/>
      <c r="D387" s="115"/>
      <c r="E387" s="115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</row>
    <row r="388" spans="2:18">
      <c r="B388" s="115"/>
      <c r="C388" s="115"/>
      <c r="D388" s="115"/>
      <c r="E388" s="115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</row>
    <row r="389" spans="2:18">
      <c r="B389" s="115"/>
      <c r="C389" s="115"/>
      <c r="D389" s="115"/>
      <c r="E389" s="115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</row>
    <row r="390" spans="2:18">
      <c r="B390" s="115"/>
      <c r="C390" s="115"/>
      <c r="D390" s="115"/>
      <c r="E390" s="115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</row>
    <row r="391" spans="2:18">
      <c r="B391" s="115"/>
      <c r="C391" s="115"/>
      <c r="D391" s="115"/>
      <c r="E391" s="115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</row>
    <row r="392" spans="2:18">
      <c r="B392" s="115"/>
      <c r="C392" s="115"/>
      <c r="D392" s="115"/>
      <c r="E392" s="115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</row>
    <row r="393" spans="2:18">
      <c r="B393" s="115"/>
      <c r="C393" s="115"/>
      <c r="D393" s="115"/>
      <c r="E393" s="115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</row>
    <row r="394" spans="2:18">
      <c r="B394" s="115"/>
      <c r="C394" s="115"/>
      <c r="D394" s="115"/>
      <c r="E394" s="115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</row>
    <row r="395" spans="2:18">
      <c r="B395" s="115"/>
      <c r="C395" s="115"/>
      <c r="D395" s="115"/>
      <c r="E395" s="115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</row>
    <row r="396" spans="2:18">
      <c r="B396" s="115"/>
      <c r="C396" s="115"/>
      <c r="D396" s="115"/>
      <c r="E396" s="115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</row>
    <row r="397" spans="2:18">
      <c r="B397" s="115"/>
      <c r="C397" s="115"/>
      <c r="D397" s="115"/>
      <c r="E397" s="115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</row>
    <row r="398" spans="2:18">
      <c r="B398" s="115"/>
      <c r="C398" s="115"/>
      <c r="D398" s="115"/>
      <c r="E398" s="115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</row>
    <row r="399" spans="2:18">
      <c r="B399" s="115"/>
      <c r="C399" s="115"/>
      <c r="D399" s="115"/>
      <c r="E399" s="115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</row>
    <row r="400" spans="2:18">
      <c r="B400" s="115"/>
      <c r="C400" s="115"/>
      <c r="D400" s="115"/>
      <c r="E400" s="115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</row>
    <row r="401" spans="2:18">
      <c r="B401" s="115"/>
      <c r="C401" s="115"/>
      <c r="D401" s="115"/>
      <c r="E401" s="115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</row>
    <row r="402" spans="2:18">
      <c r="B402" s="115"/>
      <c r="C402" s="115"/>
      <c r="D402" s="115"/>
      <c r="E402" s="115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</row>
    <row r="403" spans="2:18">
      <c r="B403" s="115"/>
      <c r="C403" s="115"/>
      <c r="D403" s="115"/>
      <c r="E403" s="115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</row>
    <row r="404" spans="2:18">
      <c r="B404" s="115"/>
      <c r="C404" s="115"/>
      <c r="D404" s="115"/>
      <c r="E404" s="115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</row>
    <row r="405" spans="2:18">
      <c r="B405" s="115"/>
      <c r="C405" s="115"/>
      <c r="D405" s="115"/>
      <c r="E405" s="115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</row>
    <row r="406" spans="2:18">
      <c r="B406" s="115"/>
      <c r="C406" s="115"/>
      <c r="D406" s="115"/>
      <c r="E406" s="115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</row>
    <row r="407" spans="2:18">
      <c r="B407" s="115"/>
      <c r="C407" s="115"/>
      <c r="D407" s="115"/>
      <c r="E407" s="115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</row>
    <row r="408" spans="2:18">
      <c r="B408" s="115"/>
      <c r="C408" s="115"/>
      <c r="D408" s="115"/>
      <c r="E408" s="115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</row>
    <row r="409" spans="2:18">
      <c r="B409" s="115"/>
      <c r="C409" s="115"/>
      <c r="D409" s="115"/>
      <c r="E409" s="115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</row>
    <row r="410" spans="2:18">
      <c r="B410" s="115"/>
      <c r="C410" s="115"/>
      <c r="D410" s="115"/>
      <c r="E410" s="115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</row>
    <row r="411" spans="2:18">
      <c r="B411" s="115"/>
      <c r="C411" s="115"/>
      <c r="D411" s="115"/>
      <c r="E411" s="115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</row>
    <row r="412" spans="2:18">
      <c r="B412" s="115"/>
      <c r="C412" s="115"/>
      <c r="D412" s="115"/>
      <c r="E412" s="115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</row>
    <row r="413" spans="2:18">
      <c r="B413" s="115"/>
      <c r="C413" s="115"/>
      <c r="D413" s="115"/>
      <c r="E413" s="115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</row>
    <row r="414" spans="2:18">
      <c r="B414" s="115"/>
      <c r="C414" s="115"/>
      <c r="D414" s="115"/>
      <c r="E414" s="115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</row>
    <row r="415" spans="2:18">
      <c r="B415" s="115"/>
      <c r="C415" s="115"/>
      <c r="D415" s="115"/>
      <c r="E415" s="115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</row>
    <row r="416" spans="2:18">
      <c r="B416" s="115"/>
      <c r="C416" s="115"/>
      <c r="D416" s="115"/>
      <c r="E416" s="115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</row>
    <row r="417" spans="2:18">
      <c r="B417" s="115"/>
      <c r="C417" s="115"/>
      <c r="D417" s="115"/>
      <c r="E417" s="115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</row>
    <row r="418" spans="2:18">
      <c r="B418" s="115"/>
      <c r="C418" s="115"/>
      <c r="D418" s="115"/>
      <c r="E418" s="115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</row>
    <row r="419" spans="2:18">
      <c r="B419" s="115"/>
      <c r="C419" s="115"/>
      <c r="D419" s="115"/>
      <c r="E419" s="115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</row>
    <row r="420" spans="2:18">
      <c r="B420" s="115"/>
      <c r="C420" s="115"/>
      <c r="D420" s="115"/>
      <c r="E420" s="115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</row>
    <row r="421" spans="2:18">
      <c r="B421" s="115"/>
      <c r="C421" s="115"/>
      <c r="D421" s="115"/>
      <c r="E421" s="115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</row>
    <row r="422" spans="2:18">
      <c r="B422" s="115"/>
      <c r="C422" s="115"/>
      <c r="D422" s="115"/>
      <c r="E422" s="115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</row>
    <row r="423" spans="2:18">
      <c r="B423" s="115"/>
      <c r="C423" s="115"/>
      <c r="D423" s="115"/>
      <c r="E423" s="115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</row>
    <row r="424" spans="2:18">
      <c r="B424" s="115"/>
      <c r="C424" s="115"/>
      <c r="D424" s="115"/>
      <c r="E424" s="115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</row>
    <row r="425" spans="2:18">
      <c r="B425" s="115"/>
      <c r="C425" s="115"/>
      <c r="D425" s="115"/>
      <c r="E425" s="115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</row>
    <row r="426" spans="2:18">
      <c r="B426" s="115"/>
      <c r="C426" s="115"/>
      <c r="D426" s="115"/>
      <c r="E426" s="115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</row>
    <row r="427" spans="2:18">
      <c r="B427" s="115"/>
      <c r="C427" s="115"/>
      <c r="D427" s="115"/>
      <c r="E427" s="115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</row>
    <row r="428" spans="2:18">
      <c r="B428" s="115"/>
      <c r="C428" s="115"/>
      <c r="D428" s="115"/>
      <c r="E428" s="115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</row>
    <row r="429" spans="2:18">
      <c r="B429" s="115"/>
      <c r="C429" s="115"/>
      <c r="D429" s="115"/>
      <c r="E429" s="115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</row>
    <row r="430" spans="2:18">
      <c r="B430" s="115"/>
      <c r="C430" s="115"/>
      <c r="D430" s="115"/>
      <c r="E430" s="115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</row>
    <row r="431" spans="2:18">
      <c r="B431" s="115"/>
      <c r="C431" s="115"/>
      <c r="D431" s="115"/>
      <c r="E431" s="115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</row>
    <row r="432" spans="2:18">
      <c r="B432" s="115"/>
      <c r="C432" s="115"/>
      <c r="D432" s="115"/>
      <c r="E432" s="115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</row>
    <row r="433" spans="2:18">
      <c r="B433" s="115"/>
      <c r="C433" s="115"/>
      <c r="D433" s="115"/>
      <c r="E433" s="115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</row>
    <row r="434" spans="2:18">
      <c r="B434" s="115"/>
      <c r="C434" s="115"/>
      <c r="D434" s="115"/>
      <c r="E434" s="115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</row>
    <row r="435" spans="2:18">
      <c r="B435" s="115"/>
      <c r="C435" s="115"/>
      <c r="D435" s="115"/>
      <c r="E435" s="115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</row>
    <row r="436" spans="2:18">
      <c r="B436" s="115"/>
      <c r="C436" s="115"/>
      <c r="D436" s="115"/>
      <c r="E436" s="115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</row>
    <row r="437" spans="2:18">
      <c r="B437" s="115"/>
      <c r="C437" s="115"/>
      <c r="D437" s="115"/>
      <c r="E437" s="115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</row>
    <row r="438" spans="2:18">
      <c r="B438" s="115"/>
      <c r="C438" s="115"/>
      <c r="D438" s="115"/>
      <c r="E438" s="115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</row>
    <row r="439" spans="2:18">
      <c r="B439" s="115"/>
      <c r="C439" s="115"/>
      <c r="D439" s="115"/>
      <c r="E439" s="115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</row>
    <row r="440" spans="2:18">
      <c r="B440" s="115"/>
      <c r="C440" s="115"/>
      <c r="D440" s="115"/>
      <c r="E440" s="115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</row>
    <row r="441" spans="2:18">
      <c r="B441" s="115"/>
      <c r="C441" s="115"/>
      <c r="D441" s="115"/>
      <c r="E441" s="115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</row>
    <row r="442" spans="2:18">
      <c r="B442" s="115"/>
      <c r="C442" s="115"/>
      <c r="D442" s="115"/>
      <c r="E442" s="115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</row>
    <row r="443" spans="2:18">
      <c r="B443" s="115"/>
      <c r="C443" s="115"/>
      <c r="D443" s="115"/>
      <c r="E443" s="115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</row>
    <row r="444" spans="2:18">
      <c r="B444" s="115"/>
      <c r="C444" s="115"/>
      <c r="D444" s="115"/>
      <c r="E444" s="115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</row>
    <row r="445" spans="2:18">
      <c r="B445" s="115"/>
      <c r="C445" s="115"/>
      <c r="D445" s="115"/>
      <c r="E445" s="115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</row>
    <row r="446" spans="2:18">
      <c r="B446" s="115"/>
      <c r="C446" s="115"/>
      <c r="D446" s="115"/>
      <c r="E446" s="115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</row>
    <row r="447" spans="2:18">
      <c r="B447" s="115"/>
      <c r="C447" s="115"/>
      <c r="D447" s="115"/>
      <c r="E447" s="115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</row>
    <row r="448" spans="2:18">
      <c r="B448" s="115"/>
      <c r="C448" s="115"/>
      <c r="D448" s="115"/>
      <c r="E448" s="115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</row>
    <row r="449" spans="2:18">
      <c r="B449" s="115"/>
      <c r="C449" s="115"/>
      <c r="D449" s="115"/>
      <c r="E449" s="115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</row>
    <row r="450" spans="2:18">
      <c r="B450" s="115"/>
      <c r="C450" s="115"/>
      <c r="D450" s="115"/>
      <c r="E450" s="115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</row>
    <row r="451" spans="2:18">
      <c r="B451" s="115"/>
      <c r="C451" s="115"/>
      <c r="D451" s="115"/>
      <c r="E451" s="115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</row>
    <row r="452" spans="2:18">
      <c r="B452" s="115"/>
      <c r="C452" s="115"/>
      <c r="D452" s="115"/>
      <c r="E452" s="115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</row>
    <row r="453" spans="2:18">
      <c r="B453" s="115"/>
      <c r="C453" s="115"/>
      <c r="D453" s="115"/>
      <c r="E453" s="115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</row>
    <row r="454" spans="2:18">
      <c r="B454" s="115"/>
      <c r="C454" s="115"/>
      <c r="D454" s="115"/>
      <c r="E454" s="115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</row>
    <row r="455" spans="2:18">
      <c r="B455" s="115"/>
      <c r="C455" s="115"/>
      <c r="D455" s="115"/>
      <c r="E455" s="115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</row>
    <row r="456" spans="2:18">
      <c r="B456" s="115"/>
      <c r="C456" s="115"/>
      <c r="D456" s="115"/>
      <c r="E456" s="115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</row>
    <row r="457" spans="2:18">
      <c r="B457" s="115"/>
      <c r="C457" s="115"/>
      <c r="D457" s="115"/>
      <c r="E457" s="115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</row>
    <row r="458" spans="2:18">
      <c r="B458" s="115"/>
      <c r="C458" s="115"/>
      <c r="D458" s="115"/>
      <c r="E458" s="115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</row>
    <row r="459" spans="2:18">
      <c r="B459" s="115"/>
      <c r="C459" s="115"/>
      <c r="D459" s="115"/>
      <c r="E459" s="115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</row>
    <row r="460" spans="2:18">
      <c r="B460" s="115"/>
      <c r="C460" s="115"/>
      <c r="D460" s="115"/>
      <c r="E460" s="115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</row>
    <row r="461" spans="2:18">
      <c r="B461" s="115"/>
      <c r="C461" s="115"/>
      <c r="D461" s="115"/>
      <c r="E461" s="115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</row>
    <row r="462" spans="2:18">
      <c r="B462" s="115"/>
      <c r="C462" s="115"/>
      <c r="D462" s="115"/>
      <c r="E462" s="115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</row>
    <row r="463" spans="2:18">
      <c r="B463" s="115"/>
      <c r="C463" s="115"/>
      <c r="D463" s="115"/>
      <c r="E463" s="115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</row>
    <row r="464" spans="2:18">
      <c r="B464" s="115"/>
      <c r="C464" s="115"/>
      <c r="D464" s="115"/>
      <c r="E464" s="115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</row>
    <row r="465" spans="2:18">
      <c r="B465" s="115"/>
      <c r="C465" s="115"/>
      <c r="D465" s="115"/>
      <c r="E465" s="115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</row>
    <row r="466" spans="2:18">
      <c r="B466" s="115"/>
      <c r="C466" s="115"/>
      <c r="D466" s="115"/>
      <c r="E466" s="115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</row>
    <row r="467" spans="2:18">
      <c r="B467" s="115"/>
      <c r="C467" s="115"/>
      <c r="D467" s="115"/>
      <c r="E467" s="115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</row>
    <row r="468" spans="2:18">
      <c r="B468" s="115"/>
      <c r="C468" s="115"/>
      <c r="D468" s="115"/>
      <c r="E468" s="115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</row>
    <row r="469" spans="2:18">
      <c r="B469" s="115"/>
      <c r="C469" s="115"/>
      <c r="D469" s="115"/>
      <c r="E469" s="115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</row>
    <row r="470" spans="2:18">
      <c r="B470" s="115"/>
      <c r="C470" s="115"/>
      <c r="D470" s="115"/>
      <c r="E470" s="115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</row>
    <row r="471" spans="2:18">
      <c r="B471" s="115"/>
      <c r="C471" s="115"/>
      <c r="D471" s="115"/>
      <c r="E471" s="115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</row>
    <row r="472" spans="2:18">
      <c r="B472" s="115"/>
      <c r="C472" s="115"/>
      <c r="D472" s="115"/>
      <c r="E472" s="115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</row>
    <row r="473" spans="2:18">
      <c r="B473" s="115"/>
      <c r="C473" s="115"/>
      <c r="D473" s="115"/>
      <c r="E473" s="115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</row>
    <row r="474" spans="2:18">
      <c r="B474" s="115"/>
      <c r="C474" s="115"/>
      <c r="D474" s="115"/>
      <c r="E474" s="115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</row>
    <row r="475" spans="2:18">
      <c r="B475" s="115"/>
      <c r="C475" s="115"/>
      <c r="D475" s="115"/>
      <c r="E475" s="115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</row>
    <row r="476" spans="2:18">
      <c r="B476" s="115"/>
      <c r="C476" s="115"/>
      <c r="D476" s="115"/>
      <c r="E476" s="115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</row>
    <row r="477" spans="2:18">
      <c r="B477" s="115"/>
      <c r="C477" s="115"/>
      <c r="D477" s="115"/>
      <c r="E477" s="115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</row>
    <row r="478" spans="2:18">
      <c r="B478" s="115"/>
      <c r="C478" s="115"/>
      <c r="D478" s="115"/>
      <c r="E478" s="115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</row>
    <row r="479" spans="2:18">
      <c r="B479" s="115"/>
      <c r="C479" s="115"/>
      <c r="D479" s="115"/>
      <c r="E479" s="115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</row>
    <row r="480" spans="2:18">
      <c r="B480" s="115"/>
      <c r="C480" s="115"/>
      <c r="D480" s="115"/>
      <c r="E480" s="115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</row>
    <row r="481" spans="2:18">
      <c r="B481" s="115"/>
      <c r="C481" s="115"/>
      <c r="D481" s="115"/>
      <c r="E481" s="115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</row>
    <row r="482" spans="2:18">
      <c r="B482" s="115"/>
      <c r="C482" s="115"/>
      <c r="D482" s="115"/>
      <c r="E482" s="115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</row>
    <row r="483" spans="2:18">
      <c r="B483" s="115"/>
      <c r="C483" s="115"/>
      <c r="D483" s="115"/>
      <c r="E483" s="115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</row>
    <row r="484" spans="2:18">
      <c r="B484" s="115"/>
      <c r="C484" s="115"/>
      <c r="D484" s="115"/>
      <c r="E484" s="115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</row>
    <row r="485" spans="2:18">
      <c r="B485" s="115"/>
      <c r="C485" s="115"/>
      <c r="D485" s="115"/>
      <c r="E485" s="115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</row>
    <row r="486" spans="2:18">
      <c r="B486" s="115"/>
      <c r="C486" s="115"/>
      <c r="D486" s="115"/>
      <c r="E486" s="115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</row>
    <row r="487" spans="2:18">
      <c r="B487" s="115"/>
      <c r="C487" s="115"/>
      <c r="D487" s="115"/>
      <c r="E487" s="115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</row>
    <row r="488" spans="2:18">
      <c r="B488" s="115"/>
      <c r="C488" s="115"/>
      <c r="D488" s="115"/>
      <c r="E488" s="115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</row>
    <row r="489" spans="2:18">
      <c r="B489" s="115"/>
      <c r="C489" s="115"/>
      <c r="D489" s="115"/>
      <c r="E489" s="115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</row>
    <row r="490" spans="2:18">
      <c r="B490" s="115"/>
      <c r="C490" s="115"/>
      <c r="D490" s="115"/>
      <c r="E490" s="115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</row>
    <row r="491" spans="2:18">
      <c r="B491" s="115"/>
      <c r="C491" s="115"/>
      <c r="D491" s="115"/>
      <c r="E491" s="115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</row>
    <row r="492" spans="2:18">
      <c r="B492" s="115"/>
      <c r="C492" s="115"/>
      <c r="D492" s="115"/>
      <c r="E492" s="115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</row>
    <row r="493" spans="2:18">
      <c r="B493" s="115"/>
      <c r="C493" s="115"/>
      <c r="D493" s="115"/>
      <c r="E493" s="115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</row>
    <row r="494" spans="2:18">
      <c r="B494" s="115"/>
      <c r="C494" s="115"/>
      <c r="D494" s="115"/>
      <c r="E494" s="115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</row>
    <row r="495" spans="2:18">
      <c r="B495" s="115"/>
      <c r="C495" s="115"/>
      <c r="D495" s="115"/>
      <c r="E495" s="115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</row>
    <row r="496" spans="2:18">
      <c r="B496" s="115"/>
      <c r="C496" s="115"/>
      <c r="D496" s="115"/>
      <c r="E496" s="115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</row>
    <row r="497" spans="2:18">
      <c r="B497" s="115"/>
      <c r="C497" s="115"/>
      <c r="D497" s="115"/>
      <c r="E497" s="115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</row>
    <row r="498" spans="2:18">
      <c r="B498" s="115"/>
      <c r="C498" s="115"/>
      <c r="D498" s="115"/>
      <c r="E498" s="115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</row>
    <row r="499" spans="2:18">
      <c r="B499" s="115"/>
      <c r="C499" s="115"/>
      <c r="D499" s="115"/>
      <c r="E499" s="115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</row>
    <row r="500" spans="2:18">
      <c r="B500" s="115"/>
      <c r="C500" s="115"/>
      <c r="D500" s="115"/>
      <c r="E500" s="115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</row>
    <row r="501" spans="2:18">
      <c r="B501" s="115"/>
      <c r="C501" s="115"/>
      <c r="D501" s="115"/>
      <c r="E501" s="115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</row>
    <row r="502" spans="2:18">
      <c r="B502" s="115"/>
      <c r="C502" s="115"/>
      <c r="D502" s="115"/>
      <c r="E502" s="115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</row>
    <row r="503" spans="2:18">
      <c r="B503" s="115"/>
      <c r="C503" s="115"/>
      <c r="D503" s="115"/>
      <c r="E503" s="115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</row>
    <row r="504" spans="2:18">
      <c r="B504" s="115"/>
      <c r="C504" s="115"/>
      <c r="D504" s="115"/>
      <c r="E504" s="115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</row>
    <row r="505" spans="2:18">
      <c r="B505" s="115"/>
      <c r="C505" s="115"/>
      <c r="D505" s="115"/>
      <c r="E505" s="115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</row>
    <row r="506" spans="2:18">
      <c r="B506" s="115"/>
      <c r="C506" s="115"/>
      <c r="D506" s="115"/>
      <c r="E506" s="115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</row>
    <row r="507" spans="2:18">
      <c r="B507" s="115"/>
      <c r="C507" s="115"/>
      <c r="D507" s="115"/>
      <c r="E507" s="115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</row>
    <row r="508" spans="2:18">
      <c r="B508" s="115"/>
      <c r="C508" s="115"/>
      <c r="D508" s="115"/>
      <c r="E508" s="115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</row>
    <row r="509" spans="2:18">
      <c r="B509" s="115"/>
      <c r="C509" s="115"/>
      <c r="D509" s="115"/>
      <c r="E509" s="115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</row>
    <row r="510" spans="2:18">
      <c r="B510" s="115"/>
      <c r="C510" s="115"/>
      <c r="D510" s="115"/>
      <c r="E510" s="115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</row>
    <row r="511" spans="2:18">
      <c r="B511" s="115"/>
      <c r="C511" s="115"/>
      <c r="D511" s="115"/>
      <c r="E511" s="115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</row>
    <row r="512" spans="2:18">
      <c r="B512" s="115"/>
      <c r="C512" s="115"/>
      <c r="D512" s="115"/>
      <c r="E512" s="115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</row>
    <row r="513" spans="2:18">
      <c r="B513" s="115"/>
      <c r="C513" s="115"/>
      <c r="D513" s="115"/>
      <c r="E513" s="115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</row>
    <row r="514" spans="2:18">
      <c r="B514" s="115"/>
      <c r="C514" s="115"/>
      <c r="D514" s="115"/>
      <c r="E514" s="115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</row>
    <row r="515" spans="2:18">
      <c r="B515" s="115"/>
      <c r="C515" s="115"/>
      <c r="D515" s="115"/>
      <c r="E515" s="115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</row>
    <row r="516" spans="2:18">
      <c r="B516" s="115"/>
      <c r="C516" s="115"/>
      <c r="D516" s="115"/>
      <c r="E516" s="115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</row>
    <row r="517" spans="2:18">
      <c r="B517" s="115"/>
      <c r="C517" s="115"/>
      <c r="D517" s="115"/>
      <c r="E517" s="115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</row>
    <row r="518" spans="2:18">
      <c r="B518" s="115"/>
      <c r="C518" s="115"/>
      <c r="D518" s="115"/>
      <c r="E518" s="115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</row>
    <row r="519" spans="2:18">
      <c r="B519" s="115"/>
      <c r="C519" s="115"/>
      <c r="D519" s="115"/>
      <c r="E519" s="115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</row>
    <row r="520" spans="2:18">
      <c r="B520" s="115"/>
      <c r="C520" s="115"/>
      <c r="D520" s="115"/>
      <c r="E520" s="115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</row>
    <row r="521" spans="2:18">
      <c r="B521" s="115"/>
      <c r="C521" s="115"/>
      <c r="D521" s="115"/>
      <c r="E521" s="115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</row>
    <row r="522" spans="2:18">
      <c r="B522" s="115"/>
      <c r="C522" s="115"/>
      <c r="D522" s="115"/>
      <c r="E522" s="115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</row>
    <row r="523" spans="2:18">
      <c r="B523" s="115"/>
      <c r="C523" s="115"/>
      <c r="D523" s="115"/>
      <c r="E523" s="115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</row>
    <row r="524" spans="2:18">
      <c r="B524" s="115"/>
      <c r="C524" s="115"/>
      <c r="D524" s="115"/>
      <c r="E524" s="115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</row>
    <row r="525" spans="2:18">
      <c r="B525" s="115"/>
      <c r="C525" s="115"/>
      <c r="D525" s="115"/>
      <c r="E525" s="115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</row>
    <row r="526" spans="2:18">
      <c r="B526" s="115"/>
      <c r="C526" s="115"/>
      <c r="D526" s="115"/>
      <c r="E526" s="115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</row>
    <row r="527" spans="2:18">
      <c r="B527" s="115"/>
      <c r="C527" s="115"/>
      <c r="D527" s="115"/>
      <c r="E527" s="115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</row>
    <row r="528" spans="2:18">
      <c r="B528" s="115"/>
      <c r="C528" s="115"/>
      <c r="D528" s="115"/>
      <c r="E528" s="115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</row>
    <row r="529" spans="2:18">
      <c r="B529" s="115"/>
      <c r="C529" s="115"/>
      <c r="D529" s="115"/>
      <c r="E529" s="115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</row>
    <row r="530" spans="2:18">
      <c r="B530" s="115"/>
      <c r="C530" s="115"/>
      <c r="D530" s="115"/>
      <c r="E530" s="115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</row>
    <row r="531" spans="2:18">
      <c r="B531" s="115"/>
      <c r="C531" s="115"/>
      <c r="D531" s="115"/>
      <c r="E531" s="115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</row>
    <row r="532" spans="2:18">
      <c r="B532" s="115"/>
      <c r="C532" s="115"/>
      <c r="D532" s="115"/>
      <c r="E532" s="115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</row>
    <row r="533" spans="2:18">
      <c r="B533" s="115"/>
      <c r="C533" s="115"/>
      <c r="D533" s="115"/>
      <c r="E533" s="115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</row>
    <row r="534" spans="2:18">
      <c r="B534" s="115"/>
      <c r="C534" s="115"/>
      <c r="D534" s="115"/>
      <c r="E534" s="115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</row>
    <row r="535" spans="2:18">
      <c r="B535" s="115"/>
      <c r="C535" s="115"/>
      <c r="D535" s="115"/>
      <c r="E535" s="115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</row>
    <row r="536" spans="2:18">
      <c r="B536" s="115"/>
      <c r="C536" s="115"/>
      <c r="D536" s="115"/>
      <c r="E536" s="115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</row>
    <row r="537" spans="2:18">
      <c r="B537" s="115"/>
      <c r="C537" s="115"/>
      <c r="D537" s="115"/>
      <c r="E537" s="115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</row>
    <row r="538" spans="2:18">
      <c r="B538" s="115"/>
      <c r="C538" s="115"/>
      <c r="D538" s="115"/>
      <c r="E538" s="115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</row>
    <row r="539" spans="2:18">
      <c r="B539" s="115"/>
      <c r="C539" s="115"/>
      <c r="D539" s="115"/>
      <c r="E539" s="115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</row>
    <row r="540" spans="2:18">
      <c r="B540" s="115"/>
      <c r="C540" s="115"/>
      <c r="D540" s="115"/>
      <c r="E540" s="115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</row>
    <row r="541" spans="2:18">
      <c r="B541" s="115"/>
      <c r="C541" s="115"/>
      <c r="D541" s="115"/>
      <c r="E541" s="115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</row>
    <row r="542" spans="2:18">
      <c r="B542" s="115"/>
      <c r="C542" s="115"/>
      <c r="D542" s="115"/>
      <c r="E542" s="115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</row>
    <row r="543" spans="2:18">
      <c r="B543" s="115"/>
      <c r="C543" s="115"/>
      <c r="D543" s="115"/>
      <c r="E543" s="115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</row>
    <row r="544" spans="2:18">
      <c r="B544" s="115"/>
      <c r="C544" s="115"/>
      <c r="D544" s="115"/>
      <c r="E544" s="115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</row>
    <row r="545" spans="2:18">
      <c r="B545" s="115"/>
      <c r="C545" s="115"/>
      <c r="D545" s="115"/>
      <c r="E545" s="115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</row>
    <row r="546" spans="2:18">
      <c r="B546" s="115"/>
      <c r="C546" s="115"/>
      <c r="D546" s="115"/>
      <c r="E546" s="115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</row>
    <row r="547" spans="2:18">
      <c r="B547" s="115"/>
      <c r="C547" s="115"/>
      <c r="D547" s="115"/>
      <c r="E547" s="115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</row>
    <row r="548" spans="2:18">
      <c r="B548" s="115"/>
      <c r="C548" s="115"/>
      <c r="D548" s="115"/>
      <c r="E548" s="115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</row>
    <row r="549" spans="2:18">
      <c r="B549" s="115"/>
      <c r="C549" s="115"/>
      <c r="D549" s="115"/>
      <c r="E549" s="115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</row>
    <row r="550" spans="2:18">
      <c r="B550" s="115"/>
      <c r="C550" s="115"/>
      <c r="D550" s="115"/>
      <c r="E550" s="115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</row>
    <row r="551" spans="2:18">
      <c r="B551" s="115"/>
      <c r="C551" s="115"/>
      <c r="D551" s="115"/>
      <c r="E551" s="115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</row>
    <row r="552" spans="2:18">
      <c r="B552" s="115"/>
      <c r="C552" s="115"/>
      <c r="D552" s="115"/>
      <c r="E552" s="115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</row>
    <row r="553" spans="2:18">
      <c r="B553" s="115"/>
      <c r="C553" s="115"/>
      <c r="D553" s="115"/>
      <c r="E553" s="115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</row>
    <row r="554" spans="2:18">
      <c r="B554" s="115"/>
      <c r="C554" s="115"/>
      <c r="D554" s="115"/>
      <c r="E554" s="115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</row>
    <row r="555" spans="2:18">
      <c r="B555" s="115"/>
      <c r="C555" s="115"/>
      <c r="D555" s="115"/>
      <c r="E555" s="115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</row>
    <row r="556" spans="2:18">
      <c r="B556" s="115"/>
      <c r="C556" s="115"/>
      <c r="D556" s="115"/>
      <c r="E556" s="115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</row>
    <row r="557" spans="2:18">
      <c r="B557" s="115"/>
      <c r="C557" s="115"/>
      <c r="D557" s="115"/>
      <c r="E557" s="115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</row>
    <row r="558" spans="2:18">
      <c r="B558" s="115"/>
      <c r="C558" s="115"/>
      <c r="D558" s="115"/>
      <c r="E558" s="115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</row>
    <row r="559" spans="2:18">
      <c r="B559" s="115"/>
      <c r="C559" s="115"/>
      <c r="D559" s="115"/>
      <c r="E559" s="115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</row>
    <row r="560" spans="2:18">
      <c r="B560" s="115"/>
      <c r="C560" s="115"/>
      <c r="D560" s="115"/>
      <c r="E560" s="115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</row>
    <row r="561" spans="2:18">
      <c r="B561" s="115"/>
      <c r="C561" s="115"/>
      <c r="D561" s="115"/>
      <c r="E561" s="115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</row>
    <row r="562" spans="2:18">
      <c r="B562" s="115"/>
      <c r="C562" s="115"/>
      <c r="D562" s="115"/>
      <c r="E562" s="115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</row>
    <row r="563" spans="2:18">
      <c r="B563" s="115"/>
      <c r="C563" s="115"/>
      <c r="D563" s="115"/>
      <c r="E563" s="115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</row>
    <row r="564" spans="2:18">
      <c r="B564" s="115"/>
      <c r="C564" s="115"/>
      <c r="D564" s="115"/>
      <c r="E564" s="115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</row>
    <row r="565" spans="2:18">
      <c r="B565" s="115"/>
      <c r="C565" s="115"/>
      <c r="D565" s="115"/>
      <c r="E565" s="115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</row>
    <row r="566" spans="2:18">
      <c r="B566" s="115"/>
      <c r="C566" s="115"/>
      <c r="D566" s="115"/>
      <c r="E566" s="115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</row>
    <row r="567" spans="2:18">
      <c r="B567" s="115"/>
      <c r="C567" s="115"/>
      <c r="D567" s="115"/>
      <c r="E567" s="115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</row>
    <row r="568" spans="2:18">
      <c r="B568" s="115"/>
      <c r="C568" s="115"/>
      <c r="D568" s="115"/>
      <c r="E568" s="115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</row>
    <row r="569" spans="2:18">
      <c r="B569" s="115"/>
      <c r="C569" s="115"/>
      <c r="D569" s="115"/>
      <c r="E569" s="115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</row>
    <row r="570" spans="2:18">
      <c r="B570" s="115"/>
      <c r="C570" s="115"/>
      <c r="D570" s="115"/>
      <c r="E570" s="115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</row>
    <row r="571" spans="2:18">
      <c r="B571" s="115"/>
      <c r="C571" s="115"/>
      <c r="D571" s="115"/>
      <c r="E571" s="115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</row>
    <row r="572" spans="2:18">
      <c r="B572" s="115"/>
      <c r="C572" s="115"/>
      <c r="D572" s="115"/>
      <c r="E572" s="115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</row>
    <row r="573" spans="2:18">
      <c r="B573" s="115"/>
      <c r="C573" s="115"/>
      <c r="D573" s="115"/>
      <c r="E573" s="115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</row>
    <row r="574" spans="2:18">
      <c r="B574" s="115"/>
      <c r="C574" s="115"/>
      <c r="D574" s="115"/>
      <c r="E574" s="115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</row>
    <row r="575" spans="2:18">
      <c r="B575" s="115"/>
      <c r="C575" s="115"/>
      <c r="D575" s="115"/>
      <c r="E575" s="115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</row>
    <row r="576" spans="2:18">
      <c r="B576" s="115"/>
      <c r="C576" s="115"/>
      <c r="D576" s="115"/>
      <c r="E576" s="115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</row>
    <row r="577" spans="2:18">
      <c r="B577" s="115"/>
      <c r="C577" s="115"/>
      <c r="D577" s="115"/>
      <c r="E577" s="115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</row>
    <row r="578" spans="2:18">
      <c r="B578" s="115"/>
      <c r="C578" s="115"/>
      <c r="D578" s="115"/>
      <c r="E578" s="115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</row>
    <row r="579" spans="2:18">
      <c r="B579" s="115"/>
      <c r="C579" s="115"/>
      <c r="D579" s="115"/>
      <c r="E579" s="115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</row>
    <row r="580" spans="2:18">
      <c r="B580" s="115"/>
      <c r="C580" s="115"/>
      <c r="D580" s="115"/>
      <c r="E580" s="115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</row>
    <row r="581" spans="2:18">
      <c r="B581" s="115"/>
      <c r="C581" s="115"/>
      <c r="D581" s="115"/>
      <c r="E581" s="115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</row>
    <row r="582" spans="2:18">
      <c r="B582" s="115"/>
      <c r="C582" s="115"/>
      <c r="D582" s="115"/>
      <c r="E582" s="115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</row>
    <row r="583" spans="2:18">
      <c r="B583" s="115"/>
      <c r="C583" s="115"/>
      <c r="D583" s="115"/>
      <c r="E583" s="115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</row>
    <row r="584" spans="2:18">
      <c r="B584" s="115"/>
      <c r="C584" s="115"/>
      <c r="D584" s="115"/>
      <c r="E584" s="115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</row>
    <row r="585" spans="2:18">
      <c r="B585" s="115"/>
      <c r="C585" s="115"/>
      <c r="D585" s="115"/>
      <c r="E585" s="115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</row>
    <row r="586" spans="2:18">
      <c r="B586" s="115"/>
      <c r="C586" s="115"/>
      <c r="D586" s="115"/>
      <c r="E586" s="115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</row>
    <row r="587" spans="2:18">
      <c r="B587" s="115"/>
      <c r="C587" s="115"/>
      <c r="D587" s="115"/>
      <c r="E587" s="115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</row>
    <row r="588" spans="2:18">
      <c r="B588" s="115"/>
      <c r="C588" s="115"/>
      <c r="D588" s="115"/>
      <c r="E588" s="115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</row>
    <row r="589" spans="2:18">
      <c r="B589" s="115"/>
      <c r="C589" s="115"/>
      <c r="D589" s="115"/>
      <c r="E589" s="115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</row>
    <row r="590" spans="2:18">
      <c r="B590" s="115"/>
      <c r="C590" s="115"/>
      <c r="D590" s="115"/>
      <c r="E590" s="115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</row>
    <row r="591" spans="2:18">
      <c r="B591" s="115"/>
      <c r="C591" s="115"/>
      <c r="D591" s="115"/>
      <c r="E591" s="115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</row>
    <row r="592" spans="2:18">
      <c r="B592" s="115"/>
      <c r="C592" s="115"/>
      <c r="D592" s="115"/>
      <c r="E592" s="115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</row>
    <row r="593" spans="2:18">
      <c r="B593" s="115"/>
      <c r="C593" s="115"/>
      <c r="D593" s="115"/>
      <c r="E593" s="115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</row>
    <row r="594" spans="2:18">
      <c r="B594" s="115"/>
      <c r="C594" s="115"/>
      <c r="D594" s="115"/>
      <c r="E594" s="115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</row>
    <row r="595" spans="2:18">
      <c r="B595" s="115"/>
      <c r="C595" s="115"/>
      <c r="D595" s="115"/>
      <c r="E595" s="115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</row>
    <row r="596" spans="2:18">
      <c r="B596" s="115"/>
      <c r="C596" s="115"/>
      <c r="D596" s="115"/>
      <c r="E596" s="115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</row>
    <row r="597" spans="2:18">
      <c r="B597" s="115"/>
      <c r="C597" s="115"/>
      <c r="D597" s="115"/>
      <c r="E597" s="115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</row>
    <row r="598" spans="2:18">
      <c r="B598" s="115"/>
      <c r="C598" s="115"/>
      <c r="D598" s="115"/>
      <c r="E598" s="115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</row>
    <row r="599" spans="2:18">
      <c r="B599" s="115"/>
      <c r="C599" s="115"/>
      <c r="D599" s="115"/>
      <c r="E599" s="115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</row>
    <row r="600" spans="2:18">
      <c r="B600" s="115"/>
      <c r="C600" s="115"/>
      <c r="D600" s="115"/>
      <c r="E600" s="115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</row>
    <row r="601" spans="2:18">
      <c r="B601" s="115"/>
      <c r="C601" s="115"/>
      <c r="D601" s="115"/>
      <c r="E601" s="115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</row>
    <row r="602" spans="2:18">
      <c r="B602" s="115"/>
      <c r="C602" s="115"/>
      <c r="D602" s="115"/>
      <c r="E602" s="115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</row>
    <row r="603" spans="2:18">
      <c r="B603" s="115"/>
      <c r="C603" s="115"/>
      <c r="D603" s="115"/>
      <c r="E603" s="115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</row>
    <row r="604" spans="2:18">
      <c r="B604" s="115"/>
      <c r="C604" s="115"/>
      <c r="D604" s="115"/>
      <c r="E604" s="115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</row>
    <row r="605" spans="2:18">
      <c r="B605" s="115"/>
      <c r="C605" s="115"/>
      <c r="D605" s="115"/>
      <c r="E605" s="115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</row>
    <row r="606" spans="2:18">
      <c r="B606" s="115"/>
      <c r="C606" s="115"/>
      <c r="D606" s="115"/>
      <c r="E606" s="115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</row>
    <row r="607" spans="2:18">
      <c r="B607" s="115"/>
      <c r="C607" s="115"/>
      <c r="D607" s="115"/>
      <c r="E607" s="115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</row>
    <row r="608" spans="2:18">
      <c r="B608" s="115"/>
      <c r="C608" s="115"/>
      <c r="D608" s="115"/>
      <c r="E608" s="115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</row>
    <row r="609" spans="2:18">
      <c r="B609" s="115"/>
      <c r="C609" s="115"/>
      <c r="D609" s="115"/>
      <c r="E609" s="115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</row>
    <row r="610" spans="2:18">
      <c r="B610" s="115"/>
      <c r="C610" s="115"/>
      <c r="D610" s="115"/>
      <c r="E610" s="115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</row>
    <row r="611" spans="2:18">
      <c r="B611" s="115"/>
      <c r="C611" s="115"/>
      <c r="D611" s="115"/>
      <c r="E611" s="115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</row>
    <row r="612" spans="2:18">
      <c r="B612" s="115"/>
      <c r="C612" s="115"/>
      <c r="D612" s="115"/>
      <c r="E612" s="115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</row>
    <row r="613" spans="2:18">
      <c r="B613" s="115"/>
      <c r="C613" s="115"/>
      <c r="D613" s="115"/>
      <c r="E613" s="115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</row>
    <row r="614" spans="2:18">
      <c r="B614" s="115"/>
      <c r="C614" s="115"/>
      <c r="D614" s="115"/>
      <c r="E614" s="115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</row>
    <row r="615" spans="2:18">
      <c r="B615" s="115"/>
      <c r="C615" s="115"/>
      <c r="D615" s="115"/>
      <c r="E615" s="115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</row>
    <row r="616" spans="2:18">
      <c r="B616" s="115"/>
      <c r="C616" s="115"/>
      <c r="D616" s="115"/>
      <c r="E616" s="115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</row>
    <row r="617" spans="2:18">
      <c r="B617" s="115"/>
      <c r="C617" s="115"/>
      <c r="D617" s="115"/>
      <c r="E617" s="115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</row>
    <row r="618" spans="2:18">
      <c r="B618" s="115"/>
      <c r="C618" s="115"/>
      <c r="D618" s="115"/>
      <c r="E618" s="115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</row>
    <row r="619" spans="2:18">
      <c r="B619" s="115"/>
      <c r="C619" s="115"/>
      <c r="D619" s="115"/>
      <c r="E619" s="115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</row>
    <row r="620" spans="2:18">
      <c r="B620" s="115"/>
      <c r="C620" s="115"/>
      <c r="D620" s="115"/>
      <c r="E620" s="115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</row>
    <row r="621" spans="2:18">
      <c r="B621" s="115"/>
      <c r="C621" s="115"/>
      <c r="D621" s="115"/>
      <c r="E621" s="115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</row>
    <row r="622" spans="2:18">
      <c r="B622" s="115"/>
      <c r="C622" s="115"/>
      <c r="D622" s="115"/>
      <c r="E622" s="115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</row>
    <row r="623" spans="2:18">
      <c r="B623" s="115"/>
      <c r="C623" s="115"/>
      <c r="D623" s="115"/>
      <c r="E623" s="115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</row>
    <row r="624" spans="2:18">
      <c r="B624" s="115"/>
      <c r="C624" s="115"/>
      <c r="D624" s="115"/>
      <c r="E624" s="115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</row>
    <row r="625" spans="2:18">
      <c r="B625" s="115"/>
      <c r="C625" s="115"/>
      <c r="D625" s="115"/>
      <c r="E625" s="115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</row>
    <row r="626" spans="2:18">
      <c r="B626" s="115"/>
      <c r="C626" s="115"/>
      <c r="D626" s="115"/>
      <c r="E626" s="115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</row>
    <row r="627" spans="2:18">
      <c r="B627" s="115"/>
      <c r="C627" s="115"/>
      <c r="D627" s="115"/>
      <c r="E627" s="115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</row>
    <row r="628" spans="2:18">
      <c r="B628" s="115"/>
      <c r="C628" s="115"/>
      <c r="D628" s="115"/>
      <c r="E628" s="115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</row>
    <row r="629" spans="2:18">
      <c r="B629" s="115"/>
      <c r="C629" s="115"/>
      <c r="D629" s="115"/>
      <c r="E629" s="115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</row>
    <row r="630" spans="2:18">
      <c r="B630" s="115"/>
      <c r="C630" s="115"/>
      <c r="D630" s="115"/>
      <c r="E630" s="115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</row>
    <row r="631" spans="2:18">
      <c r="B631" s="115"/>
      <c r="C631" s="115"/>
      <c r="D631" s="115"/>
      <c r="E631" s="115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</row>
    <row r="632" spans="2:18">
      <c r="B632" s="115"/>
      <c r="C632" s="115"/>
      <c r="D632" s="115"/>
      <c r="E632" s="115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</row>
    <row r="633" spans="2:18">
      <c r="B633" s="115"/>
      <c r="C633" s="115"/>
      <c r="D633" s="115"/>
      <c r="E633" s="115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</row>
    <row r="634" spans="2:18">
      <c r="B634" s="115"/>
      <c r="C634" s="115"/>
      <c r="D634" s="115"/>
      <c r="E634" s="115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</row>
    <row r="635" spans="2:18">
      <c r="B635" s="115"/>
      <c r="C635" s="115"/>
      <c r="D635" s="115"/>
      <c r="E635" s="115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</row>
    <row r="636" spans="2:18">
      <c r="B636" s="115"/>
      <c r="C636" s="115"/>
      <c r="D636" s="115"/>
      <c r="E636" s="115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</row>
    <row r="637" spans="2:18">
      <c r="B637" s="115"/>
      <c r="C637" s="115"/>
      <c r="D637" s="115"/>
      <c r="E637" s="115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</row>
    <row r="638" spans="2:18">
      <c r="B638" s="115"/>
      <c r="C638" s="115"/>
      <c r="D638" s="115"/>
      <c r="E638" s="115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</row>
    <row r="639" spans="2:18">
      <c r="B639" s="115"/>
      <c r="C639" s="115"/>
      <c r="D639" s="115"/>
      <c r="E639" s="115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</row>
    <row r="640" spans="2:18">
      <c r="B640" s="115"/>
      <c r="C640" s="115"/>
      <c r="D640" s="115"/>
      <c r="E640" s="115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</row>
    <row r="641" spans="2:18">
      <c r="B641" s="115"/>
      <c r="C641" s="115"/>
      <c r="D641" s="115"/>
      <c r="E641" s="115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</row>
    <row r="642" spans="2:18">
      <c r="B642" s="115"/>
      <c r="C642" s="115"/>
      <c r="D642" s="115"/>
      <c r="E642" s="115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</row>
    <row r="643" spans="2:18">
      <c r="B643" s="115"/>
      <c r="C643" s="115"/>
      <c r="D643" s="115"/>
      <c r="E643" s="115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</row>
    <row r="644" spans="2:18">
      <c r="B644" s="115"/>
      <c r="C644" s="115"/>
      <c r="D644" s="115"/>
      <c r="E644" s="115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</row>
    <row r="645" spans="2:18">
      <c r="B645" s="115"/>
      <c r="C645" s="115"/>
      <c r="D645" s="115"/>
      <c r="E645" s="115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</row>
    <row r="646" spans="2:18">
      <c r="B646" s="115"/>
      <c r="C646" s="115"/>
      <c r="D646" s="115"/>
      <c r="E646" s="115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</row>
    <row r="647" spans="2:18">
      <c r="B647" s="115"/>
      <c r="C647" s="115"/>
      <c r="D647" s="115"/>
      <c r="E647" s="115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</row>
    <row r="648" spans="2:18">
      <c r="B648" s="115"/>
      <c r="C648" s="115"/>
      <c r="D648" s="115"/>
      <c r="E648" s="115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</row>
    <row r="649" spans="2:18">
      <c r="B649" s="115"/>
      <c r="C649" s="115"/>
      <c r="D649" s="115"/>
      <c r="E649" s="115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</row>
    <row r="650" spans="2:18">
      <c r="B650" s="115"/>
      <c r="C650" s="115"/>
      <c r="D650" s="115"/>
      <c r="E650" s="115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</row>
    <row r="651" spans="2:18">
      <c r="B651" s="115"/>
      <c r="C651" s="115"/>
      <c r="D651" s="115"/>
      <c r="E651" s="115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</row>
    <row r="652" spans="2:18">
      <c r="B652" s="115"/>
      <c r="C652" s="115"/>
      <c r="D652" s="115"/>
      <c r="E652" s="115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</row>
    <row r="653" spans="2:18">
      <c r="B653" s="115"/>
      <c r="C653" s="115"/>
      <c r="D653" s="115"/>
      <c r="E653" s="115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</row>
    <row r="654" spans="2:18">
      <c r="B654" s="115"/>
      <c r="C654" s="115"/>
      <c r="D654" s="115"/>
      <c r="E654" s="115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</row>
    <row r="655" spans="2:18">
      <c r="B655" s="115"/>
      <c r="C655" s="115"/>
      <c r="D655" s="115"/>
      <c r="E655" s="115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</row>
    <row r="656" spans="2:18">
      <c r="B656" s="115"/>
      <c r="C656" s="115"/>
      <c r="D656" s="115"/>
      <c r="E656" s="115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</row>
    <row r="657" spans="2:18">
      <c r="B657" s="115"/>
      <c r="C657" s="115"/>
      <c r="D657" s="115"/>
      <c r="E657" s="115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</row>
    <row r="658" spans="2:18">
      <c r="B658" s="115"/>
      <c r="C658" s="115"/>
      <c r="D658" s="115"/>
      <c r="E658" s="115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</row>
    <row r="659" spans="2:18">
      <c r="B659" s="115"/>
      <c r="C659" s="115"/>
      <c r="D659" s="115"/>
      <c r="E659" s="115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</row>
    <row r="660" spans="2:18">
      <c r="B660" s="115"/>
      <c r="C660" s="115"/>
      <c r="D660" s="115"/>
      <c r="E660" s="115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</row>
    <row r="661" spans="2:18">
      <c r="B661" s="115"/>
      <c r="C661" s="115"/>
      <c r="D661" s="115"/>
      <c r="E661" s="115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</row>
    <row r="662" spans="2:18">
      <c r="B662" s="115"/>
      <c r="C662" s="115"/>
      <c r="D662" s="115"/>
      <c r="E662" s="115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</row>
    <row r="663" spans="2:18">
      <c r="B663" s="115"/>
      <c r="C663" s="115"/>
      <c r="D663" s="115"/>
      <c r="E663" s="115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</row>
    <row r="664" spans="2:18">
      <c r="B664" s="115"/>
      <c r="C664" s="115"/>
      <c r="D664" s="115"/>
      <c r="E664" s="115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</row>
    <row r="665" spans="2:18">
      <c r="B665" s="115"/>
      <c r="C665" s="115"/>
      <c r="D665" s="115"/>
      <c r="E665" s="115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</row>
    <row r="666" spans="2:18">
      <c r="B666" s="115"/>
      <c r="C666" s="115"/>
      <c r="D666" s="115"/>
      <c r="E666" s="115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</row>
    <row r="667" spans="2:18">
      <c r="B667" s="115"/>
      <c r="C667" s="115"/>
      <c r="D667" s="115"/>
      <c r="E667" s="115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</row>
    <row r="668" spans="2:18">
      <c r="B668" s="115"/>
      <c r="C668" s="115"/>
      <c r="D668" s="115"/>
      <c r="E668" s="115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</row>
    <row r="669" spans="2:18">
      <c r="B669" s="115"/>
      <c r="C669" s="115"/>
      <c r="D669" s="115"/>
      <c r="E669" s="115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</row>
    <row r="670" spans="2:18">
      <c r="B670" s="115"/>
      <c r="C670" s="115"/>
      <c r="D670" s="115"/>
      <c r="E670" s="115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</row>
    <row r="671" spans="2:18">
      <c r="B671" s="115"/>
      <c r="C671" s="115"/>
      <c r="D671" s="115"/>
      <c r="E671" s="115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</row>
    <row r="672" spans="2:18">
      <c r="B672" s="115"/>
      <c r="C672" s="115"/>
      <c r="D672" s="115"/>
      <c r="E672" s="115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</row>
    <row r="673" spans="2:18">
      <c r="B673" s="115"/>
      <c r="C673" s="115"/>
      <c r="D673" s="115"/>
      <c r="E673" s="115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</row>
    <row r="674" spans="2:18">
      <c r="B674" s="115"/>
      <c r="C674" s="115"/>
      <c r="D674" s="115"/>
      <c r="E674" s="115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</row>
    <row r="675" spans="2:18">
      <c r="B675" s="115"/>
      <c r="C675" s="115"/>
      <c r="D675" s="115"/>
      <c r="E675" s="115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</row>
    <row r="676" spans="2:18">
      <c r="B676" s="115"/>
      <c r="C676" s="115"/>
      <c r="D676" s="115"/>
      <c r="E676" s="115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</row>
    <row r="677" spans="2:18">
      <c r="B677" s="115"/>
      <c r="C677" s="115"/>
      <c r="D677" s="115"/>
      <c r="E677" s="115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</row>
    <row r="678" spans="2:18">
      <c r="B678" s="115"/>
      <c r="C678" s="115"/>
      <c r="D678" s="115"/>
      <c r="E678" s="115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</row>
    <row r="679" spans="2:18">
      <c r="B679" s="115"/>
      <c r="C679" s="115"/>
      <c r="D679" s="115"/>
      <c r="E679" s="115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</row>
    <row r="680" spans="2:18">
      <c r="B680" s="115"/>
      <c r="C680" s="115"/>
      <c r="D680" s="115"/>
      <c r="E680" s="115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</row>
    <row r="681" spans="2:18">
      <c r="B681" s="115"/>
      <c r="C681" s="115"/>
      <c r="D681" s="115"/>
      <c r="E681" s="115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</row>
    <row r="682" spans="2:18">
      <c r="B682" s="115"/>
      <c r="C682" s="115"/>
      <c r="D682" s="115"/>
      <c r="E682" s="115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</row>
    <row r="683" spans="2:18">
      <c r="B683" s="115"/>
      <c r="C683" s="115"/>
      <c r="D683" s="115"/>
      <c r="E683" s="115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</row>
    <row r="684" spans="2:18">
      <c r="B684" s="115"/>
      <c r="C684" s="115"/>
      <c r="D684" s="115"/>
      <c r="E684" s="115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</row>
    <row r="685" spans="2:18">
      <c r="B685" s="115"/>
      <c r="C685" s="115"/>
      <c r="D685" s="115"/>
      <c r="E685" s="115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</row>
    <row r="686" spans="2:18">
      <c r="B686" s="115"/>
      <c r="C686" s="115"/>
      <c r="D686" s="115"/>
      <c r="E686" s="115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</row>
    <row r="687" spans="2:18">
      <c r="B687" s="115"/>
      <c r="C687" s="115"/>
      <c r="D687" s="115"/>
      <c r="E687" s="115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</row>
    <row r="688" spans="2:18">
      <c r="B688" s="115"/>
      <c r="C688" s="115"/>
      <c r="D688" s="115"/>
      <c r="E688" s="115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</row>
    <row r="689" spans="2:18">
      <c r="B689" s="115"/>
      <c r="C689" s="115"/>
      <c r="D689" s="115"/>
      <c r="E689" s="115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</row>
    <row r="690" spans="2:18">
      <c r="B690" s="115"/>
      <c r="C690" s="115"/>
      <c r="D690" s="115"/>
      <c r="E690" s="115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</row>
    <row r="691" spans="2:18">
      <c r="B691" s="115"/>
      <c r="C691" s="115"/>
      <c r="D691" s="115"/>
      <c r="E691" s="115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</row>
    <row r="692" spans="2:18">
      <c r="B692" s="115"/>
      <c r="C692" s="115"/>
      <c r="D692" s="115"/>
      <c r="E692" s="115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</row>
    <row r="693" spans="2:18">
      <c r="B693" s="115"/>
      <c r="C693" s="115"/>
      <c r="D693" s="115"/>
      <c r="E693" s="115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</row>
    <row r="694" spans="2:18">
      <c r="B694" s="115"/>
      <c r="C694" s="115"/>
      <c r="D694" s="115"/>
      <c r="E694" s="115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</row>
    <row r="695" spans="2:18">
      <c r="B695" s="115"/>
      <c r="C695" s="115"/>
      <c r="D695" s="115"/>
      <c r="E695" s="115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</row>
    <row r="696" spans="2:18">
      <c r="B696" s="115"/>
      <c r="C696" s="115"/>
      <c r="D696" s="115"/>
      <c r="E696" s="115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</row>
    <row r="697" spans="2:18">
      <c r="B697" s="115"/>
      <c r="C697" s="115"/>
      <c r="D697" s="115"/>
      <c r="E697" s="115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</row>
    <row r="698" spans="2:18">
      <c r="B698" s="115"/>
      <c r="C698" s="115"/>
      <c r="D698" s="115"/>
      <c r="E698" s="115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</row>
    <row r="699" spans="2:18">
      <c r="B699" s="115"/>
      <c r="C699" s="115"/>
      <c r="D699" s="115"/>
      <c r="E699" s="115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</row>
    <row r="700" spans="2:18">
      <c r="B700" s="115"/>
      <c r="C700" s="115"/>
      <c r="D700" s="115"/>
      <c r="E700" s="115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</row>
    <row r="701" spans="2:18">
      <c r="B701" s="115"/>
      <c r="C701" s="115"/>
      <c r="D701" s="115"/>
      <c r="E701" s="115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</row>
    <row r="702" spans="2:18">
      <c r="B702" s="115"/>
      <c r="C702" s="115"/>
      <c r="D702" s="115"/>
      <c r="E702" s="115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</row>
    <row r="703" spans="2:18">
      <c r="B703" s="115"/>
      <c r="C703" s="115"/>
      <c r="D703" s="115"/>
      <c r="E703" s="115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</row>
    <row r="704" spans="2:18">
      <c r="B704" s="115"/>
      <c r="C704" s="115"/>
      <c r="D704" s="115"/>
      <c r="E704" s="115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</row>
    <row r="705" spans="2:18">
      <c r="B705" s="115"/>
      <c r="C705" s="115"/>
      <c r="D705" s="115"/>
      <c r="E705" s="115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</row>
    <row r="706" spans="2:18">
      <c r="B706" s="115"/>
      <c r="C706" s="115"/>
      <c r="D706" s="115"/>
      <c r="E706" s="115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</row>
    <row r="707" spans="2:18">
      <c r="B707" s="115"/>
      <c r="C707" s="115"/>
      <c r="D707" s="115"/>
      <c r="E707" s="115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</row>
    <row r="708" spans="2:18">
      <c r="B708" s="115"/>
      <c r="C708" s="115"/>
      <c r="D708" s="115"/>
      <c r="E708" s="115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</row>
    <row r="709" spans="2:18">
      <c r="B709" s="115"/>
      <c r="C709" s="115"/>
      <c r="D709" s="115"/>
      <c r="E709" s="115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</row>
    <row r="710" spans="2:18">
      <c r="B710" s="115"/>
      <c r="C710" s="115"/>
      <c r="D710" s="115"/>
      <c r="E710" s="115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</row>
    <row r="711" spans="2:18">
      <c r="B711" s="115"/>
      <c r="C711" s="115"/>
      <c r="D711" s="115"/>
      <c r="E711" s="115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</row>
    <row r="712" spans="2:18">
      <c r="B712" s="115"/>
      <c r="C712" s="115"/>
      <c r="D712" s="115"/>
      <c r="E712" s="115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</row>
    <row r="713" spans="2:18">
      <c r="B713" s="115"/>
      <c r="C713" s="115"/>
      <c r="D713" s="115"/>
      <c r="E713" s="115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</row>
    <row r="714" spans="2:18">
      <c r="B714" s="115"/>
      <c r="C714" s="115"/>
      <c r="D714" s="115"/>
      <c r="E714" s="115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</row>
    <row r="715" spans="2:18">
      <c r="B715" s="115"/>
      <c r="C715" s="115"/>
      <c r="D715" s="115"/>
      <c r="E715" s="115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</row>
    <row r="716" spans="2:18">
      <c r="B716" s="115"/>
      <c r="C716" s="115"/>
      <c r="D716" s="115"/>
      <c r="E716" s="115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</row>
    <row r="717" spans="2:18">
      <c r="B717" s="115"/>
      <c r="C717" s="115"/>
      <c r="D717" s="115"/>
      <c r="E717" s="115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</row>
    <row r="718" spans="2:18">
      <c r="B718" s="115"/>
      <c r="C718" s="115"/>
      <c r="D718" s="115"/>
      <c r="E718" s="115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</row>
    <row r="719" spans="2:18">
      <c r="B719" s="115"/>
      <c r="C719" s="115"/>
      <c r="D719" s="115"/>
      <c r="E719" s="115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</row>
    <row r="720" spans="2:18">
      <c r="B720" s="115"/>
      <c r="C720" s="115"/>
      <c r="D720" s="115"/>
      <c r="E720" s="115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</row>
    <row r="721" spans="2:18">
      <c r="B721" s="115"/>
      <c r="C721" s="115"/>
      <c r="D721" s="115"/>
      <c r="E721" s="115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</row>
    <row r="722" spans="2:18">
      <c r="B722" s="115"/>
      <c r="C722" s="115"/>
      <c r="D722" s="115"/>
      <c r="E722" s="115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</row>
    <row r="723" spans="2:18">
      <c r="B723" s="115"/>
      <c r="C723" s="115"/>
      <c r="D723" s="115"/>
      <c r="E723" s="115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</row>
    <row r="724" spans="2:18">
      <c r="B724" s="115"/>
      <c r="C724" s="115"/>
      <c r="D724" s="115"/>
      <c r="E724" s="115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</row>
    <row r="725" spans="2:18">
      <c r="B725" s="115"/>
      <c r="C725" s="115"/>
      <c r="D725" s="115"/>
      <c r="E725" s="115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</row>
    <row r="726" spans="2:18">
      <c r="B726" s="115"/>
      <c r="C726" s="115"/>
      <c r="D726" s="115"/>
      <c r="E726" s="115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</row>
    <row r="727" spans="2:18">
      <c r="B727" s="115"/>
      <c r="C727" s="115"/>
      <c r="D727" s="115"/>
      <c r="E727" s="115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</row>
    <row r="728" spans="2:18">
      <c r="B728" s="115"/>
      <c r="C728" s="115"/>
      <c r="D728" s="115"/>
      <c r="E728" s="115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</row>
    <row r="729" spans="2:18">
      <c r="B729" s="115"/>
      <c r="C729" s="115"/>
      <c r="D729" s="115"/>
      <c r="E729" s="115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</row>
    <row r="730" spans="2:18">
      <c r="B730" s="115"/>
      <c r="C730" s="115"/>
      <c r="D730" s="115"/>
      <c r="E730" s="115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</row>
    <row r="731" spans="2:18">
      <c r="B731" s="115"/>
      <c r="C731" s="115"/>
      <c r="D731" s="115"/>
      <c r="E731" s="115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</row>
    <row r="732" spans="2:18">
      <c r="B732" s="115"/>
      <c r="C732" s="115"/>
      <c r="D732" s="115"/>
      <c r="E732" s="115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</row>
    <row r="733" spans="2:18">
      <c r="B733" s="115"/>
      <c r="C733" s="115"/>
      <c r="D733" s="115"/>
      <c r="E733" s="115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</row>
    <row r="734" spans="2:18">
      <c r="B734" s="115"/>
      <c r="C734" s="115"/>
      <c r="D734" s="115"/>
      <c r="E734" s="115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</row>
    <row r="735" spans="2:18">
      <c r="B735" s="115"/>
      <c r="C735" s="115"/>
      <c r="D735" s="115"/>
      <c r="E735" s="115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</row>
    <row r="736" spans="2:18">
      <c r="B736" s="115"/>
      <c r="C736" s="115"/>
      <c r="D736" s="115"/>
      <c r="E736" s="115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</row>
    <row r="737" spans="2:18">
      <c r="B737" s="115"/>
      <c r="C737" s="115"/>
      <c r="D737" s="115"/>
      <c r="E737" s="115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</row>
    <row r="738" spans="2:18">
      <c r="B738" s="115"/>
      <c r="C738" s="115"/>
      <c r="D738" s="115"/>
      <c r="E738" s="115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</row>
    <row r="739" spans="2:18">
      <c r="B739" s="115"/>
      <c r="C739" s="115"/>
      <c r="D739" s="115"/>
      <c r="E739" s="115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</row>
    <row r="740" spans="2:18">
      <c r="B740" s="115"/>
      <c r="C740" s="115"/>
      <c r="D740" s="115"/>
      <c r="E740" s="115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</row>
    <row r="741" spans="2:18">
      <c r="B741" s="115"/>
      <c r="C741" s="115"/>
      <c r="D741" s="115"/>
      <c r="E741" s="115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</row>
    <row r="742" spans="2:18">
      <c r="B742" s="115"/>
      <c r="C742" s="115"/>
      <c r="D742" s="115"/>
      <c r="E742" s="115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</row>
    <row r="743" spans="2:18">
      <c r="B743" s="115"/>
      <c r="C743" s="115"/>
      <c r="D743" s="115"/>
      <c r="E743" s="115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</row>
    <row r="744" spans="2:18">
      <c r="B744" s="115"/>
      <c r="C744" s="115"/>
      <c r="D744" s="115"/>
      <c r="E744" s="115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</row>
    <row r="745" spans="2:18">
      <c r="B745" s="115"/>
      <c r="C745" s="115"/>
      <c r="D745" s="115"/>
      <c r="E745" s="115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</row>
    <row r="746" spans="2:18">
      <c r="B746" s="115"/>
      <c r="C746" s="115"/>
      <c r="D746" s="115"/>
      <c r="E746" s="115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</row>
    <row r="747" spans="2:18">
      <c r="B747" s="115"/>
      <c r="C747" s="115"/>
      <c r="D747" s="115"/>
      <c r="E747" s="115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</row>
    <row r="748" spans="2:18">
      <c r="B748" s="115"/>
      <c r="C748" s="115"/>
      <c r="D748" s="115"/>
      <c r="E748" s="115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</row>
    <row r="749" spans="2:18">
      <c r="B749" s="115"/>
      <c r="C749" s="115"/>
      <c r="D749" s="115"/>
      <c r="E749" s="115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</row>
    <row r="750" spans="2:18">
      <c r="B750" s="115"/>
      <c r="C750" s="115"/>
      <c r="D750" s="115"/>
      <c r="E750" s="115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</row>
    <row r="751" spans="2:18">
      <c r="B751" s="115"/>
      <c r="C751" s="115"/>
      <c r="D751" s="115"/>
      <c r="E751" s="115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</row>
    <row r="752" spans="2:18">
      <c r="B752" s="115"/>
      <c r="C752" s="115"/>
      <c r="D752" s="115"/>
      <c r="E752" s="115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</row>
    <row r="753" spans="2:18">
      <c r="B753" s="115"/>
      <c r="C753" s="115"/>
      <c r="D753" s="115"/>
      <c r="E753" s="115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</row>
    <row r="754" spans="2:18">
      <c r="B754" s="115"/>
      <c r="C754" s="115"/>
      <c r="D754" s="115"/>
      <c r="E754" s="115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</row>
    <row r="755" spans="2:18">
      <c r="B755" s="115"/>
      <c r="C755" s="115"/>
      <c r="D755" s="115"/>
      <c r="E755" s="115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</row>
    <row r="756" spans="2:18">
      <c r="B756" s="115"/>
      <c r="C756" s="115"/>
      <c r="D756" s="115"/>
      <c r="E756" s="115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</row>
    <row r="757" spans="2:18">
      <c r="B757" s="115"/>
      <c r="C757" s="115"/>
      <c r="D757" s="115"/>
      <c r="E757" s="115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</row>
    <row r="758" spans="2:18">
      <c r="B758" s="115"/>
      <c r="C758" s="115"/>
      <c r="D758" s="115"/>
      <c r="E758" s="115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</row>
    <row r="759" spans="2:18">
      <c r="B759" s="115"/>
      <c r="C759" s="115"/>
      <c r="D759" s="115"/>
      <c r="E759" s="115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</row>
    <row r="760" spans="2:18">
      <c r="B760" s="115"/>
      <c r="C760" s="115"/>
      <c r="D760" s="115"/>
      <c r="E760" s="115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</row>
    <row r="761" spans="2:18">
      <c r="B761" s="115"/>
      <c r="C761" s="115"/>
      <c r="D761" s="115"/>
      <c r="E761" s="115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</row>
    <row r="762" spans="2:18">
      <c r="B762" s="115"/>
      <c r="C762" s="115"/>
      <c r="D762" s="115"/>
      <c r="E762" s="115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</row>
    <row r="763" spans="2:18">
      <c r="B763" s="115"/>
      <c r="C763" s="115"/>
      <c r="D763" s="115"/>
      <c r="E763" s="115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</row>
    <row r="764" spans="2:18">
      <c r="B764" s="115"/>
      <c r="C764" s="115"/>
      <c r="D764" s="115"/>
      <c r="E764" s="115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</row>
    <row r="765" spans="2:18">
      <c r="B765" s="115"/>
      <c r="C765" s="115"/>
      <c r="D765" s="115"/>
      <c r="E765" s="115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</row>
    <row r="766" spans="2:18">
      <c r="B766" s="115"/>
      <c r="C766" s="115"/>
      <c r="D766" s="115"/>
      <c r="E766" s="115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</row>
    <row r="767" spans="2:18">
      <c r="B767" s="115"/>
      <c r="C767" s="115"/>
      <c r="D767" s="115"/>
      <c r="E767" s="115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</row>
    <row r="768" spans="2:18">
      <c r="B768" s="115"/>
      <c r="C768" s="115"/>
      <c r="D768" s="115"/>
      <c r="E768" s="115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</row>
    <row r="769" spans="2:18">
      <c r="B769" s="115"/>
      <c r="C769" s="115"/>
      <c r="D769" s="115"/>
      <c r="E769" s="115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</row>
    <row r="770" spans="2:18">
      <c r="B770" s="115"/>
      <c r="C770" s="115"/>
      <c r="D770" s="115"/>
      <c r="E770" s="115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</row>
    <row r="771" spans="2:18">
      <c r="B771" s="115"/>
      <c r="C771" s="115"/>
      <c r="D771" s="115"/>
      <c r="E771" s="115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</row>
    <row r="772" spans="2:18">
      <c r="B772" s="115"/>
      <c r="C772" s="115"/>
      <c r="D772" s="115"/>
      <c r="E772" s="115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</row>
    <row r="773" spans="2:18">
      <c r="B773" s="115"/>
      <c r="C773" s="115"/>
      <c r="D773" s="115"/>
      <c r="E773" s="115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</row>
    <row r="774" spans="2:18">
      <c r="B774" s="115"/>
      <c r="C774" s="115"/>
      <c r="D774" s="115"/>
      <c r="E774" s="115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</row>
    <row r="775" spans="2:18">
      <c r="B775" s="115"/>
      <c r="C775" s="115"/>
      <c r="D775" s="115"/>
      <c r="E775" s="115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</row>
    <row r="776" spans="2:18">
      <c r="B776" s="115"/>
      <c r="C776" s="115"/>
      <c r="D776" s="115"/>
      <c r="E776" s="115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</row>
    <row r="777" spans="2:18">
      <c r="B777" s="115"/>
      <c r="C777" s="115"/>
      <c r="D777" s="115"/>
      <c r="E777" s="115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</row>
    <row r="778" spans="2:18">
      <c r="B778" s="115"/>
      <c r="C778" s="115"/>
      <c r="D778" s="115"/>
      <c r="E778" s="115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</row>
    <row r="779" spans="2:18">
      <c r="B779" s="115"/>
      <c r="C779" s="115"/>
      <c r="D779" s="115"/>
      <c r="E779" s="115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</row>
    <row r="780" spans="2:18">
      <c r="B780" s="115"/>
      <c r="C780" s="115"/>
      <c r="D780" s="115"/>
      <c r="E780" s="115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</row>
    <row r="781" spans="2:18">
      <c r="B781" s="115"/>
      <c r="C781" s="115"/>
      <c r="D781" s="115"/>
      <c r="E781" s="115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</row>
    <row r="782" spans="2:18">
      <c r="B782" s="115"/>
      <c r="C782" s="115"/>
      <c r="D782" s="115"/>
      <c r="E782" s="115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</row>
    <row r="783" spans="2:18">
      <c r="B783" s="115"/>
      <c r="C783" s="115"/>
      <c r="D783" s="115"/>
      <c r="E783" s="115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</row>
    <row r="784" spans="2:18">
      <c r="B784" s="115"/>
      <c r="C784" s="115"/>
      <c r="D784" s="115"/>
      <c r="E784" s="115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</row>
    <row r="785" spans="2:18">
      <c r="B785" s="115"/>
      <c r="C785" s="115"/>
      <c r="D785" s="115"/>
      <c r="E785" s="115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</row>
    <row r="786" spans="2:18">
      <c r="B786" s="115"/>
      <c r="C786" s="115"/>
      <c r="D786" s="115"/>
      <c r="E786" s="115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</row>
    <row r="787" spans="2:18">
      <c r="B787" s="115"/>
      <c r="C787" s="115"/>
      <c r="D787" s="115"/>
      <c r="E787" s="115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</row>
    <row r="788" spans="2:18">
      <c r="B788" s="115"/>
      <c r="C788" s="115"/>
      <c r="D788" s="115"/>
      <c r="E788" s="115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</row>
    <row r="789" spans="2:18">
      <c r="B789" s="115"/>
      <c r="C789" s="115"/>
      <c r="D789" s="115"/>
      <c r="E789" s="115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</row>
    <row r="790" spans="2:18">
      <c r="B790" s="115"/>
      <c r="C790" s="115"/>
      <c r="D790" s="115"/>
      <c r="E790" s="115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</row>
    <row r="791" spans="2:18">
      <c r="B791" s="115"/>
      <c r="C791" s="115"/>
      <c r="D791" s="115"/>
      <c r="E791" s="115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</row>
    <row r="792" spans="2:18">
      <c r="B792" s="115"/>
      <c r="C792" s="115"/>
      <c r="D792" s="115"/>
      <c r="E792" s="115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</row>
    <row r="793" spans="2:18">
      <c r="B793" s="115"/>
      <c r="C793" s="115"/>
      <c r="D793" s="115"/>
      <c r="E793" s="115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</row>
    <row r="794" spans="2:18">
      <c r="B794" s="115"/>
      <c r="C794" s="115"/>
      <c r="D794" s="115"/>
      <c r="E794" s="115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</row>
    <row r="795" spans="2:18">
      <c r="B795" s="115"/>
      <c r="C795" s="115"/>
      <c r="D795" s="115"/>
      <c r="E795" s="115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</row>
    <row r="796" spans="2:18">
      <c r="B796" s="115"/>
      <c r="C796" s="115"/>
      <c r="D796" s="115"/>
      <c r="E796" s="115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</row>
    <row r="797" spans="2:18">
      <c r="B797" s="115"/>
      <c r="C797" s="115"/>
      <c r="D797" s="115"/>
      <c r="E797" s="115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</row>
    <row r="798" spans="2:18">
      <c r="B798" s="115"/>
      <c r="C798" s="115"/>
      <c r="D798" s="115"/>
      <c r="E798" s="115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</row>
    <row r="799" spans="2:18">
      <c r="B799" s="115"/>
      <c r="C799" s="115"/>
      <c r="D799" s="115"/>
      <c r="E799" s="115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</row>
    <row r="800" spans="2:18">
      <c r="B800" s="115"/>
      <c r="C800" s="115"/>
      <c r="D800" s="115"/>
      <c r="E800" s="115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</row>
    <row r="801" spans="2:18">
      <c r="B801" s="115"/>
      <c r="C801" s="115"/>
      <c r="D801" s="115"/>
      <c r="E801" s="115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</row>
    <row r="802" spans="2:18">
      <c r="B802" s="115"/>
      <c r="C802" s="115"/>
      <c r="D802" s="115"/>
      <c r="E802" s="115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</row>
    <row r="803" spans="2:18">
      <c r="B803" s="115"/>
      <c r="C803" s="115"/>
      <c r="D803" s="115"/>
      <c r="E803" s="115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</row>
    <row r="804" spans="2:18">
      <c r="B804" s="115"/>
      <c r="C804" s="115"/>
      <c r="D804" s="115"/>
      <c r="E804" s="115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</row>
    <row r="805" spans="2:18">
      <c r="B805" s="115"/>
      <c r="C805" s="115"/>
      <c r="D805" s="115"/>
      <c r="E805" s="115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</row>
    <row r="806" spans="2:18">
      <c r="B806" s="115"/>
      <c r="C806" s="115"/>
      <c r="D806" s="115"/>
      <c r="E806" s="115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</row>
    <row r="807" spans="2:18">
      <c r="B807" s="115"/>
      <c r="C807" s="115"/>
      <c r="D807" s="115"/>
      <c r="E807" s="115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</row>
    <row r="808" spans="2:18">
      <c r="B808" s="115"/>
      <c r="C808" s="115"/>
      <c r="D808" s="115"/>
      <c r="E808" s="115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</row>
    <row r="809" spans="2:18">
      <c r="B809" s="115"/>
      <c r="C809" s="115"/>
      <c r="D809" s="115"/>
      <c r="E809" s="115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</row>
    <row r="810" spans="2:18">
      <c r="B810" s="115"/>
      <c r="C810" s="115"/>
      <c r="D810" s="115"/>
      <c r="E810" s="115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</row>
    <row r="811" spans="2:18">
      <c r="B811" s="115"/>
      <c r="C811" s="115"/>
      <c r="D811" s="115"/>
      <c r="E811" s="115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</row>
    <row r="812" spans="2:18">
      <c r="B812" s="115"/>
      <c r="C812" s="115"/>
      <c r="D812" s="115"/>
      <c r="E812" s="115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</row>
    <row r="813" spans="2:18">
      <c r="B813" s="115"/>
      <c r="C813" s="115"/>
      <c r="D813" s="115"/>
      <c r="E813" s="115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</row>
    <row r="814" spans="2:18">
      <c r="B814" s="115"/>
      <c r="C814" s="115"/>
      <c r="D814" s="115"/>
      <c r="E814" s="115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</row>
    <row r="815" spans="2:18">
      <c r="B815" s="115"/>
      <c r="C815" s="115"/>
      <c r="D815" s="115"/>
      <c r="E815" s="115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</row>
    <row r="816" spans="2:18">
      <c r="B816" s="115"/>
      <c r="C816" s="115"/>
      <c r="D816" s="115"/>
      <c r="E816" s="115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</row>
    <row r="817" spans="2:18">
      <c r="B817" s="115"/>
      <c r="C817" s="115"/>
      <c r="D817" s="115"/>
      <c r="E817" s="115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</row>
    <row r="818" spans="2:18">
      <c r="B818" s="115"/>
      <c r="C818" s="115"/>
      <c r="D818" s="115"/>
      <c r="E818" s="115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</row>
    <row r="819" spans="2:18">
      <c r="B819" s="115"/>
      <c r="C819" s="115"/>
      <c r="D819" s="115"/>
      <c r="E819" s="115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</row>
    <row r="820" spans="2:18">
      <c r="B820" s="115"/>
      <c r="C820" s="115"/>
      <c r="D820" s="115"/>
      <c r="E820" s="115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</row>
    <row r="821" spans="2:18">
      <c r="B821" s="115"/>
      <c r="C821" s="115"/>
      <c r="D821" s="115"/>
      <c r="E821" s="115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</row>
    <row r="822" spans="2:18">
      <c r="B822" s="115"/>
      <c r="C822" s="115"/>
      <c r="D822" s="115"/>
      <c r="E822" s="115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</row>
    <row r="823" spans="2:18">
      <c r="B823" s="115"/>
      <c r="C823" s="115"/>
      <c r="D823" s="115"/>
      <c r="E823" s="115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</row>
    <row r="824" spans="2:18">
      <c r="B824" s="115"/>
      <c r="C824" s="115"/>
      <c r="D824" s="115"/>
      <c r="E824" s="115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</row>
    <row r="825" spans="2:18">
      <c r="B825" s="115"/>
      <c r="C825" s="115"/>
      <c r="D825" s="115"/>
      <c r="E825" s="115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</row>
    <row r="826" spans="2:18">
      <c r="B826" s="115"/>
      <c r="C826" s="115"/>
      <c r="D826" s="115"/>
      <c r="E826" s="115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</row>
    <row r="827" spans="2:18">
      <c r="B827" s="115"/>
      <c r="C827" s="115"/>
      <c r="D827" s="115"/>
      <c r="E827" s="115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</row>
    <row r="828" spans="2:18">
      <c r="B828" s="115"/>
      <c r="C828" s="115"/>
      <c r="D828" s="115"/>
      <c r="E828" s="115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</row>
    <row r="829" spans="2:18">
      <c r="B829" s="115"/>
      <c r="C829" s="115"/>
      <c r="D829" s="115"/>
      <c r="E829" s="115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</row>
    <row r="830" spans="2:18">
      <c r="B830" s="115"/>
      <c r="C830" s="115"/>
      <c r="D830" s="115"/>
      <c r="E830" s="115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</row>
    <row r="831" spans="2:18">
      <c r="B831" s="115"/>
      <c r="C831" s="115"/>
      <c r="D831" s="115"/>
      <c r="E831" s="115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</row>
    <row r="832" spans="2:18">
      <c r="B832" s="115"/>
      <c r="C832" s="115"/>
      <c r="D832" s="115"/>
      <c r="E832" s="115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</row>
    <row r="833" spans="2:18">
      <c r="B833" s="115"/>
      <c r="C833" s="115"/>
      <c r="D833" s="115"/>
      <c r="E833" s="115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</row>
    <row r="834" spans="2:18">
      <c r="B834" s="115"/>
      <c r="C834" s="115"/>
      <c r="D834" s="115"/>
      <c r="E834" s="115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</row>
    <row r="835" spans="2:18">
      <c r="B835" s="115"/>
      <c r="C835" s="115"/>
      <c r="D835" s="115"/>
      <c r="E835" s="115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</row>
    <row r="836" spans="2:18">
      <c r="B836" s="115"/>
      <c r="C836" s="115"/>
      <c r="D836" s="115"/>
      <c r="E836" s="115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</row>
    <row r="837" spans="2:18">
      <c r="B837" s="115"/>
      <c r="C837" s="115"/>
      <c r="D837" s="115"/>
      <c r="E837" s="115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</row>
    <row r="838" spans="2:18">
      <c r="B838" s="115"/>
      <c r="C838" s="115"/>
      <c r="D838" s="115"/>
      <c r="E838" s="115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</row>
    <row r="839" spans="2:18">
      <c r="B839" s="115"/>
      <c r="C839" s="115"/>
      <c r="D839" s="115"/>
      <c r="E839" s="115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</row>
    <row r="840" spans="2:18">
      <c r="B840" s="115"/>
      <c r="C840" s="115"/>
      <c r="D840" s="115"/>
      <c r="E840" s="115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</row>
    <row r="841" spans="2:18">
      <c r="B841" s="115"/>
      <c r="C841" s="115"/>
      <c r="D841" s="115"/>
      <c r="E841" s="115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</row>
    <row r="842" spans="2:18">
      <c r="B842" s="115"/>
      <c r="C842" s="115"/>
      <c r="D842" s="115"/>
      <c r="E842" s="115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</row>
    <row r="843" spans="2:18">
      <c r="B843" s="115"/>
      <c r="C843" s="115"/>
      <c r="D843" s="115"/>
      <c r="E843" s="115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</row>
    <row r="844" spans="2:18">
      <c r="B844" s="115"/>
      <c r="C844" s="115"/>
      <c r="D844" s="115"/>
      <c r="E844" s="115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</row>
    <row r="845" spans="2:18">
      <c r="B845" s="115"/>
      <c r="C845" s="115"/>
      <c r="D845" s="115"/>
      <c r="E845" s="115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</row>
    <row r="846" spans="2:18">
      <c r="B846" s="115"/>
      <c r="C846" s="115"/>
      <c r="D846" s="115"/>
      <c r="E846" s="115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</row>
    <row r="847" spans="2:18">
      <c r="B847" s="115"/>
      <c r="C847" s="115"/>
      <c r="D847" s="115"/>
      <c r="E847" s="115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</row>
    <row r="848" spans="2:18">
      <c r="B848" s="115"/>
      <c r="C848" s="115"/>
      <c r="D848" s="115"/>
      <c r="E848" s="115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</row>
    <row r="849" spans="2:18">
      <c r="B849" s="115"/>
      <c r="C849" s="115"/>
      <c r="D849" s="115"/>
      <c r="E849" s="115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</row>
    <row r="850" spans="2:18">
      <c r="B850" s="115"/>
      <c r="C850" s="115"/>
      <c r="D850" s="115"/>
      <c r="E850" s="115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</row>
    <row r="851" spans="2:18">
      <c r="B851" s="115"/>
      <c r="C851" s="115"/>
      <c r="D851" s="115"/>
      <c r="E851" s="115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</row>
    <row r="852" spans="2:18">
      <c r="B852" s="115"/>
      <c r="C852" s="115"/>
      <c r="D852" s="115"/>
      <c r="E852" s="115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</row>
    <row r="853" spans="2:18">
      <c r="B853" s="115"/>
      <c r="C853" s="115"/>
      <c r="D853" s="115"/>
      <c r="E853" s="115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</row>
    <row r="854" spans="2:18">
      <c r="B854" s="115"/>
      <c r="C854" s="115"/>
      <c r="D854" s="115"/>
      <c r="E854" s="115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</row>
    <row r="855" spans="2:18">
      <c r="B855" s="115"/>
      <c r="C855" s="115"/>
      <c r="D855" s="115"/>
      <c r="E855" s="115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</row>
    <row r="856" spans="2:18">
      <c r="B856" s="115"/>
      <c r="C856" s="115"/>
      <c r="D856" s="115"/>
      <c r="E856" s="115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</row>
    <row r="857" spans="2:18">
      <c r="B857" s="115"/>
      <c r="C857" s="115"/>
      <c r="D857" s="115"/>
      <c r="E857" s="115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</row>
    <row r="858" spans="2:18">
      <c r="B858" s="115"/>
      <c r="C858" s="115"/>
      <c r="D858" s="115"/>
      <c r="E858" s="115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</row>
    <row r="859" spans="2:18">
      <c r="B859" s="115"/>
      <c r="C859" s="115"/>
      <c r="D859" s="115"/>
      <c r="E859" s="115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</row>
    <row r="860" spans="2:18">
      <c r="B860" s="115"/>
      <c r="C860" s="115"/>
      <c r="D860" s="115"/>
      <c r="E860" s="115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</row>
    <row r="861" spans="2:18">
      <c r="B861" s="115"/>
      <c r="C861" s="115"/>
      <c r="D861" s="115"/>
      <c r="E861" s="115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</row>
    <row r="862" spans="2:18">
      <c r="B862" s="115"/>
      <c r="C862" s="115"/>
      <c r="D862" s="115"/>
      <c r="E862" s="115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</row>
    <row r="863" spans="2:18">
      <c r="B863" s="115"/>
      <c r="C863" s="115"/>
      <c r="D863" s="115"/>
      <c r="E863" s="115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</row>
    <row r="864" spans="2:18">
      <c r="B864" s="115"/>
      <c r="C864" s="115"/>
      <c r="D864" s="115"/>
      <c r="E864" s="115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</row>
    <row r="865" spans="2:18">
      <c r="B865" s="115"/>
      <c r="C865" s="115"/>
      <c r="D865" s="115"/>
      <c r="E865" s="115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</row>
    <row r="866" spans="2:18">
      <c r="B866" s="115"/>
      <c r="C866" s="115"/>
      <c r="D866" s="115"/>
      <c r="E866" s="115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</row>
    <row r="867" spans="2:18">
      <c r="B867" s="115"/>
      <c r="C867" s="115"/>
      <c r="D867" s="115"/>
      <c r="E867" s="115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</row>
    <row r="868" spans="2:18">
      <c r="B868" s="115"/>
      <c r="C868" s="115"/>
      <c r="D868" s="115"/>
      <c r="E868" s="115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</row>
    <row r="869" spans="2:18">
      <c r="B869" s="115"/>
      <c r="C869" s="115"/>
      <c r="D869" s="115"/>
      <c r="E869" s="115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</row>
    <row r="870" spans="2:18">
      <c r="B870" s="115"/>
      <c r="C870" s="115"/>
      <c r="D870" s="115"/>
      <c r="E870" s="115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</row>
    <row r="871" spans="2:18">
      <c r="B871" s="115"/>
      <c r="C871" s="115"/>
      <c r="D871" s="115"/>
      <c r="E871" s="115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</row>
    <row r="872" spans="2:18">
      <c r="B872" s="115"/>
      <c r="C872" s="115"/>
      <c r="D872" s="115"/>
      <c r="E872" s="115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</row>
    <row r="873" spans="2:18">
      <c r="B873" s="115"/>
      <c r="C873" s="115"/>
      <c r="D873" s="115"/>
      <c r="E873" s="115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</row>
    <row r="874" spans="2:18">
      <c r="B874" s="115"/>
      <c r="C874" s="115"/>
      <c r="D874" s="115"/>
      <c r="E874" s="115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</row>
    <row r="875" spans="2:18">
      <c r="B875" s="115"/>
      <c r="C875" s="115"/>
      <c r="D875" s="115"/>
      <c r="E875" s="115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</row>
    <row r="876" spans="2:18">
      <c r="B876" s="115"/>
      <c r="C876" s="115"/>
      <c r="D876" s="115"/>
      <c r="E876" s="115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</row>
    <row r="877" spans="2:18">
      <c r="B877" s="115"/>
      <c r="C877" s="115"/>
      <c r="D877" s="115"/>
      <c r="E877" s="115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</row>
    <row r="878" spans="2:18">
      <c r="B878" s="115"/>
      <c r="C878" s="115"/>
      <c r="D878" s="115"/>
      <c r="E878" s="115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</row>
    <row r="879" spans="2:18">
      <c r="B879" s="115"/>
      <c r="C879" s="115"/>
      <c r="D879" s="115"/>
      <c r="E879" s="115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</row>
    <row r="880" spans="2:18">
      <c r="B880" s="115"/>
      <c r="C880" s="115"/>
      <c r="D880" s="115"/>
      <c r="E880" s="115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</row>
    <row r="881" spans="2:18">
      <c r="B881" s="115"/>
      <c r="C881" s="115"/>
      <c r="D881" s="115"/>
      <c r="E881" s="115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</row>
    <row r="882" spans="2:18">
      <c r="B882" s="115"/>
      <c r="C882" s="115"/>
      <c r="D882" s="115"/>
      <c r="E882" s="115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</row>
    <row r="883" spans="2:18">
      <c r="B883" s="115"/>
      <c r="C883" s="115"/>
      <c r="D883" s="115"/>
      <c r="E883" s="115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</row>
    <row r="884" spans="2:18">
      <c r="B884" s="115"/>
      <c r="C884" s="115"/>
      <c r="D884" s="115"/>
      <c r="E884" s="115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</row>
    <row r="885" spans="2:18">
      <c r="B885" s="115"/>
      <c r="C885" s="115"/>
      <c r="D885" s="115"/>
      <c r="E885" s="115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</row>
    <row r="886" spans="2:18">
      <c r="B886" s="115"/>
      <c r="C886" s="115"/>
      <c r="D886" s="115"/>
      <c r="E886" s="115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</row>
    <row r="887" spans="2:18">
      <c r="B887" s="115"/>
      <c r="C887" s="115"/>
      <c r="D887" s="115"/>
      <c r="E887" s="115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</row>
    <row r="888" spans="2:18">
      <c r="B888" s="115"/>
      <c r="C888" s="115"/>
      <c r="D888" s="115"/>
      <c r="E888" s="115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</row>
    <row r="889" spans="2:18">
      <c r="B889" s="115"/>
      <c r="C889" s="115"/>
      <c r="D889" s="115"/>
      <c r="E889" s="115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</row>
    <row r="890" spans="2:18">
      <c r="B890" s="115"/>
      <c r="C890" s="115"/>
      <c r="D890" s="115"/>
      <c r="E890" s="115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</row>
    <row r="891" spans="2:18">
      <c r="B891" s="115"/>
      <c r="C891" s="115"/>
      <c r="D891" s="115"/>
      <c r="E891" s="115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</row>
    <row r="892" spans="2:18">
      <c r="B892" s="115"/>
      <c r="C892" s="115"/>
      <c r="D892" s="115"/>
      <c r="E892" s="115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</row>
    <row r="893" spans="2:18">
      <c r="B893" s="115"/>
      <c r="C893" s="115"/>
      <c r="D893" s="115"/>
      <c r="E893" s="115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</row>
    <row r="894" spans="2:18">
      <c r="B894" s="115"/>
      <c r="C894" s="115"/>
      <c r="D894" s="115"/>
      <c r="E894" s="115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</row>
    <row r="895" spans="2:18">
      <c r="B895" s="115"/>
      <c r="C895" s="115"/>
      <c r="D895" s="115"/>
      <c r="E895" s="115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</row>
    <row r="896" spans="2:18">
      <c r="B896" s="115"/>
      <c r="C896" s="115"/>
      <c r="D896" s="115"/>
      <c r="E896" s="115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</row>
    <row r="897" spans="2:18">
      <c r="B897" s="115"/>
      <c r="C897" s="115"/>
      <c r="D897" s="115"/>
      <c r="E897" s="115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</row>
    <row r="898" spans="2:18">
      <c r="B898" s="115"/>
      <c r="C898" s="115"/>
      <c r="D898" s="115"/>
      <c r="E898" s="115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</row>
    <row r="899" spans="2:18">
      <c r="B899" s="115"/>
      <c r="C899" s="115"/>
      <c r="D899" s="115"/>
      <c r="E899" s="115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</row>
    <row r="900" spans="2:18">
      <c r="B900" s="115"/>
      <c r="C900" s="115"/>
      <c r="D900" s="115"/>
      <c r="E900" s="115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</row>
    <row r="901" spans="2:18">
      <c r="B901" s="115"/>
      <c r="C901" s="115"/>
      <c r="D901" s="115"/>
      <c r="E901" s="115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</row>
    <row r="902" spans="2:18">
      <c r="B902" s="115"/>
      <c r="C902" s="115"/>
      <c r="D902" s="115"/>
      <c r="E902" s="115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</row>
    <row r="903" spans="2:18">
      <c r="B903" s="115"/>
      <c r="C903" s="115"/>
      <c r="D903" s="115"/>
      <c r="E903" s="115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</row>
    <row r="904" spans="2:18">
      <c r="B904" s="115"/>
      <c r="C904" s="115"/>
      <c r="D904" s="115"/>
      <c r="E904" s="115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</row>
    <row r="905" spans="2:18">
      <c r="B905" s="115"/>
      <c r="C905" s="115"/>
      <c r="D905" s="115"/>
      <c r="E905" s="115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</row>
    <row r="906" spans="2:18">
      <c r="B906" s="115"/>
      <c r="C906" s="115"/>
      <c r="D906" s="115"/>
      <c r="E906" s="115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</row>
    <row r="907" spans="2:18">
      <c r="B907" s="115"/>
      <c r="C907" s="115"/>
      <c r="D907" s="115"/>
      <c r="E907" s="115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</row>
    <row r="908" spans="2:18">
      <c r="B908" s="115"/>
      <c r="C908" s="115"/>
      <c r="D908" s="115"/>
      <c r="E908" s="115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</row>
    <row r="909" spans="2:18">
      <c r="B909" s="115"/>
      <c r="C909" s="115"/>
      <c r="D909" s="115"/>
      <c r="E909" s="115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</row>
    <row r="910" spans="2:18">
      <c r="B910" s="115"/>
      <c r="C910" s="115"/>
      <c r="D910" s="115"/>
      <c r="E910" s="115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</row>
    <row r="911" spans="2:18">
      <c r="B911" s="115"/>
      <c r="C911" s="115"/>
      <c r="D911" s="115"/>
      <c r="E911" s="115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</row>
    <row r="912" spans="2:18">
      <c r="B912" s="115"/>
      <c r="C912" s="115"/>
      <c r="D912" s="115"/>
      <c r="E912" s="115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</row>
    <row r="913" spans="2:18">
      <c r="B913" s="115"/>
      <c r="C913" s="115"/>
      <c r="D913" s="115"/>
      <c r="E913" s="115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</row>
    <row r="914" spans="2:18">
      <c r="B914" s="115"/>
      <c r="C914" s="115"/>
      <c r="D914" s="115"/>
      <c r="E914" s="115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</row>
    <row r="915" spans="2:18">
      <c r="B915" s="115"/>
      <c r="C915" s="115"/>
      <c r="D915" s="115"/>
      <c r="E915" s="115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</row>
    <row r="916" spans="2:18">
      <c r="B916" s="115"/>
      <c r="C916" s="115"/>
      <c r="D916" s="115"/>
      <c r="E916" s="115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</row>
    <row r="917" spans="2:18">
      <c r="B917" s="115"/>
      <c r="C917" s="115"/>
      <c r="D917" s="115"/>
      <c r="E917" s="115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</row>
    <row r="918" spans="2:18">
      <c r="B918" s="115"/>
      <c r="C918" s="115"/>
      <c r="D918" s="115"/>
      <c r="E918" s="115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</row>
    <row r="919" spans="2:18">
      <c r="B919" s="115"/>
      <c r="C919" s="115"/>
      <c r="D919" s="115"/>
      <c r="E919" s="115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</row>
    <row r="920" spans="2:18">
      <c r="B920" s="115"/>
      <c r="C920" s="115"/>
      <c r="D920" s="115"/>
      <c r="E920" s="115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</row>
    <row r="921" spans="2:18">
      <c r="B921" s="115"/>
      <c r="C921" s="115"/>
      <c r="D921" s="115"/>
      <c r="E921" s="115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</row>
    <row r="922" spans="2:18">
      <c r="B922" s="115"/>
      <c r="C922" s="115"/>
      <c r="D922" s="115"/>
      <c r="E922" s="115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</row>
    <row r="923" spans="2:18">
      <c r="B923" s="115"/>
      <c r="C923" s="115"/>
      <c r="D923" s="115"/>
      <c r="E923" s="115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</row>
    <row r="924" spans="2:18">
      <c r="B924" s="115"/>
      <c r="C924" s="115"/>
      <c r="D924" s="115"/>
      <c r="E924" s="115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</row>
    <row r="925" spans="2:18">
      <c r="B925" s="115"/>
      <c r="C925" s="115"/>
      <c r="D925" s="115"/>
      <c r="E925" s="115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</row>
    <row r="926" spans="2:18">
      <c r="B926" s="115"/>
      <c r="C926" s="115"/>
      <c r="D926" s="115"/>
      <c r="E926" s="115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</row>
    <row r="927" spans="2:18">
      <c r="B927" s="115"/>
      <c r="C927" s="115"/>
      <c r="D927" s="115"/>
      <c r="E927" s="115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</row>
    <row r="928" spans="2:18">
      <c r="B928" s="115"/>
      <c r="C928" s="115"/>
      <c r="D928" s="115"/>
      <c r="E928" s="115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</row>
    <row r="929" spans="2:18">
      <c r="B929" s="115"/>
      <c r="C929" s="115"/>
      <c r="D929" s="115"/>
      <c r="E929" s="115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</row>
    <row r="930" spans="2:18">
      <c r="B930" s="115"/>
      <c r="C930" s="115"/>
      <c r="D930" s="115"/>
      <c r="E930" s="115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</row>
    <row r="931" spans="2:18">
      <c r="B931" s="115"/>
      <c r="C931" s="115"/>
      <c r="D931" s="115"/>
      <c r="E931" s="115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</row>
    <row r="932" spans="2:18">
      <c r="B932" s="115"/>
      <c r="C932" s="115"/>
      <c r="D932" s="115"/>
      <c r="E932" s="115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</row>
    <row r="933" spans="2:18">
      <c r="B933" s="115"/>
      <c r="C933" s="115"/>
      <c r="D933" s="115"/>
      <c r="E933" s="115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</row>
    <row r="934" spans="2:18">
      <c r="B934" s="115"/>
      <c r="C934" s="115"/>
      <c r="D934" s="115"/>
      <c r="E934" s="115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</row>
    <row r="935" spans="2:18">
      <c r="B935" s="115"/>
      <c r="C935" s="115"/>
      <c r="D935" s="115"/>
      <c r="E935" s="115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</row>
    <row r="936" spans="2:18">
      <c r="B936" s="115"/>
      <c r="C936" s="115"/>
      <c r="D936" s="115"/>
      <c r="E936" s="115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</row>
    <row r="937" spans="2:18">
      <c r="B937" s="115"/>
      <c r="C937" s="115"/>
      <c r="D937" s="115"/>
      <c r="E937" s="115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</row>
    <row r="938" spans="2:18">
      <c r="B938" s="115"/>
      <c r="C938" s="115"/>
      <c r="D938" s="115"/>
      <c r="E938" s="115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</row>
    <row r="939" spans="2:18">
      <c r="B939" s="115"/>
      <c r="C939" s="115"/>
      <c r="D939" s="115"/>
      <c r="E939" s="115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</row>
    <row r="940" spans="2:18">
      <c r="B940" s="115"/>
      <c r="C940" s="115"/>
      <c r="D940" s="115"/>
      <c r="E940" s="115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</row>
    <row r="941" spans="2:18">
      <c r="B941" s="115"/>
      <c r="C941" s="115"/>
      <c r="D941" s="115"/>
      <c r="E941" s="115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</row>
    <row r="942" spans="2:18">
      <c r="B942" s="115"/>
      <c r="C942" s="115"/>
      <c r="D942" s="115"/>
      <c r="E942" s="115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</row>
    <row r="943" spans="2:18">
      <c r="B943" s="115"/>
      <c r="C943" s="115"/>
      <c r="D943" s="115"/>
      <c r="E943" s="115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</row>
    <row r="944" spans="2:18">
      <c r="B944" s="115"/>
      <c r="C944" s="115"/>
      <c r="D944" s="115"/>
      <c r="E944" s="115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</row>
    <row r="945" spans="2:18">
      <c r="B945" s="115"/>
      <c r="C945" s="115"/>
      <c r="D945" s="115"/>
      <c r="E945" s="115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</row>
    <row r="946" spans="2:18">
      <c r="B946" s="115"/>
      <c r="C946" s="115"/>
      <c r="D946" s="115"/>
      <c r="E946" s="115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</row>
    <row r="947" spans="2:18">
      <c r="B947" s="115"/>
      <c r="C947" s="115"/>
      <c r="D947" s="115"/>
      <c r="E947" s="115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</row>
    <row r="948" spans="2:18">
      <c r="B948" s="115"/>
      <c r="C948" s="115"/>
      <c r="D948" s="115"/>
      <c r="E948" s="115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</row>
    <row r="949" spans="2:18">
      <c r="B949" s="115"/>
      <c r="C949" s="115"/>
      <c r="D949" s="115"/>
      <c r="E949" s="115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</row>
    <row r="950" spans="2:18">
      <c r="B950" s="115"/>
      <c r="C950" s="115"/>
      <c r="D950" s="115"/>
      <c r="E950" s="115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</row>
    <row r="951" spans="2:18">
      <c r="B951" s="115"/>
      <c r="C951" s="115"/>
      <c r="D951" s="115"/>
      <c r="E951" s="115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</row>
    <row r="952" spans="2:18">
      <c r="B952" s="115"/>
      <c r="C952" s="115"/>
      <c r="D952" s="115"/>
      <c r="E952" s="115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</row>
    <row r="953" spans="2:18">
      <c r="B953" s="115"/>
      <c r="C953" s="115"/>
      <c r="D953" s="115"/>
      <c r="E953" s="115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</row>
    <row r="954" spans="2:18">
      <c r="B954" s="115"/>
      <c r="C954" s="115"/>
      <c r="D954" s="115"/>
      <c r="E954" s="115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</row>
    <row r="955" spans="2:18">
      <c r="B955" s="115"/>
      <c r="C955" s="115"/>
      <c r="D955" s="115"/>
      <c r="E955" s="115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</row>
    <row r="956" spans="2:18">
      <c r="B956" s="115"/>
      <c r="C956" s="115"/>
      <c r="D956" s="115"/>
      <c r="E956" s="115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</row>
    <row r="957" spans="2:18">
      <c r="B957" s="115"/>
      <c r="C957" s="115"/>
      <c r="D957" s="115"/>
      <c r="E957" s="115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</row>
    <row r="958" spans="2:18">
      <c r="B958" s="115"/>
      <c r="C958" s="115"/>
      <c r="D958" s="115"/>
      <c r="E958" s="115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</row>
    <row r="959" spans="2:18">
      <c r="B959" s="115"/>
      <c r="C959" s="115"/>
      <c r="D959" s="115"/>
      <c r="E959" s="115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</row>
    <row r="960" spans="2:18">
      <c r="B960" s="115"/>
      <c r="C960" s="115"/>
      <c r="D960" s="115"/>
      <c r="E960" s="115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</row>
    <row r="961" spans="2:18">
      <c r="B961" s="115"/>
      <c r="C961" s="115"/>
      <c r="D961" s="115"/>
      <c r="E961" s="115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</row>
    <row r="962" spans="2:18">
      <c r="B962" s="115"/>
      <c r="C962" s="115"/>
      <c r="D962" s="115"/>
      <c r="E962" s="115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</row>
    <row r="963" spans="2:18">
      <c r="B963" s="115"/>
      <c r="C963" s="115"/>
      <c r="D963" s="115"/>
      <c r="E963" s="115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</row>
    <row r="964" spans="2:18">
      <c r="B964" s="115"/>
      <c r="C964" s="115"/>
      <c r="D964" s="115"/>
      <c r="E964" s="115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</row>
    <row r="965" spans="2:18">
      <c r="B965" s="115"/>
      <c r="C965" s="115"/>
      <c r="D965" s="115"/>
      <c r="E965" s="115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</row>
    <row r="966" spans="2:18">
      <c r="B966" s="115"/>
      <c r="C966" s="115"/>
      <c r="D966" s="115"/>
      <c r="E966" s="115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</row>
    <row r="967" spans="2:18">
      <c r="B967" s="115"/>
      <c r="C967" s="115"/>
      <c r="D967" s="115"/>
      <c r="E967" s="115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</row>
    <row r="968" spans="2:18">
      <c r="B968" s="115"/>
      <c r="C968" s="115"/>
      <c r="D968" s="115"/>
      <c r="E968" s="115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</row>
    <row r="969" spans="2:18">
      <c r="B969" s="115"/>
      <c r="C969" s="115"/>
      <c r="D969" s="115"/>
      <c r="E969" s="115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</row>
    <row r="970" spans="2:18">
      <c r="B970" s="115"/>
      <c r="C970" s="115"/>
      <c r="D970" s="115"/>
      <c r="E970" s="115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</row>
    <row r="971" spans="2:18">
      <c r="B971" s="115"/>
      <c r="C971" s="115"/>
      <c r="D971" s="115"/>
      <c r="E971" s="115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</row>
    <row r="972" spans="2:18">
      <c r="B972" s="115"/>
      <c r="C972" s="115"/>
      <c r="D972" s="115"/>
      <c r="E972" s="115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</row>
    <row r="973" spans="2:18">
      <c r="B973" s="115"/>
      <c r="C973" s="115"/>
      <c r="D973" s="115"/>
      <c r="E973" s="115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</row>
    <row r="974" spans="2:18">
      <c r="B974" s="115"/>
      <c r="C974" s="115"/>
      <c r="D974" s="115"/>
      <c r="E974" s="115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</row>
    <row r="975" spans="2:18">
      <c r="B975" s="115"/>
      <c r="C975" s="115"/>
      <c r="D975" s="115"/>
      <c r="E975" s="115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</row>
    <row r="976" spans="2:18">
      <c r="B976" s="115"/>
      <c r="C976" s="115"/>
      <c r="D976" s="115"/>
      <c r="E976" s="115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</row>
    <row r="977" spans="2:18">
      <c r="B977" s="115"/>
      <c r="C977" s="115"/>
      <c r="D977" s="115"/>
      <c r="E977" s="115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</row>
    <row r="978" spans="2:18">
      <c r="B978" s="115"/>
      <c r="C978" s="115"/>
      <c r="D978" s="115"/>
      <c r="E978" s="115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</row>
    <row r="979" spans="2:18">
      <c r="B979" s="115"/>
      <c r="C979" s="115"/>
      <c r="D979" s="115"/>
      <c r="E979" s="115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</row>
    <row r="980" spans="2:18">
      <c r="B980" s="115"/>
      <c r="C980" s="115"/>
      <c r="D980" s="115"/>
      <c r="E980" s="115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</row>
    <row r="981" spans="2:18">
      <c r="B981" s="115"/>
      <c r="C981" s="115"/>
      <c r="D981" s="115"/>
      <c r="E981" s="115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</row>
    <row r="982" spans="2:18">
      <c r="B982" s="115"/>
      <c r="C982" s="115"/>
      <c r="D982" s="115"/>
      <c r="E982" s="115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</row>
    <row r="983" spans="2:18">
      <c r="B983" s="115"/>
      <c r="C983" s="115"/>
      <c r="D983" s="115"/>
      <c r="E983" s="115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</row>
    <row r="984" spans="2:18">
      <c r="B984" s="115"/>
      <c r="C984" s="115"/>
      <c r="D984" s="115"/>
      <c r="E984" s="115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</row>
    <row r="985" spans="2:18">
      <c r="B985" s="115"/>
      <c r="C985" s="115"/>
      <c r="D985" s="115"/>
      <c r="E985" s="115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</row>
    <row r="986" spans="2:18">
      <c r="B986" s="115"/>
      <c r="C986" s="115"/>
      <c r="D986" s="115"/>
      <c r="E986" s="115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</row>
    <row r="987" spans="2:18">
      <c r="B987" s="115"/>
      <c r="C987" s="115"/>
      <c r="D987" s="115"/>
      <c r="E987" s="115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</row>
    <row r="988" spans="2:18">
      <c r="B988" s="115"/>
      <c r="C988" s="115"/>
      <c r="D988" s="115"/>
      <c r="E988" s="115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</row>
    <row r="989" spans="2:18">
      <c r="B989" s="115"/>
      <c r="C989" s="115"/>
      <c r="D989" s="115"/>
      <c r="E989" s="115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</row>
    <row r="990" spans="2:18">
      <c r="B990" s="115"/>
      <c r="C990" s="115"/>
      <c r="D990" s="115"/>
      <c r="E990" s="115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</row>
    <row r="991" spans="2:18">
      <c r="B991" s="115"/>
      <c r="C991" s="115"/>
      <c r="D991" s="115"/>
      <c r="E991" s="115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</row>
    <row r="992" spans="2:18">
      <c r="B992" s="115"/>
      <c r="C992" s="115"/>
      <c r="D992" s="115"/>
      <c r="E992" s="115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</row>
    <row r="993" spans="2:18">
      <c r="B993" s="115"/>
      <c r="C993" s="115"/>
      <c r="D993" s="115"/>
      <c r="E993" s="115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</row>
    <row r="994" spans="2:18">
      <c r="B994" s="115"/>
      <c r="C994" s="115"/>
      <c r="D994" s="115"/>
      <c r="E994" s="115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</row>
    <row r="995" spans="2:18">
      <c r="B995" s="115"/>
      <c r="C995" s="115"/>
      <c r="D995" s="115"/>
      <c r="E995" s="115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</row>
    <row r="996" spans="2:18">
      <c r="B996" s="115"/>
      <c r="C996" s="115"/>
      <c r="D996" s="115"/>
      <c r="E996" s="115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</row>
    <row r="997" spans="2:18">
      <c r="B997" s="115"/>
      <c r="C997" s="115"/>
      <c r="D997" s="115"/>
      <c r="E997" s="115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</row>
    <row r="998" spans="2:18">
      <c r="B998" s="115"/>
      <c r="C998" s="115"/>
      <c r="D998" s="115"/>
      <c r="E998" s="115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</row>
    <row r="999" spans="2:18">
      <c r="B999" s="115"/>
      <c r="C999" s="115"/>
      <c r="D999" s="115"/>
      <c r="E999" s="115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</row>
    <row r="1000" spans="2:18">
      <c r="B1000" s="115"/>
      <c r="C1000" s="115"/>
      <c r="D1000" s="115"/>
      <c r="E1000" s="115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</row>
    <row r="1001" spans="2:18">
      <c r="B1001" s="115"/>
      <c r="C1001" s="115"/>
      <c r="D1001" s="115"/>
      <c r="E1001" s="115"/>
      <c r="F1001" s="116"/>
      <c r="G1001" s="116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</row>
    <row r="1002" spans="2:18">
      <c r="B1002" s="115"/>
      <c r="C1002" s="115"/>
      <c r="D1002" s="115"/>
      <c r="E1002" s="115"/>
      <c r="F1002" s="116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</row>
    <row r="1003" spans="2:18">
      <c r="B1003" s="115"/>
      <c r="C1003" s="115"/>
      <c r="D1003" s="115"/>
      <c r="E1003" s="115"/>
      <c r="F1003" s="116"/>
      <c r="G1003" s="116"/>
      <c r="H1003" s="116"/>
      <c r="I1003" s="116"/>
      <c r="J1003" s="116"/>
      <c r="K1003" s="116"/>
      <c r="L1003" s="116"/>
      <c r="M1003" s="116"/>
      <c r="N1003" s="116"/>
      <c r="O1003" s="116"/>
      <c r="P1003" s="116"/>
      <c r="Q1003" s="116"/>
      <c r="R1003" s="116"/>
    </row>
    <row r="1004" spans="2:18">
      <c r="B1004" s="115"/>
      <c r="C1004" s="115"/>
      <c r="D1004" s="115"/>
      <c r="E1004" s="115"/>
      <c r="F1004" s="116"/>
      <c r="G1004" s="116"/>
      <c r="H1004" s="116"/>
      <c r="I1004" s="116"/>
      <c r="J1004" s="116"/>
      <c r="K1004" s="116"/>
      <c r="L1004" s="116"/>
      <c r="M1004" s="116"/>
      <c r="N1004" s="116"/>
      <c r="O1004" s="116"/>
      <c r="P1004" s="116"/>
      <c r="Q1004" s="116"/>
      <c r="R1004" s="116"/>
    </row>
    <row r="1005" spans="2:18">
      <c r="B1005" s="115"/>
      <c r="C1005" s="115"/>
      <c r="D1005" s="115"/>
      <c r="E1005" s="115"/>
      <c r="F1005" s="116"/>
      <c r="G1005" s="116"/>
      <c r="H1005" s="116"/>
      <c r="I1005" s="116"/>
      <c r="J1005" s="116"/>
      <c r="K1005" s="116"/>
      <c r="L1005" s="116"/>
      <c r="M1005" s="116"/>
      <c r="N1005" s="116"/>
      <c r="O1005" s="116"/>
      <c r="P1005" s="116"/>
      <c r="Q1005" s="116"/>
      <c r="R1005" s="116"/>
    </row>
    <row r="1006" spans="2:18">
      <c r="B1006" s="115"/>
      <c r="C1006" s="115"/>
      <c r="D1006" s="115"/>
      <c r="E1006" s="115"/>
      <c r="F1006" s="116"/>
      <c r="G1006" s="116"/>
      <c r="H1006" s="116"/>
      <c r="I1006" s="116"/>
      <c r="J1006" s="116"/>
      <c r="K1006" s="116"/>
      <c r="L1006" s="116"/>
      <c r="M1006" s="116"/>
      <c r="N1006" s="116"/>
      <c r="O1006" s="116"/>
      <c r="P1006" s="116"/>
      <c r="Q1006" s="116"/>
      <c r="R1006" s="116"/>
    </row>
    <row r="1007" spans="2:18">
      <c r="B1007" s="115"/>
      <c r="C1007" s="115"/>
      <c r="D1007" s="115"/>
      <c r="E1007" s="115"/>
      <c r="F1007" s="116"/>
      <c r="G1007" s="116"/>
      <c r="H1007" s="116"/>
      <c r="I1007" s="116"/>
      <c r="J1007" s="116"/>
      <c r="K1007" s="116"/>
      <c r="L1007" s="116"/>
      <c r="M1007" s="116"/>
      <c r="N1007" s="116"/>
      <c r="O1007" s="116"/>
      <c r="P1007" s="116"/>
      <c r="Q1007" s="116"/>
      <c r="R1007" s="116"/>
    </row>
    <row r="1008" spans="2:18">
      <c r="B1008" s="115"/>
      <c r="C1008" s="115"/>
      <c r="D1008" s="115"/>
      <c r="E1008" s="115"/>
      <c r="F1008" s="116"/>
      <c r="G1008" s="116"/>
      <c r="H1008" s="116"/>
      <c r="I1008" s="116"/>
      <c r="J1008" s="116"/>
      <c r="K1008" s="116"/>
      <c r="L1008" s="116"/>
      <c r="M1008" s="116"/>
      <c r="N1008" s="116"/>
      <c r="O1008" s="116"/>
      <c r="P1008" s="116"/>
      <c r="Q1008" s="116"/>
      <c r="R1008" s="116"/>
    </row>
    <row r="1009" spans="2:18">
      <c r="B1009" s="115"/>
      <c r="C1009" s="115"/>
      <c r="D1009" s="115"/>
      <c r="E1009" s="115"/>
      <c r="F1009" s="116"/>
      <c r="G1009" s="116"/>
      <c r="H1009" s="116"/>
      <c r="I1009" s="116"/>
      <c r="J1009" s="116"/>
      <c r="K1009" s="116"/>
      <c r="L1009" s="116"/>
      <c r="M1009" s="116"/>
      <c r="N1009" s="116"/>
      <c r="O1009" s="116"/>
      <c r="P1009" s="116"/>
      <c r="Q1009" s="116"/>
      <c r="R1009" s="116"/>
    </row>
    <row r="1010" spans="2:18">
      <c r="B1010" s="115"/>
      <c r="C1010" s="115"/>
      <c r="D1010" s="115"/>
      <c r="E1010" s="115"/>
      <c r="F1010" s="116"/>
      <c r="G1010" s="116"/>
      <c r="H1010" s="116"/>
      <c r="I1010" s="116"/>
      <c r="J1010" s="116"/>
      <c r="K1010" s="116"/>
      <c r="L1010" s="116"/>
      <c r="M1010" s="116"/>
      <c r="N1010" s="116"/>
      <c r="O1010" s="116"/>
      <c r="P1010" s="116"/>
      <c r="Q1010" s="116"/>
      <c r="R1010" s="116"/>
    </row>
    <row r="1011" spans="2:18">
      <c r="B1011" s="115"/>
      <c r="C1011" s="115"/>
      <c r="D1011" s="115"/>
      <c r="E1011" s="115"/>
      <c r="F1011" s="116"/>
      <c r="G1011" s="116"/>
      <c r="H1011" s="116"/>
      <c r="I1011" s="116"/>
      <c r="J1011" s="116"/>
      <c r="K1011" s="116"/>
      <c r="L1011" s="116"/>
      <c r="M1011" s="116"/>
      <c r="N1011" s="116"/>
      <c r="O1011" s="116"/>
      <c r="P1011" s="116"/>
      <c r="Q1011" s="116"/>
      <c r="R1011" s="116"/>
    </row>
    <row r="1012" spans="2:18">
      <c r="B1012" s="115"/>
      <c r="C1012" s="115"/>
      <c r="D1012" s="115"/>
      <c r="E1012" s="115"/>
      <c r="F1012" s="116"/>
      <c r="G1012" s="116"/>
      <c r="H1012" s="116"/>
      <c r="I1012" s="116"/>
      <c r="J1012" s="116"/>
      <c r="K1012" s="116"/>
      <c r="L1012" s="116"/>
      <c r="M1012" s="116"/>
      <c r="N1012" s="116"/>
      <c r="O1012" s="116"/>
      <c r="P1012" s="116"/>
      <c r="Q1012" s="116"/>
      <c r="R1012" s="116"/>
    </row>
    <row r="1013" spans="2:18">
      <c r="B1013" s="115"/>
      <c r="C1013" s="115"/>
      <c r="D1013" s="115"/>
      <c r="E1013" s="115"/>
      <c r="F1013" s="116"/>
      <c r="G1013" s="116"/>
      <c r="H1013" s="116"/>
      <c r="I1013" s="116"/>
      <c r="J1013" s="116"/>
      <c r="K1013" s="116"/>
      <c r="L1013" s="116"/>
      <c r="M1013" s="116"/>
      <c r="N1013" s="116"/>
      <c r="O1013" s="116"/>
      <c r="P1013" s="116"/>
      <c r="Q1013" s="116"/>
      <c r="R1013" s="116"/>
    </row>
    <row r="1014" spans="2:18">
      <c r="B1014" s="115"/>
      <c r="C1014" s="115"/>
      <c r="D1014" s="115"/>
      <c r="E1014" s="115"/>
      <c r="F1014" s="116"/>
      <c r="G1014" s="116"/>
      <c r="H1014" s="116"/>
      <c r="I1014" s="116"/>
      <c r="J1014" s="116"/>
      <c r="K1014" s="116"/>
      <c r="L1014" s="116"/>
      <c r="M1014" s="116"/>
      <c r="N1014" s="116"/>
      <c r="O1014" s="116"/>
      <c r="P1014" s="116"/>
      <c r="Q1014" s="116"/>
      <c r="R1014" s="116"/>
    </row>
    <row r="1015" spans="2:18">
      <c r="B1015" s="115"/>
      <c r="C1015" s="115"/>
      <c r="D1015" s="115"/>
      <c r="E1015" s="115"/>
      <c r="F1015" s="116"/>
      <c r="G1015" s="116"/>
      <c r="H1015" s="116"/>
      <c r="I1015" s="116"/>
      <c r="J1015" s="116"/>
      <c r="K1015" s="116"/>
      <c r="L1015" s="116"/>
      <c r="M1015" s="116"/>
      <c r="N1015" s="116"/>
      <c r="O1015" s="116"/>
      <c r="P1015" s="116"/>
      <c r="Q1015" s="116"/>
      <c r="R1015" s="116"/>
    </row>
    <row r="1016" spans="2:18">
      <c r="B1016" s="115"/>
      <c r="C1016" s="115"/>
      <c r="D1016" s="115"/>
      <c r="E1016" s="115"/>
      <c r="F1016" s="116"/>
      <c r="G1016" s="116"/>
      <c r="H1016" s="116"/>
      <c r="I1016" s="116"/>
      <c r="J1016" s="116"/>
      <c r="K1016" s="116"/>
      <c r="L1016" s="116"/>
      <c r="M1016" s="116"/>
      <c r="N1016" s="116"/>
      <c r="O1016" s="116"/>
      <c r="P1016" s="116"/>
      <c r="Q1016" s="116"/>
      <c r="R1016" s="116"/>
    </row>
    <row r="1017" spans="2:18">
      <c r="B1017" s="115"/>
      <c r="C1017" s="115"/>
      <c r="D1017" s="115"/>
      <c r="E1017" s="115"/>
      <c r="F1017" s="116"/>
      <c r="G1017" s="116"/>
      <c r="H1017" s="116"/>
      <c r="I1017" s="116"/>
      <c r="J1017" s="116"/>
      <c r="K1017" s="116"/>
      <c r="L1017" s="116"/>
      <c r="M1017" s="116"/>
      <c r="N1017" s="116"/>
      <c r="O1017" s="116"/>
      <c r="P1017" s="116"/>
      <c r="Q1017" s="116"/>
      <c r="R1017" s="116"/>
    </row>
    <row r="1018" spans="2:18">
      <c r="B1018" s="115"/>
      <c r="C1018" s="115"/>
      <c r="D1018" s="115"/>
      <c r="E1018" s="115"/>
      <c r="F1018" s="116"/>
      <c r="G1018" s="116"/>
      <c r="H1018" s="116"/>
      <c r="I1018" s="116"/>
      <c r="J1018" s="116"/>
      <c r="K1018" s="116"/>
      <c r="L1018" s="116"/>
      <c r="M1018" s="116"/>
      <c r="N1018" s="116"/>
      <c r="O1018" s="116"/>
      <c r="P1018" s="116"/>
      <c r="Q1018" s="116"/>
      <c r="R1018" s="116"/>
    </row>
    <row r="1019" spans="2:18">
      <c r="B1019" s="115"/>
      <c r="C1019" s="115"/>
      <c r="D1019" s="115"/>
      <c r="E1019" s="115"/>
      <c r="F1019" s="116"/>
      <c r="G1019" s="116"/>
      <c r="H1019" s="116"/>
      <c r="I1019" s="116"/>
      <c r="J1019" s="116"/>
      <c r="K1019" s="116"/>
      <c r="L1019" s="116"/>
      <c r="M1019" s="116"/>
      <c r="N1019" s="116"/>
      <c r="O1019" s="116"/>
      <c r="P1019" s="116"/>
      <c r="Q1019" s="116"/>
      <c r="R1019" s="116"/>
    </row>
    <row r="1020" spans="2:18">
      <c r="B1020" s="115"/>
      <c r="C1020" s="115"/>
      <c r="D1020" s="115"/>
      <c r="E1020" s="115"/>
      <c r="F1020" s="116"/>
      <c r="G1020" s="116"/>
      <c r="H1020" s="116"/>
      <c r="I1020" s="116"/>
      <c r="J1020" s="116"/>
      <c r="K1020" s="116"/>
      <c r="L1020" s="116"/>
      <c r="M1020" s="116"/>
      <c r="N1020" s="116"/>
      <c r="O1020" s="116"/>
      <c r="P1020" s="116"/>
      <c r="Q1020" s="116"/>
      <c r="R1020" s="116"/>
    </row>
    <row r="1021" spans="2:18">
      <c r="B1021" s="115"/>
      <c r="C1021" s="115"/>
      <c r="D1021" s="115"/>
      <c r="E1021" s="115"/>
      <c r="F1021" s="116"/>
      <c r="G1021" s="116"/>
      <c r="H1021" s="116"/>
      <c r="I1021" s="116"/>
      <c r="J1021" s="116"/>
      <c r="K1021" s="116"/>
      <c r="L1021" s="116"/>
      <c r="M1021" s="116"/>
      <c r="N1021" s="116"/>
      <c r="O1021" s="116"/>
      <c r="P1021" s="116"/>
      <c r="Q1021" s="116"/>
      <c r="R1021" s="116"/>
    </row>
    <row r="1022" spans="2:18">
      <c r="B1022" s="115"/>
      <c r="C1022" s="115"/>
      <c r="D1022" s="115"/>
      <c r="E1022" s="115"/>
      <c r="F1022" s="116"/>
      <c r="G1022" s="116"/>
      <c r="H1022" s="116"/>
      <c r="I1022" s="116"/>
      <c r="J1022" s="116"/>
      <c r="K1022" s="116"/>
      <c r="L1022" s="116"/>
      <c r="M1022" s="116"/>
      <c r="N1022" s="116"/>
      <c r="O1022" s="116"/>
      <c r="P1022" s="116"/>
      <c r="Q1022" s="116"/>
      <c r="R1022" s="116"/>
    </row>
    <row r="1023" spans="2:18">
      <c r="B1023" s="115"/>
      <c r="C1023" s="115"/>
      <c r="D1023" s="115"/>
      <c r="E1023" s="115"/>
      <c r="F1023" s="116"/>
      <c r="G1023" s="116"/>
      <c r="H1023" s="116"/>
      <c r="I1023" s="116"/>
      <c r="J1023" s="116"/>
      <c r="K1023" s="116"/>
      <c r="L1023" s="116"/>
      <c r="M1023" s="116"/>
      <c r="N1023" s="116"/>
      <c r="O1023" s="116"/>
      <c r="P1023" s="116"/>
      <c r="Q1023" s="116"/>
      <c r="R1023" s="116"/>
    </row>
    <row r="1024" spans="2:18">
      <c r="B1024" s="115"/>
      <c r="C1024" s="115"/>
      <c r="D1024" s="115"/>
      <c r="E1024" s="115"/>
      <c r="F1024" s="116"/>
      <c r="G1024" s="116"/>
      <c r="H1024" s="116"/>
      <c r="I1024" s="116"/>
      <c r="J1024" s="116"/>
      <c r="K1024" s="116"/>
      <c r="L1024" s="116"/>
      <c r="M1024" s="116"/>
      <c r="N1024" s="116"/>
      <c r="O1024" s="116"/>
      <c r="P1024" s="116"/>
      <c r="Q1024" s="116"/>
      <c r="R1024" s="116"/>
    </row>
    <row r="1025" spans="2:18">
      <c r="B1025" s="115"/>
      <c r="C1025" s="115"/>
      <c r="D1025" s="115"/>
      <c r="E1025" s="115"/>
      <c r="F1025" s="116"/>
      <c r="G1025" s="116"/>
      <c r="H1025" s="116"/>
      <c r="I1025" s="116"/>
      <c r="J1025" s="116"/>
      <c r="K1025" s="116"/>
      <c r="L1025" s="116"/>
      <c r="M1025" s="116"/>
      <c r="N1025" s="116"/>
      <c r="O1025" s="116"/>
      <c r="P1025" s="116"/>
      <c r="Q1025" s="116"/>
      <c r="R1025" s="116"/>
    </row>
    <row r="1026" spans="2:18">
      <c r="B1026" s="115"/>
      <c r="C1026" s="115"/>
      <c r="D1026" s="115"/>
      <c r="E1026" s="115"/>
      <c r="F1026" s="116"/>
      <c r="G1026" s="116"/>
      <c r="H1026" s="116"/>
      <c r="I1026" s="116"/>
      <c r="J1026" s="116"/>
      <c r="K1026" s="116"/>
      <c r="L1026" s="116"/>
      <c r="M1026" s="116"/>
      <c r="N1026" s="116"/>
      <c r="O1026" s="116"/>
      <c r="P1026" s="116"/>
      <c r="Q1026" s="116"/>
      <c r="R1026" s="116"/>
    </row>
    <row r="1027" spans="2:18">
      <c r="B1027" s="115"/>
      <c r="C1027" s="115"/>
      <c r="D1027" s="115"/>
      <c r="E1027" s="115"/>
      <c r="F1027" s="116"/>
      <c r="G1027" s="116"/>
      <c r="H1027" s="116"/>
      <c r="I1027" s="116"/>
      <c r="J1027" s="116"/>
      <c r="K1027" s="116"/>
      <c r="L1027" s="116"/>
      <c r="M1027" s="116"/>
      <c r="N1027" s="116"/>
      <c r="O1027" s="116"/>
      <c r="P1027" s="116"/>
      <c r="Q1027" s="116"/>
      <c r="R1027" s="116"/>
    </row>
    <row r="1028" spans="2:18">
      <c r="B1028" s="115"/>
      <c r="C1028" s="115"/>
      <c r="D1028" s="115"/>
      <c r="E1028" s="115"/>
      <c r="F1028" s="116"/>
      <c r="G1028" s="116"/>
      <c r="H1028" s="116"/>
      <c r="I1028" s="116"/>
      <c r="J1028" s="116"/>
      <c r="K1028" s="116"/>
      <c r="L1028" s="116"/>
      <c r="M1028" s="116"/>
      <c r="N1028" s="116"/>
      <c r="O1028" s="116"/>
      <c r="P1028" s="116"/>
      <c r="Q1028" s="116"/>
      <c r="R1028" s="116"/>
    </row>
    <row r="1029" spans="2:18">
      <c r="B1029" s="115"/>
      <c r="C1029" s="115"/>
      <c r="D1029" s="115"/>
      <c r="E1029" s="115"/>
      <c r="F1029" s="116"/>
      <c r="G1029" s="116"/>
      <c r="H1029" s="116"/>
      <c r="I1029" s="116"/>
      <c r="J1029" s="116"/>
      <c r="K1029" s="116"/>
      <c r="L1029" s="116"/>
      <c r="M1029" s="116"/>
      <c r="N1029" s="116"/>
      <c r="O1029" s="116"/>
      <c r="P1029" s="116"/>
      <c r="Q1029" s="116"/>
      <c r="R1029" s="116"/>
    </row>
    <row r="1030" spans="2:18">
      <c r="B1030" s="115"/>
      <c r="C1030" s="115"/>
      <c r="D1030" s="115"/>
      <c r="E1030" s="115"/>
      <c r="F1030" s="116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</row>
    <row r="1031" spans="2:18">
      <c r="B1031" s="115"/>
      <c r="C1031" s="115"/>
      <c r="D1031" s="115"/>
      <c r="E1031" s="115"/>
      <c r="F1031" s="116"/>
      <c r="G1031" s="116"/>
      <c r="H1031" s="116"/>
      <c r="I1031" s="116"/>
      <c r="J1031" s="116"/>
      <c r="K1031" s="116"/>
      <c r="L1031" s="116"/>
      <c r="M1031" s="116"/>
      <c r="N1031" s="116"/>
      <c r="O1031" s="116"/>
      <c r="P1031" s="116"/>
      <c r="Q1031" s="116"/>
      <c r="R1031" s="116"/>
    </row>
    <row r="1032" spans="2:18">
      <c r="B1032" s="115"/>
      <c r="C1032" s="115"/>
      <c r="D1032" s="115"/>
      <c r="E1032" s="115"/>
      <c r="F1032" s="116"/>
      <c r="G1032" s="116"/>
      <c r="H1032" s="116"/>
      <c r="I1032" s="116"/>
      <c r="J1032" s="116"/>
      <c r="K1032" s="116"/>
      <c r="L1032" s="116"/>
      <c r="M1032" s="116"/>
      <c r="N1032" s="116"/>
      <c r="O1032" s="116"/>
      <c r="P1032" s="116"/>
      <c r="Q1032" s="116"/>
      <c r="R1032" s="116"/>
    </row>
    <row r="1033" spans="2:18">
      <c r="B1033" s="115"/>
      <c r="C1033" s="115"/>
      <c r="D1033" s="115"/>
      <c r="E1033" s="115"/>
      <c r="F1033" s="116"/>
      <c r="G1033" s="116"/>
      <c r="H1033" s="116"/>
      <c r="I1033" s="116"/>
      <c r="J1033" s="116"/>
      <c r="K1033" s="116"/>
      <c r="L1033" s="116"/>
      <c r="M1033" s="116"/>
      <c r="N1033" s="116"/>
      <c r="O1033" s="116"/>
      <c r="P1033" s="116"/>
      <c r="Q1033" s="116"/>
      <c r="R1033" s="116"/>
    </row>
    <row r="1034" spans="2:18">
      <c r="B1034" s="115"/>
      <c r="C1034" s="115"/>
      <c r="D1034" s="115"/>
      <c r="E1034" s="115"/>
      <c r="F1034" s="116"/>
      <c r="G1034" s="116"/>
      <c r="H1034" s="116"/>
      <c r="I1034" s="116"/>
      <c r="J1034" s="116"/>
      <c r="K1034" s="116"/>
      <c r="L1034" s="116"/>
      <c r="M1034" s="116"/>
      <c r="N1034" s="116"/>
      <c r="O1034" s="116"/>
      <c r="P1034" s="116"/>
      <c r="Q1034" s="116"/>
      <c r="R1034" s="116"/>
    </row>
    <row r="1035" spans="2:18">
      <c r="B1035" s="115"/>
      <c r="C1035" s="115"/>
      <c r="D1035" s="115"/>
      <c r="E1035" s="115"/>
      <c r="F1035" s="116"/>
      <c r="G1035" s="116"/>
      <c r="H1035" s="116"/>
      <c r="I1035" s="116"/>
      <c r="J1035" s="116"/>
      <c r="K1035" s="116"/>
      <c r="L1035" s="116"/>
      <c r="M1035" s="116"/>
      <c r="N1035" s="116"/>
      <c r="O1035" s="116"/>
      <c r="P1035" s="116"/>
      <c r="Q1035" s="116"/>
      <c r="R1035" s="116"/>
    </row>
    <row r="1036" spans="2:18">
      <c r="B1036" s="115"/>
      <c r="C1036" s="115"/>
      <c r="D1036" s="115"/>
      <c r="E1036" s="115"/>
      <c r="F1036" s="116"/>
      <c r="G1036" s="116"/>
      <c r="H1036" s="116"/>
      <c r="I1036" s="116"/>
      <c r="J1036" s="116"/>
      <c r="K1036" s="116"/>
      <c r="L1036" s="116"/>
      <c r="M1036" s="116"/>
      <c r="N1036" s="116"/>
      <c r="O1036" s="116"/>
      <c r="P1036" s="116"/>
      <c r="Q1036" s="116"/>
      <c r="R1036" s="116"/>
    </row>
    <row r="1037" spans="2:18">
      <c r="B1037" s="115"/>
      <c r="C1037" s="115"/>
      <c r="D1037" s="115"/>
      <c r="E1037" s="115"/>
      <c r="F1037" s="116"/>
      <c r="G1037" s="116"/>
      <c r="H1037" s="116"/>
      <c r="I1037" s="116"/>
      <c r="J1037" s="116"/>
      <c r="K1037" s="116"/>
      <c r="L1037" s="116"/>
      <c r="M1037" s="116"/>
      <c r="N1037" s="116"/>
      <c r="O1037" s="116"/>
      <c r="P1037" s="116"/>
      <c r="Q1037" s="116"/>
      <c r="R1037" s="116"/>
    </row>
    <row r="1038" spans="2:18">
      <c r="B1038" s="115"/>
      <c r="C1038" s="115"/>
      <c r="D1038" s="115"/>
      <c r="E1038" s="115"/>
      <c r="F1038" s="116"/>
      <c r="G1038" s="116"/>
      <c r="H1038" s="116"/>
      <c r="I1038" s="116"/>
      <c r="J1038" s="116"/>
      <c r="K1038" s="116"/>
      <c r="L1038" s="116"/>
      <c r="M1038" s="116"/>
      <c r="N1038" s="116"/>
      <c r="O1038" s="116"/>
      <c r="P1038" s="116"/>
      <c r="Q1038" s="116"/>
      <c r="R1038" s="116"/>
    </row>
    <row r="1039" spans="2:18">
      <c r="B1039" s="115"/>
      <c r="C1039" s="115"/>
      <c r="D1039" s="115"/>
      <c r="E1039" s="115"/>
      <c r="F1039" s="116"/>
      <c r="G1039" s="116"/>
      <c r="H1039" s="116"/>
      <c r="I1039" s="116"/>
      <c r="J1039" s="116"/>
      <c r="K1039" s="116"/>
      <c r="L1039" s="116"/>
      <c r="M1039" s="116"/>
      <c r="N1039" s="116"/>
      <c r="O1039" s="116"/>
      <c r="P1039" s="116"/>
      <c r="Q1039" s="116"/>
      <c r="R1039" s="116"/>
    </row>
    <row r="1040" spans="2:18">
      <c r="B1040" s="115"/>
      <c r="C1040" s="115"/>
      <c r="D1040" s="115"/>
      <c r="E1040" s="115"/>
      <c r="F1040" s="116"/>
      <c r="G1040" s="116"/>
      <c r="H1040" s="116"/>
      <c r="I1040" s="116"/>
      <c r="J1040" s="116"/>
      <c r="K1040" s="116"/>
      <c r="L1040" s="116"/>
      <c r="M1040" s="116"/>
      <c r="N1040" s="116"/>
      <c r="O1040" s="116"/>
      <c r="P1040" s="116"/>
      <c r="Q1040" s="116"/>
      <c r="R1040" s="116"/>
    </row>
    <row r="1041" spans="2:18">
      <c r="B1041" s="115"/>
      <c r="C1041" s="115"/>
      <c r="D1041" s="115"/>
      <c r="E1041" s="115"/>
      <c r="F1041" s="116"/>
      <c r="G1041" s="116"/>
      <c r="H1041" s="116"/>
      <c r="I1041" s="116"/>
      <c r="J1041" s="116"/>
      <c r="K1041" s="116"/>
      <c r="L1041" s="116"/>
      <c r="M1041" s="116"/>
      <c r="N1041" s="116"/>
      <c r="O1041" s="116"/>
      <c r="P1041" s="116"/>
      <c r="Q1041" s="116"/>
      <c r="R1041" s="116"/>
    </row>
    <row r="1042" spans="2:18">
      <c r="B1042" s="115"/>
      <c r="C1042" s="115"/>
      <c r="D1042" s="115"/>
      <c r="E1042" s="115"/>
      <c r="F1042" s="116"/>
      <c r="G1042" s="116"/>
      <c r="H1042" s="116"/>
      <c r="I1042" s="116"/>
      <c r="J1042" s="116"/>
      <c r="K1042" s="116"/>
      <c r="L1042" s="116"/>
      <c r="M1042" s="116"/>
      <c r="N1042" s="116"/>
      <c r="O1042" s="116"/>
      <c r="P1042" s="116"/>
      <c r="Q1042" s="116"/>
      <c r="R1042" s="116"/>
    </row>
    <row r="1043" spans="2:18">
      <c r="B1043" s="115"/>
      <c r="C1043" s="115"/>
      <c r="D1043" s="115"/>
      <c r="E1043" s="115"/>
      <c r="F1043" s="116"/>
      <c r="G1043" s="116"/>
      <c r="H1043" s="116"/>
      <c r="I1043" s="116"/>
      <c r="J1043" s="116"/>
      <c r="K1043" s="116"/>
      <c r="L1043" s="116"/>
      <c r="M1043" s="116"/>
      <c r="N1043" s="116"/>
      <c r="O1043" s="116"/>
      <c r="P1043" s="116"/>
      <c r="Q1043" s="116"/>
      <c r="R1043" s="116"/>
    </row>
    <row r="1044" spans="2:18">
      <c r="B1044" s="115"/>
      <c r="C1044" s="115"/>
      <c r="D1044" s="115"/>
      <c r="E1044" s="115"/>
      <c r="F1044" s="116"/>
      <c r="G1044" s="116"/>
      <c r="H1044" s="116"/>
      <c r="I1044" s="116"/>
      <c r="J1044" s="116"/>
      <c r="K1044" s="116"/>
      <c r="L1044" s="116"/>
      <c r="M1044" s="116"/>
      <c r="N1044" s="116"/>
      <c r="O1044" s="116"/>
      <c r="P1044" s="116"/>
      <c r="Q1044" s="116"/>
      <c r="R1044" s="116"/>
    </row>
    <row r="1045" spans="2:18">
      <c r="B1045" s="115"/>
      <c r="C1045" s="115"/>
      <c r="D1045" s="115"/>
      <c r="E1045" s="115"/>
      <c r="F1045" s="116"/>
      <c r="G1045" s="116"/>
      <c r="H1045" s="116"/>
      <c r="I1045" s="116"/>
      <c r="J1045" s="116"/>
      <c r="K1045" s="116"/>
      <c r="L1045" s="116"/>
      <c r="M1045" s="116"/>
      <c r="N1045" s="116"/>
      <c r="O1045" s="116"/>
      <c r="P1045" s="116"/>
      <c r="Q1045" s="116"/>
      <c r="R1045" s="116"/>
    </row>
    <row r="1046" spans="2:18">
      <c r="B1046" s="115"/>
      <c r="C1046" s="115"/>
      <c r="D1046" s="115"/>
      <c r="E1046" s="115"/>
      <c r="F1046" s="116"/>
      <c r="G1046" s="116"/>
      <c r="H1046" s="116"/>
      <c r="I1046" s="116"/>
      <c r="J1046" s="116"/>
      <c r="K1046" s="116"/>
      <c r="L1046" s="116"/>
      <c r="M1046" s="116"/>
      <c r="N1046" s="116"/>
      <c r="O1046" s="116"/>
      <c r="P1046" s="116"/>
      <c r="Q1046" s="116"/>
      <c r="R1046" s="116"/>
    </row>
    <row r="1047" spans="2:18">
      <c r="B1047" s="115"/>
      <c r="C1047" s="115"/>
      <c r="D1047" s="115"/>
      <c r="E1047" s="115"/>
      <c r="F1047" s="116"/>
      <c r="G1047" s="116"/>
      <c r="H1047" s="116"/>
      <c r="I1047" s="116"/>
      <c r="J1047" s="116"/>
      <c r="K1047" s="116"/>
      <c r="L1047" s="116"/>
      <c r="M1047" s="116"/>
      <c r="N1047" s="116"/>
      <c r="O1047" s="116"/>
      <c r="P1047" s="116"/>
      <c r="Q1047" s="116"/>
      <c r="R1047" s="116"/>
    </row>
    <row r="1048" spans="2:18">
      <c r="B1048" s="115"/>
      <c r="C1048" s="115"/>
      <c r="D1048" s="115"/>
      <c r="E1048" s="115"/>
      <c r="F1048" s="116"/>
      <c r="G1048" s="116"/>
      <c r="H1048" s="116"/>
      <c r="I1048" s="116"/>
      <c r="J1048" s="116"/>
      <c r="K1048" s="116"/>
      <c r="L1048" s="116"/>
      <c r="M1048" s="116"/>
      <c r="N1048" s="116"/>
      <c r="O1048" s="116"/>
      <c r="P1048" s="116"/>
      <c r="Q1048" s="116"/>
      <c r="R1048" s="116"/>
    </row>
    <row r="1049" spans="2:18">
      <c r="B1049" s="115"/>
      <c r="C1049" s="115"/>
      <c r="D1049" s="115"/>
      <c r="E1049" s="115"/>
      <c r="F1049" s="116"/>
      <c r="G1049" s="116"/>
      <c r="H1049" s="116"/>
      <c r="I1049" s="116"/>
      <c r="J1049" s="116"/>
      <c r="K1049" s="116"/>
      <c r="L1049" s="116"/>
      <c r="M1049" s="116"/>
      <c r="N1049" s="116"/>
      <c r="O1049" s="116"/>
      <c r="P1049" s="116"/>
      <c r="Q1049" s="116"/>
      <c r="R1049" s="116"/>
    </row>
    <row r="1050" spans="2:18">
      <c r="B1050" s="115"/>
      <c r="C1050" s="115"/>
      <c r="D1050" s="115"/>
      <c r="E1050" s="115"/>
      <c r="F1050" s="116"/>
      <c r="G1050" s="116"/>
      <c r="H1050" s="116"/>
      <c r="I1050" s="116"/>
      <c r="J1050" s="116"/>
      <c r="K1050" s="116"/>
      <c r="L1050" s="116"/>
      <c r="M1050" s="116"/>
      <c r="N1050" s="116"/>
      <c r="O1050" s="116"/>
      <c r="P1050" s="116"/>
      <c r="Q1050" s="116"/>
      <c r="R1050" s="116"/>
    </row>
    <row r="1051" spans="2:18">
      <c r="B1051" s="115"/>
      <c r="C1051" s="115"/>
      <c r="D1051" s="115"/>
      <c r="E1051" s="115"/>
      <c r="F1051" s="116"/>
      <c r="G1051" s="116"/>
      <c r="H1051" s="116"/>
      <c r="I1051" s="116"/>
      <c r="J1051" s="116"/>
      <c r="K1051" s="116"/>
      <c r="L1051" s="116"/>
      <c r="M1051" s="116"/>
      <c r="N1051" s="116"/>
      <c r="O1051" s="116"/>
      <c r="P1051" s="116"/>
      <c r="Q1051" s="116"/>
      <c r="R1051" s="116"/>
    </row>
    <row r="1052" spans="2:18">
      <c r="B1052" s="115"/>
      <c r="C1052" s="115"/>
      <c r="D1052" s="115"/>
      <c r="E1052" s="115"/>
      <c r="F1052" s="116"/>
      <c r="G1052" s="116"/>
      <c r="H1052" s="116"/>
      <c r="I1052" s="116"/>
      <c r="J1052" s="116"/>
      <c r="K1052" s="116"/>
      <c r="L1052" s="116"/>
      <c r="M1052" s="116"/>
      <c r="N1052" s="116"/>
      <c r="O1052" s="116"/>
      <c r="P1052" s="116"/>
      <c r="Q1052" s="116"/>
      <c r="R1052" s="116"/>
    </row>
    <row r="1053" spans="2:18">
      <c r="B1053" s="115"/>
      <c r="C1053" s="115"/>
      <c r="D1053" s="115"/>
      <c r="E1053" s="115"/>
      <c r="F1053" s="116"/>
      <c r="G1053" s="116"/>
      <c r="H1053" s="116"/>
      <c r="I1053" s="116"/>
      <c r="J1053" s="116"/>
      <c r="K1053" s="116"/>
      <c r="L1053" s="116"/>
      <c r="M1053" s="116"/>
      <c r="N1053" s="116"/>
      <c r="O1053" s="116"/>
      <c r="P1053" s="116"/>
      <c r="Q1053" s="116"/>
      <c r="R1053" s="116"/>
    </row>
    <row r="1054" spans="2:18">
      <c r="B1054" s="115"/>
      <c r="C1054" s="115"/>
      <c r="D1054" s="115"/>
      <c r="E1054" s="115"/>
      <c r="F1054" s="116"/>
      <c r="G1054" s="116"/>
      <c r="H1054" s="116"/>
      <c r="I1054" s="116"/>
      <c r="J1054" s="116"/>
      <c r="K1054" s="116"/>
      <c r="L1054" s="116"/>
      <c r="M1054" s="116"/>
      <c r="N1054" s="116"/>
      <c r="O1054" s="116"/>
      <c r="P1054" s="116"/>
      <c r="Q1054" s="116"/>
      <c r="R1054" s="116"/>
    </row>
    <row r="1055" spans="2:18">
      <c r="B1055" s="115"/>
      <c r="C1055" s="115"/>
      <c r="D1055" s="115"/>
      <c r="E1055" s="115"/>
      <c r="F1055" s="116"/>
      <c r="G1055" s="116"/>
      <c r="H1055" s="116"/>
      <c r="I1055" s="116"/>
      <c r="J1055" s="116"/>
      <c r="K1055" s="116"/>
      <c r="L1055" s="116"/>
      <c r="M1055" s="116"/>
      <c r="N1055" s="116"/>
      <c r="O1055" s="116"/>
      <c r="P1055" s="116"/>
      <c r="Q1055" s="116"/>
      <c r="R1055" s="116"/>
    </row>
    <row r="1056" spans="2:18">
      <c r="B1056" s="115"/>
      <c r="C1056" s="115"/>
      <c r="D1056" s="115"/>
      <c r="E1056" s="115"/>
      <c r="F1056" s="116"/>
      <c r="G1056" s="116"/>
      <c r="H1056" s="116"/>
      <c r="I1056" s="116"/>
      <c r="J1056" s="116"/>
      <c r="K1056" s="116"/>
      <c r="L1056" s="116"/>
      <c r="M1056" s="116"/>
      <c r="N1056" s="116"/>
      <c r="O1056" s="116"/>
      <c r="P1056" s="116"/>
      <c r="Q1056" s="116"/>
      <c r="R1056" s="116"/>
    </row>
    <row r="1057" spans="2:18">
      <c r="B1057" s="115"/>
      <c r="C1057" s="115"/>
      <c r="D1057" s="115"/>
      <c r="E1057" s="115"/>
      <c r="F1057" s="116"/>
      <c r="G1057" s="116"/>
      <c r="H1057" s="116"/>
      <c r="I1057" s="116"/>
      <c r="J1057" s="116"/>
      <c r="K1057" s="116"/>
      <c r="L1057" s="116"/>
      <c r="M1057" s="116"/>
      <c r="N1057" s="116"/>
      <c r="O1057" s="116"/>
      <c r="P1057" s="116"/>
      <c r="Q1057" s="116"/>
      <c r="R1057" s="116"/>
    </row>
    <row r="1058" spans="2:18">
      <c r="B1058" s="115"/>
      <c r="C1058" s="115"/>
      <c r="D1058" s="115"/>
      <c r="E1058" s="115"/>
      <c r="F1058" s="116"/>
      <c r="G1058" s="116"/>
      <c r="H1058" s="116"/>
      <c r="I1058" s="116"/>
      <c r="J1058" s="116"/>
      <c r="K1058" s="116"/>
      <c r="L1058" s="116"/>
      <c r="M1058" s="116"/>
      <c r="N1058" s="116"/>
      <c r="O1058" s="116"/>
      <c r="P1058" s="116"/>
      <c r="Q1058" s="116"/>
      <c r="R1058" s="116"/>
    </row>
    <row r="1059" spans="2:18">
      <c r="B1059" s="115"/>
      <c r="C1059" s="115"/>
      <c r="D1059" s="115"/>
      <c r="E1059" s="115"/>
      <c r="F1059" s="116"/>
      <c r="G1059" s="116"/>
      <c r="H1059" s="116"/>
      <c r="I1059" s="116"/>
      <c r="J1059" s="116"/>
      <c r="K1059" s="116"/>
      <c r="L1059" s="116"/>
      <c r="M1059" s="116"/>
      <c r="N1059" s="116"/>
      <c r="O1059" s="116"/>
      <c r="P1059" s="116"/>
      <c r="Q1059" s="116"/>
      <c r="R1059" s="116"/>
    </row>
    <row r="1060" spans="2:18">
      <c r="B1060" s="115"/>
      <c r="C1060" s="115"/>
      <c r="D1060" s="115"/>
      <c r="E1060" s="115"/>
      <c r="F1060" s="116"/>
      <c r="G1060" s="116"/>
      <c r="H1060" s="116"/>
      <c r="I1060" s="116"/>
      <c r="J1060" s="116"/>
      <c r="K1060" s="116"/>
      <c r="L1060" s="116"/>
      <c r="M1060" s="116"/>
      <c r="N1060" s="116"/>
      <c r="O1060" s="116"/>
      <c r="P1060" s="116"/>
      <c r="Q1060" s="116"/>
      <c r="R1060" s="116"/>
    </row>
    <row r="1061" spans="2:18">
      <c r="B1061" s="115"/>
      <c r="C1061" s="115"/>
      <c r="D1061" s="115"/>
      <c r="E1061" s="115"/>
      <c r="F1061" s="116"/>
      <c r="G1061" s="116"/>
      <c r="H1061" s="116"/>
      <c r="I1061" s="116"/>
      <c r="J1061" s="116"/>
      <c r="K1061" s="116"/>
      <c r="L1061" s="116"/>
      <c r="M1061" s="116"/>
      <c r="N1061" s="116"/>
      <c r="O1061" s="116"/>
      <c r="P1061" s="116"/>
      <c r="Q1061" s="116"/>
      <c r="R1061" s="116"/>
    </row>
    <row r="1062" spans="2:18">
      <c r="B1062" s="115"/>
      <c r="C1062" s="115"/>
      <c r="D1062" s="115"/>
      <c r="E1062" s="115"/>
      <c r="F1062" s="116"/>
      <c r="G1062" s="116"/>
      <c r="H1062" s="116"/>
      <c r="I1062" s="116"/>
      <c r="J1062" s="116"/>
      <c r="K1062" s="116"/>
      <c r="L1062" s="116"/>
      <c r="M1062" s="116"/>
      <c r="N1062" s="116"/>
      <c r="O1062" s="116"/>
      <c r="P1062" s="116"/>
      <c r="Q1062" s="116"/>
      <c r="R1062" s="116"/>
    </row>
    <row r="1063" spans="2:18">
      <c r="B1063" s="115"/>
      <c r="C1063" s="115"/>
      <c r="D1063" s="115"/>
      <c r="E1063" s="115"/>
      <c r="F1063" s="116"/>
      <c r="G1063" s="116"/>
      <c r="H1063" s="116"/>
      <c r="I1063" s="116"/>
      <c r="J1063" s="116"/>
      <c r="K1063" s="116"/>
      <c r="L1063" s="116"/>
      <c r="M1063" s="116"/>
      <c r="N1063" s="116"/>
      <c r="O1063" s="116"/>
      <c r="P1063" s="116"/>
      <c r="Q1063" s="116"/>
      <c r="R1063" s="116"/>
    </row>
    <row r="1064" spans="2:18">
      <c r="B1064" s="115"/>
      <c r="C1064" s="115"/>
      <c r="D1064" s="115"/>
      <c r="E1064" s="115"/>
      <c r="F1064" s="116"/>
      <c r="G1064" s="116"/>
      <c r="H1064" s="116"/>
      <c r="I1064" s="116"/>
      <c r="J1064" s="116"/>
      <c r="K1064" s="116"/>
      <c r="L1064" s="116"/>
      <c r="M1064" s="116"/>
      <c r="N1064" s="116"/>
      <c r="O1064" s="116"/>
      <c r="P1064" s="116"/>
      <c r="Q1064" s="116"/>
      <c r="R1064" s="116"/>
    </row>
    <row r="1065" spans="2:18">
      <c r="B1065" s="115"/>
      <c r="C1065" s="115"/>
      <c r="D1065" s="115"/>
      <c r="E1065" s="115"/>
      <c r="F1065" s="116"/>
      <c r="G1065" s="116"/>
      <c r="H1065" s="116"/>
      <c r="I1065" s="116"/>
      <c r="J1065" s="116"/>
      <c r="K1065" s="116"/>
      <c r="L1065" s="116"/>
      <c r="M1065" s="116"/>
      <c r="N1065" s="116"/>
      <c r="O1065" s="116"/>
      <c r="P1065" s="116"/>
      <c r="Q1065" s="116"/>
      <c r="R1065" s="116"/>
    </row>
    <row r="1066" spans="2:18">
      <c r="B1066" s="115"/>
      <c r="C1066" s="115"/>
      <c r="D1066" s="115"/>
      <c r="E1066" s="115"/>
      <c r="F1066" s="116"/>
      <c r="G1066" s="116"/>
      <c r="H1066" s="116"/>
      <c r="I1066" s="116"/>
      <c r="J1066" s="116"/>
      <c r="K1066" s="116"/>
      <c r="L1066" s="116"/>
      <c r="M1066" s="116"/>
      <c r="N1066" s="116"/>
      <c r="O1066" s="116"/>
      <c r="P1066" s="116"/>
      <c r="Q1066" s="116"/>
      <c r="R1066" s="116"/>
    </row>
  </sheetData>
  <sheetProtection sheet="1" objects="1" scenarios="1"/>
  <mergeCells count="1">
    <mergeCell ref="B6:R6"/>
  </mergeCells>
  <phoneticPr fontId="3" type="noConversion"/>
  <conditionalFormatting sqref="B58:B354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54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5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135</v>
      </c>
      <c r="C1" s="67" t="s" vm="1">
        <v>207</v>
      </c>
    </row>
    <row r="2" spans="2:15">
      <c r="B2" s="46" t="s">
        <v>134</v>
      </c>
      <c r="C2" s="67" t="s">
        <v>208</v>
      </c>
    </row>
    <row r="3" spans="2:15">
      <c r="B3" s="46" t="s">
        <v>136</v>
      </c>
      <c r="C3" s="67" t="s">
        <v>209</v>
      </c>
    </row>
    <row r="4" spans="2:15">
      <c r="B4" s="46" t="s">
        <v>137</v>
      </c>
      <c r="C4" s="67">
        <v>12148</v>
      </c>
    </row>
    <row r="6" spans="2:15" ht="26.25" customHeight="1">
      <c r="B6" s="156" t="s">
        <v>162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15" s="3" customFormat="1" ht="78.75">
      <c r="B7" s="47" t="s">
        <v>109</v>
      </c>
      <c r="C7" s="48" t="s">
        <v>42</v>
      </c>
      <c r="D7" s="48" t="s">
        <v>110</v>
      </c>
      <c r="E7" s="48" t="s">
        <v>14</v>
      </c>
      <c r="F7" s="48" t="s">
        <v>62</v>
      </c>
      <c r="G7" s="48" t="s">
        <v>17</v>
      </c>
      <c r="H7" s="48" t="s">
        <v>96</v>
      </c>
      <c r="I7" s="48" t="s">
        <v>49</v>
      </c>
      <c r="J7" s="48" t="s">
        <v>18</v>
      </c>
      <c r="K7" s="48" t="s">
        <v>185</v>
      </c>
      <c r="L7" s="48" t="s">
        <v>184</v>
      </c>
      <c r="M7" s="48" t="s">
        <v>104</v>
      </c>
      <c r="N7" s="48" t="s">
        <v>138</v>
      </c>
      <c r="O7" s="50" t="s">
        <v>140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192</v>
      </c>
      <c r="L8" s="31"/>
      <c r="M8" s="31" t="s">
        <v>188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4" t="s">
        <v>2071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25">
        <v>0</v>
      </c>
      <c r="N10" s="126">
        <v>0</v>
      </c>
      <c r="O10" s="126">
        <v>0</v>
      </c>
    </row>
    <row r="11" spans="2:15" ht="20.25" customHeight="1">
      <c r="B11" s="120" t="s">
        <v>200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15">
      <c r="B12" s="120" t="s">
        <v>105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15">
      <c r="B13" s="120" t="s">
        <v>183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15">
      <c r="B14" s="120" t="s">
        <v>191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15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1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115"/>
      <c r="C110" s="115"/>
      <c r="D110" s="115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2:15">
      <c r="B111" s="115"/>
      <c r="C111" s="115"/>
      <c r="D111" s="115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</row>
    <row r="112" spans="2:15">
      <c r="B112" s="115"/>
      <c r="C112" s="115"/>
      <c r="D112" s="115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</row>
    <row r="113" spans="2:15">
      <c r="B113" s="115"/>
      <c r="C113" s="115"/>
      <c r="D113" s="115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2:15">
      <c r="B114" s="115"/>
      <c r="C114" s="115"/>
      <c r="D114" s="115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2:15">
      <c r="B115" s="115"/>
      <c r="C115" s="115"/>
      <c r="D115" s="115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2:15">
      <c r="B116" s="115"/>
      <c r="C116" s="115"/>
      <c r="D116" s="11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2:15">
      <c r="B117" s="115"/>
      <c r="C117" s="115"/>
      <c r="D117" s="11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2:15">
      <c r="B118" s="115"/>
      <c r="C118" s="115"/>
      <c r="D118" s="115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2:15">
      <c r="B119" s="115"/>
      <c r="C119" s="115"/>
      <c r="D119" s="115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2:15">
      <c r="B120" s="115"/>
      <c r="C120" s="115"/>
      <c r="D120" s="115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2:15">
      <c r="B121" s="115"/>
      <c r="C121" s="115"/>
      <c r="D121" s="115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2:15">
      <c r="B122" s="115"/>
      <c r="C122" s="115"/>
      <c r="D122" s="115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2:15">
      <c r="B123" s="115"/>
      <c r="C123" s="115"/>
      <c r="D123" s="115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2:15">
      <c r="B124" s="115"/>
      <c r="C124" s="115"/>
      <c r="D124" s="115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2:15">
      <c r="B125" s="115"/>
      <c r="C125" s="115"/>
      <c r="D125" s="115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2:15">
      <c r="B126" s="115"/>
      <c r="C126" s="115"/>
      <c r="D126" s="115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2:15">
      <c r="B127" s="115"/>
      <c r="C127" s="115"/>
      <c r="D127" s="115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>
      <c r="B128" s="115"/>
      <c r="C128" s="115"/>
      <c r="D128" s="115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>
      <c r="B129" s="115"/>
      <c r="C129" s="115"/>
      <c r="D129" s="115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>
      <c r="B130" s="115"/>
      <c r="C130" s="115"/>
      <c r="D130" s="115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>
      <c r="B131" s="115"/>
      <c r="C131" s="115"/>
      <c r="D131" s="115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>
      <c r="B132" s="115"/>
      <c r="C132" s="115"/>
      <c r="D132" s="115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>
      <c r="B133" s="115"/>
      <c r="C133" s="115"/>
      <c r="D133" s="115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>
      <c r="B134" s="115"/>
      <c r="C134" s="115"/>
      <c r="D134" s="115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>
      <c r="B135" s="115"/>
      <c r="C135" s="115"/>
      <c r="D135" s="115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2:15">
      <c r="B136" s="115"/>
      <c r="C136" s="115"/>
      <c r="D136" s="115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2:15">
      <c r="B137" s="115"/>
      <c r="C137" s="115"/>
      <c r="D137" s="115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2:15">
      <c r="B138" s="115"/>
      <c r="C138" s="115"/>
      <c r="D138" s="115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2:15">
      <c r="B139" s="115"/>
      <c r="C139" s="115"/>
      <c r="D139" s="115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>
      <c r="B140" s="115"/>
      <c r="C140" s="115"/>
      <c r="D140" s="115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2:15">
      <c r="B141" s="115"/>
      <c r="C141" s="115"/>
      <c r="D141" s="115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2:15">
      <c r="B142" s="115"/>
      <c r="C142" s="115"/>
      <c r="D142" s="115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2:15">
      <c r="B143" s="115"/>
      <c r="C143" s="115"/>
      <c r="D143" s="115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2:15">
      <c r="B144" s="115"/>
      <c r="C144" s="115"/>
      <c r="D144" s="115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2:15">
      <c r="B145" s="115"/>
      <c r="C145" s="115"/>
      <c r="D145" s="115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2:15">
      <c r="B146" s="115"/>
      <c r="C146" s="115"/>
      <c r="D146" s="115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2:15">
      <c r="B147" s="115"/>
      <c r="C147" s="115"/>
      <c r="D147" s="115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5">
      <c r="B148" s="115"/>
      <c r="C148" s="115"/>
      <c r="D148" s="115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2:15">
      <c r="B149" s="115"/>
      <c r="C149" s="115"/>
      <c r="D149" s="115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2:15">
      <c r="B150" s="115"/>
      <c r="C150" s="115"/>
      <c r="D150" s="115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2:15">
      <c r="B151" s="115"/>
      <c r="C151" s="115"/>
      <c r="D151" s="115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2:15">
      <c r="B152" s="115"/>
      <c r="C152" s="115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2:15">
      <c r="B153" s="115"/>
      <c r="C153" s="115"/>
      <c r="D153" s="115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2:15">
      <c r="B154" s="115"/>
      <c r="C154" s="115"/>
      <c r="D154" s="115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2:15">
      <c r="B155" s="115"/>
      <c r="C155" s="115"/>
      <c r="D155" s="115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2:15">
      <c r="B156" s="115"/>
      <c r="C156" s="115"/>
      <c r="D156" s="115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>
      <c r="B157" s="115"/>
      <c r="C157" s="115"/>
      <c r="D157" s="115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>
      <c r="B158" s="115"/>
      <c r="C158" s="115"/>
      <c r="D158" s="115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2:15">
      <c r="B159" s="115"/>
      <c r="C159" s="115"/>
      <c r="D159" s="115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2:15">
      <c r="B160" s="115"/>
      <c r="C160" s="115"/>
      <c r="D160" s="115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2:15">
      <c r="B161" s="115"/>
      <c r="C161" s="115"/>
      <c r="D161" s="115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2:15">
      <c r="B162" s="115"/>
      <c r="C162" s="115"/>
      <c r="D162" s="115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2:15">
      <c r="B163" s="115"/>
      <c r="C163" s="115"/>
      <c r="D163" s="11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2:15">
      <c r="B164" s="115"/>
      <c r="C164" s="115"/>
      <c r="D164" s="115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5">
      <c r="B165" s="115"/>
      <c r="C165" s="115"/>
      <c r="D165" s="115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2:15">
      <c r="B166" s="115"/>
      <c r="C166" s="115"/>
      <c r="D166" s="115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2:15">
      <c r="B167" s="115"/>
      <c r="C167" s="115"/>
      <c r="D167" s="115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>
      <c r="B168" s="115"/>
      <c r="C168" s="115"/>
      <c r="D168" s="115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>
      <c r="B169" s="115"/>
      <c r="C169" s="115"/>
      <c r="D169" s="115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>
      <c r="B170" s="115"/>
      <c r="C170" s="115"/>
      <c r="D170" s="115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>
      <c r="B171" s="115"/>
      <c r="C171" s="115"/>
      <c r="D171" s="115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>
      <c r="B172" s="115"/>
      <c r="C172" s="115"/>
      <c r="D172" s="115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>
      <c r="B173" s="115"/>
      <c r="C173" s="115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>
      <c r="B174" s="115"/>
      <c r="C174" s="115"/>
      <c r="D174" s="11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>
      <c r="B175" s="115"/>
      <c r="C175" s="115"/>
      <c r="D175" s="115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>
      <c r="B176" s="115"/>
      <c r="C176" s="115"/>
      <c r="D176" s="115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>
      <c r="B177" s="115"/>
      <c r="C177" s="115"/>
      <c r="D177" s="115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>
      <c r="B178" s="115"/>
      <c r="C178" s="115"/>
      <c r="D178" s="115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>
      <c r="B179" s="115"/>
      <c r="C179" s="115"/>
      <c r="D179" s="115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>
      <c r="B180" s="115"/>
      <c r="C180" s="115"/>
      <c r="D180" s="115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>
      <c r="B181" s="115"/>
      <c r="C181" s="115"/>
      <c r="D181" s="115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>
      <c r="B182" s="115"/>
      <c r="C182" s="115"/>
      <c r="D182" s="115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>
      <c r="B183" s="115"/>
      <c r="C183" s="115"/>
      <c r="D183" s="115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>
      <c r="B184" s="115"/>
      <c r="C184" s="115"/>
      <c r="D184" s="115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>
      <c r="B185" s="115"/>
      <c r="C185" s="115"/>
      <c r="D185" s="115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>
      <c r="B186" s="115"/>
      <c r="C186" s="115"/>
      <c r="D186" s="115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>
      <c r="B187" s="115"/>
      <c r="C187" s="115"/>
      <c r="D187" s="115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>
      <c r="B188" s="115"/>
      <c r="C188" s="115"/>
      <c r="D188" s="115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>
      <c r="B189" s="115"/>
      <c r="C189" s="115"/>
      <c r="D189" s="115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>
      <c r="B190" s="115"/>
      <c r="C190" s="115"/>
      <c r="D190" s="115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2:15">
      <c r="B191" s="115"/>
      <c r="C191" s="115"/>
      <c r="D191" s="115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2:15">
      <c r="B192" s="115"/>
      <c r="C192" s="115"/>
      <c r="D192" s="115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2:15">
      <c r="B193" s="115"/>
      <c r="C193" s="115"/>
      <c r="D193" s="115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2:15">
      <c r="B194" s="115"/>
      <c r="C194" s="115"/>
      <c r="D194" s="115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2:15">
      <c r="B195" s="115"/>
      <c r="C195" s="115"/>
      <c r="D195" s="115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2:15">
      <c r="B196" s="115"/>
      <c r="C196" s="115"/>
      <c r="D196" s="115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2:15">
      <c r="B197" s="115"/>
      <c r="C197" s="115"/>
      <c r="D197" s="115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2:15">
      <c r="B198" s="115"/>
      <c r="C198" s="115"/>
      <c r="D198" s="115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5">
      <c r="B199" s="115"/>
      <c r="C199" s="115"/>
      <c r="D199" s="115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2:15">
      <c r="B200" s="115"/>
      <c r="C200" s="115"/>
      <c r="D200" s="115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2:15">
      <c r="B201" s="115"/>
      <c r="C201" s="115"/>
      <c r="D201" s="115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2:15">
      <c r="B202" s="115"/>
      <c r="C202" s="115"/>
      <c r="D202" s="115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2:15">
      <c r="B203" s="115"/>
      <c r="C203" s="115"/>
      <c r="D203" s="115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2:15">
      <c r="B204" s="115"/>
      <c r="C204" s="115"/>
      <c r="D204" s="115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2:15">
      <c r="B205" s="115"/>
      <c r="C205" s="115"/>
      <c r="D205" s="115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2:15">
      <c r="B206" s="115"/>
      <c r="C206" s="115"/>
      <c r="D206" s="115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2:15">
      <c r="B207" s="115"/>
      <c r="C207" s="115"/>
      <c r="D207" s="115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2:15">
      <c r="B208" s="115"/>
      <c r="C208" s="115"/>
      <c r="D208" s="115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2:15">
      <c r="B209" s="115"/>
      <c r="C209" s="115"/>
      <c r="D209" s="115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2:15">
      <c r="B210" s="115"/>
      <c r="C210" s="115"/>
      <c r="D210" s="115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2:15">
      <c r="B211" s="115"/>
      <c r="C211" s="115"/>
      <c r="D211" s="115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2:15">
      <c r="B212" s="115"/>
      <c r="C212" s="115"/>
      <c r="D212" s="115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2:15">
      <c r="B213" s="115"/>
      <c r="C213" s="115"/>
      <c r="D213" s="115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2:15">
      <c r="B214" s="115"/>
      <c r="C214" s="115"/>
      <c r="D214" s="115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2:15">
      <c r="B215" s="115"/>
      <c r="C215" s="115"/>
      <c r="D215" s="115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2:15">
      <c r="B216" s="115"/>
      <c r="C216" s="115"/>
      <c r="D216" s="115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2:15">
      <c r="B217" s="115"/>
      <c r="C217" s="115"/>
      <c r="D217" s="115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2:15">
      <c r="B218" s="115"/>
      <c r="C218" s="115"/>
      <c r="D218" s="115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2:15">
      <c r="B219" s="115"/>
      <c r="C219" s="115"/>
      <c r="D219" s="115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2:15">
      <c r="B220" s="115"/>
      <c r="C220" s="115"/>
      <c r="D220" s="115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2:15">
      <c r="B221" s="115"/>
      <c r="C221" s="115"/>
      <c r="D221" s="115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2:15">
      <c r="B222" s="115"/>
      <c r="C222" s="115"/>
      <c r="D222" s="115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2:15">
      <c r="B223" s="115"/>
      <c r="C223" s="115"/>
      <c r="D223" s="115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2:15">
      <c r="B224" s="115"/>
      <c r="C224" s="115"/>
      <c r="D224" s="115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2:15">
      <c r="B225" s="115"/>
      <c r="C225" s="115"/>
      <c r="D225" s="115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2:15">
      <c r="B226" s="115"/>
      <c r="C226" s="115"/>
      <c r="D226" s="115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2:15">
      <c r="B227" s="115"/>
      <c r="C227" s="115"/>
      <c r="D227" s="115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2:15">
      <c r="B228" s="115"/>
      <c r="C228" s="115"/>
      <c r="D228" s="115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2:15">
      <c r="B229" s="115"/>
      <c r="C229" s="115"/>
      <c r="D229" s="115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2:15">
      <c r="B230" s="115"/>
      <c r="C230" s="115"/>
      <c r="D230" s="115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2:15">
      <c r="B231" s="115"/>
      <c r="C231" s="115"/>
      <c r="D231" s="115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2:15">
      <c r="B232" s="115"/>
      <c r="C232" s="115"/>
      <c r="D232" s="115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2:15">
      <c r="B233" s="115"/>
      <c r="C233" s="115"/>
      <c r="D233" s="115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2:15">
      <c r="B234" s="115"/>
      <c r="C234" s="115"/>
      <c r="D234" s="115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2:15">
      <c r="B235" s="115"/>
      <c r="C235" s="115"/>
      <c r="D235" s="115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2:15">
      <c r="B236" s="115"/>
      <c r="C236" s="115"/>
      <c r="D236" s="115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2:15">
      <c r="B237" s="115"/>
      <c r="C237" s="115"/>
      <c r="D237" s="115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2:15">
      <c r="B238" s="115"/>
      <c r="C238" s="115"/>
      <c r="D238" s="115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2:15">
      <c r="B239" s="115"/>
      <c r="C239" s="115"/>
      <c r="D239" s="115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2:15">
      <c r="B240" s="115"/>
      <c r="C240" s="115"/>
      <c r="D240" s="115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2:15">
      <c r="B241" s="115"/>
      <c r="C241" s="115"/>
      <c r="D241" s="115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2:15">
      <c r="B242" s="115"/>
      <c r="C242" s="115"/>
      <c r="D242" s="115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2:15">
      <c r="B243" s="115"/>
      <c r="C243" s="115"/>
      <c r="D243" s="115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2:15">
      <c r="B244" s="115"/>
      <c r="C244" s="115"/>
      <c r="D244" s="115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2:15">
      <c r="B245" s="115"/>
      <c r="C245" s="115"/>
      <c r="D245" s="115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2:15">
      <c r="B246" s="115"/>
      <c r="C246" s="115"/>
      <c r="D246" s="115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2:15">
      <c r="B247" s="115"/>
      <c r="C247" s="115"/>
      <c r="D247" s="115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2:15">
      <c r="B248" s="115"/>
      <c r="C248" s="115"/>
      <c r="D248" s="115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2:15">
      <c r="B249" s="115"/>
      <c r="C249" s="115"/>
      <c r="D249" s="115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2:15">
      <c r="B250" s="115"/>
      <c r="C250" s="115"/>
      <c r="D250" s="115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2:15">
      <c r="B251" s="115"/>
      <c r="C251" s="115"/>
      <c r="D251" s="115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2:15">
      <c r="B252" s="115"/>
      <c r="C252" s="115"/>
      <c r="D252" s="115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2:15">
      <c r="B253" s="115"/>
      <c r="C253" s="115"/>
      <c r="D253" s="115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2:15">
      <c r="B254" s="115"/>
      <c r="C254" s="115"/>
      <c r="D254" s="115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2:15">
      <c r="B255" s="115"/>
      <c r="C255" s="115"/>
      <c r="D255" s="115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2:15">
      <c r="B256" s="115"/>
      <c r="C256" s="115"/>
      <c r="D256" s="115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2:15">
      <c r="B257" s="115"/>
      <c r="C257" s="115"/>
      <c r="D257" s="115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2:15">
      <c r="B258" s="115"/>
      <c r="C258" s="115"/>
      <c r="D258" s="115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2:15">
      <c r="B259" s="115"/>
      <c r="C259" s="115"/>
      <c r="D259" s="115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2:15">
      <c r="B260" s="115"/>
      <c r="C260" s="115"/>
      <c r="D260" s="115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2:15">
      <c r="B261" s="115"/>
      <c r="C261" s="115"/>
      <c r="D261" s="115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2:15">
      <c r="B262" s="115"/>
      <c r="C262" s="115"/>
      <c r="D262" s="115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2:15">
      <c r="B263" s="115"/>
      <c r="C263" s="115"/>
      <c r="D263" s="115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2:15">
      <c r="B264" s="115"/>
      <c r="C264" s="115"/>
      <c r="D264" s="115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2:15">
      <c r="B265" s="115"/>
      <c r="C265" s="115"/>
      <c r="D265" s="115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15"/>
      <c r="C266" s="115"/>
      <c r="D266" s="115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15"/>
      <c r="C267" s="115"/>
      <c r="D267" s="115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15"/>
      <c r="C268" s="115"/>
      <c r="D268" s="115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15"/>
      <c r="C269" s="115"/>
      <c r="D269" s="115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15"/>
      <c r="C270" s="115"/>
      <c r="D270" s="115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15"/>
      <c r="C271" s="115"/>
      <c r="D271" s="115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15"/>
      <c r="C272" s="115"/>
      <c r="D272" s="115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15"/>
      <c r="C273" s="115"/>
      <c r="D273" s="115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15"/>
      <c r="C274" s="115"/>
      <c r="D274" s="115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15"/>
      <c r="C275" s="115"/>
      <c r="D275" s="115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15"/>
      <c r="C276" s="115"/>
      <c r="D276" s="115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15"/>
      <c r="C277" s="115"/>
      <c r="D277" s="115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15"/>
      <c r="C278" s="115"/>
      <c r="D278" s="115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15"/>
      <c r="C279" s="115"/>
      <c r="D279" s="115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15"/>
      <c r="C280" s="115"/>
      <c r="D280" s="115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15"/>
      <c r="C281" s="115"/>
      <c r="D281" s="115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15"/>
      <c r="C282" s="115"/>
      <c r="D282" s="115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15"/>
      <c r="C283" s="115"/>
      <c r="D283" s="115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15"/>
      <c r="C284" s="115"/>
      <c r="D284" s="115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15"/>
      <c r="C285" s="115"/>
      <c r="D285" s="115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15"/>
      <c r="C286" s="115"/>
      <c r="D286" s="115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15"/>
      <c r="C287" s="115"/>
      <c r="D287" s="115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15"/>
      <c r="C288" s="115"/>
      <c r="D288" s="115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15"/>
      <c r="C289" s="115"/>
      <c r="D289" s="115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15"/>
      <c r="C290" s="115"/>
      <c r="D290" s="115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15"/>
      <c r="C291" s="115"/>
      <c r="D291" s="115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15"/>
      <c r="C292" s="115"/>
      <c r="D292" s="115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15"/>
      <c r="C293" s="115"/>
      <c r="D293" s="115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15"/>
      <c r="C294" s="115"/>
      <c r="D294" s="115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15"/>
      <c r="C295" s="115"/>
      <c r="D295" s="115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15"/>
      <c r="C296" s="115"/>
      <c r="D296" s="115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15"/>
      <c r="C297" s="115"/>
      <c r="D297" s="115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15"/>
      <c r="C298" s="115"/>
      <c r="D298" s="115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5"/>
      <c r="D299" s="115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5"/>
      <c r="D300" s="115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zoomScaleNormal="10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135</v>
      </c>
      <c r="C1" s="67" t="s" vm="1">
        <v>207</v>
      </c>
    </row>
    <row r="2" spans="2:10">
      <c r="B2" s="46" t="s">
        <v>134</v>
      </c>
      <c r="C2" s="67" t="s">
        <v>208</v>
      </c>
    </row>
    <row r="3" spans="2:10">
      <c r="B3" s="46" t="s">
        <v>136</v>
      </c>
      <c r="C3" s="67" t="s">
        <v>209</v>
      </c>
    </row>
    <row r="4" spans="2:10">
      <c r="B4" s="46" t="s">
        <v>137</v>
      </c>
      <c r="C4" s="67">
        <v>12148</v>
      </c>
    </row>
    <row r="6" spans="2:10" ht="26.25" customHeight="1">
      <c r="B6" s="156" t="s">
        <v>163</v>
      </c>
      <c r="C6" s="157"/>
      <c r="D6" s="157"/>
      <c r="E6" s="157"/>
      <c r="F6" s="157"/>
      <c r="G6" s="157"/>
      <c r="H6" s="157"/>
      <c r="I6" s="157"/>
      <c r="J6" s="158"/>
    </row>
    <row r="7" spans="2:10" s="3" customFormat="1" ht="78.75">
      <c r="B7" s="47" t="s">
        <v>109</v>
      </c>
      <c r="C7" s="49" t="s">
        <v>51</v>
      </c>
      <c r="D7" s="49" t="s">
        <v>81</v>
      </c>
      <c r="E7" s="49" t="s">
        <v>52</v>
      </c>
      <c r="F7" s="49" t="s">
        <v>96</v>
      </c>
      <c r="G7" s="49" t="s">
        <v>174</v>
      </c>
      <c r="H7" s="49" t="s">
        <v>138</v>
      </c>
      <c r="I7" s="49" t="s">
        <v>139</v>
      </c>
      <c r="J7" s="64" t="s">
        <v>195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24" t="s">
        <v>2072</v>
      </c>
      <c r="C10" s="91"/>
      <c r="D10" s="91"/>
      <c r="E10" s="91"/>
      <c r="F10" s="91"/>
      <c r="G10" s="125">
        <v>0</v>
      </c>
      <c r="H10" s="126">
        <v>0</v>
      </c>
      <c r="I10" s="126">
        <v>0</v>
      </c>
      <c r="J10" s="91"/>
    </row>
    <row r="11" spans="2:10" ht="22.5" customHeight="1">
      <c r="B11" s="118"/>
      <c r="C11" s="91"/>
      <c r="D11" s="91"/>
      <c r="E11" s="91"/>
      <c r="F11" s="91"/>
      <c r="G11" s="91"/>
      <c r="H11" s="91"/>
      <c r="I11" s="91"/>
      <c r="J11" s="91"/>
    </row>
    <row r="12" spans="2:10">
      <c r="B12" s="118"/>
      <c r="C12" s="91"/>
      <c r="D12" s="91"/>
      <c r="E12" s="91"/>
      <c r="F12" s="91"/>
      <c r="G12" s="91"/>
      <c r="H12" s="91"/>
      <c r="I12" s="91"/>
      <c r="J12" s="91"/>
    </row>
    <row r="13" spans="2:10">
      <c r="B13" s="91"/>
      <c r="C13" s="91"/>
      <c r="D13" s="91"/>
      <c r="E13" s="91"/>
      <c r="F13" s="91"/>
      <c r="G13" s="91"/>
      <c r="H13" s="91"/>
      <c r="I13" s="91"/>
      <c r="J13" s="91"/>
    </row>
    <row r="14" spans="2:10">
      <c r="B14" s="91"/>
      <c r="C14" s="91"/>
      <c r="D14" s="91"/>
      <c r="E14" s="91"/>
      <c r="F14" s="91"/>
      <c r="G14" s="91"/>
      <c r="H14" s="91"/>
      <c r="I14" s="91"/>
      <c r="J14" s="91"/>
    </row>
    <row r="15" spans="2:10">
      <c r="B15" s="91"/>
      <c r="C15" s="91"/>
      <c r="D15" s="91"/>
      <c r="E15" s="91"/>
      <c r="F15" s="91"/>
      <c r="G15" s="91"/>
      <c r="H15" s="91"/>
      <c r="I15" s="91"/>
      <c r="J15" s="91"/>
    </row>
    <row r="16" spans="2:10">
      <c r="B16" s="91"/>
      <c r="C16" s="91"/>
      <c r="D16" s="91"/>
      <c r="E16" s="91"/>
      <c r="F16" s="91"/>
      <c r="G16" s="91"/>
      <c r="H16" s="91"/>
      <c r="I16" s="91"/>
      <c r="J16" s="91"/>
    </row>
    <row r="17" spans="2:10">
      <c r="B17" s="91"/>
      <c r="C17" s="91"/>
      <c r="D17" s="91"/>
      <c r="E17" s="91"/>
      <c r="F17" s="91"/>
      <c r="G17" s="91"/>
      <c r="H17" s="91"/>
      <c r="I17" s="91"/>
      <c r="J17" s="91"/>
    </row>
    <row r="18" spans="2:10">
      <c r="B18" s="91"/>
      <c r="C18" s="91"/>
      <c r="D18" s="91"/>
      <c r="E18" s="91"/>
      <c r="F18" s="91"/>
      <c r="G18" s="91"/>
      <c r="H18" s="91"/>
      <c r="I18" s="91"/>
      <c r="J18" s="91"/>
    </row>
    <row r="19" spans="2:10">
      <c r="B19" s="91"/>
      <c r="C19" s="91"/>
      <c r="D19" s="91"/>
      <c r="E19" s="91"/>
      <c r="F19" s="91"/>
      <c r="G19" s="91"/>
      <c r="H19" s="91"/>
      <c r="I19" s="91"/>
      <c r="J19" s="91"/>
    </row>
    <row r="20" spans="2:10">
      <c r="B20" s="91"/>
      <c r="C20" s="91"/>
      <c r="D20" s="91"/>
      <c r="E20" s="91"/>
      <c r="F20" s="91"/>
      <c r="G20" s="91"/>
      <c r="H20" s="91"/>
      <c r="I20" s="91"/>
      <c r="J20" s="91"/>
    </row>
    <row r="21" spans="2:10">
      <c r="B21" s="91"/>
      <c r="C21" s="91"/>
      <c r="D21" s="91"/>
      <c r="E21" s="91"/>
      <c r="F21" s="91"/>
      <c r="G21" s="91"/>
      <c r="H21" s="91"/>
      <c r="I21" s="91"/>
      <c r="J21" s="91"/>
    </row>
    <row r="22" spans="2:10">
      <c r="B22" s="91"/>
      <c r="C22" s="91"/>
      <c r="D22" s="91"/>
      <c r="E22" s="91"/>
      <c r="F22" s="91"/>
      <c r="G22" s="91"/>
      <c r="H22" s="91"/>
      <c r="I22" s="91"/>
      <c r="J22" s="91"/>
    </row>
    <row r="23" spans="2:10">
      <c r="B23" s="91"/>
      <c r="C23" s="91"/>
      <c r="D23" s="91"/>
      <c r="E23" s="91"/>
      <c r="F23" s="91"/>
      <c r="G23" s="91"/>
      <c r="H23" s="91"/>
      <c r="I23" s="91"/>
      <c r="J23" s="91"/>
    </row>
    <row r="24" spans="2:10">
      <c r="B24" s="91"/>
      <c r="C24" s="91"/>
      <c r="D24" s="91"/>
      <c r="E24" s="91"/>
      <c r="F24" s="91"/>
      <c r="G24" s="91"/>
      <c r="H24" s="91"/>
      <c r="I24" s="91"/>
      <c r="J24" s="91"/>
    </row>
    <row r="25" spans="2:10">
      <c r="B25" s="91"/>
      <c r="C25" s="91"/>
      <c r="D25" s="91"/>
      <c r="E25" s="91"/>
      <c r="F25" s="91"/>
      <c r="G25" s="91"/>
      <c r="H25" s="91"/>
      <c r="I25" s="91"/>
      <c r="J25" s="91"/>
    </row>
    <row r="26" spans="2:10">
      <c r="B26" s="91"/>
      <c r="C26" s="91"/>
      <c r="D26" s="91"/>
      <c r="E26" s="91"/>
      <c r="F26" s="91"/>
      <c r="G26" s="91"/>
      <c r="H26" s="91"/>
      <c r="I26" s="91"/>
      <c r="J26" s="91"/>
    </row>
    <row r="27" spans="2:10">
      <c r="B27" s="91"/>
      <c r="C27" s="91"/>
      <c r="D27" s="91"/>
      <c r="E27" s="91"/>
      <c r="F27" s="91"/>
      <c r="G27" s="91"/>
      <c r="H27" s="91"/>
      <c r="I27" s="91"/>
      <c r="J27" s="91"/>
    </row>
    <row r="28" spans="2:10">
      <c r="B28" s="91"/>
      <c r="C28" s="91"/>
      <c r="D28" s="91"/>
      <c r="E28" s="91"/>
      <c r="F28" s="91"/>
      <c r="G28" s="91"/>
      <c r="H28" s="91"/>
      <c r="I28" s="91"/>
      <c r="J28" s="91"/>
    </row>
    <row r="29" spans="2:10">
      <c r="B29" s="91"/>
      <c r="C29" s="91"/>
      <c r="D29" s="91"/>
      <c r="E29" s="91"/>
      <c r="F29" s="91"/>
      <c r="G29" s="91"/>
      <c r="H29" s="91"/>
      <c r="I29" s="91"/>
      <c r="J29" s="91"/>
    </row>
    <row r="30" spans="2:10">
      <c r="B30" s="91"/>
      <c r="C30" s="91"/>
      <c r="D30" s="91"/>
      <c r="E30" s="91"/>
      <c r="F30" s="91"/>
      <c r="G30" s="91"/>
      <c r="H30" s="91"/>
      <c r="I30" s="91"/>
      <c r="J30" s="91"/>
    </row>
    <row r="31" spans="2:10">
      <c r="B31" s="91"/>
      <c r="C31" s="91"/>
      <c r="D31" s="91"/>
      <c r="E31" s="91"/>
      <c r="F31" s="91"/>
      <c r="G31" s="91"/>
      <c r="H31" s="91"/>
      <c r="I31" s="91"/>
      <c r="J31" s="91"/>
    </row>
    <row r="32" spans="2:10">
      <c r="B32" s="91"/>
      <c r="C32" s="91"/>
      <c r="D32" s="91"/>
      <c r="E32" s="91"/>
      <c r="F32" s="91"/>
      <c r="G32" s="91"/>
      <c r="H32" s="91"/>
      <c r="I32" s="91"/>
      <c r="J32" s="91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  <row r="38" spans="2:10">
      <c r="B38" s="91"/>
      <c r="C38" s="91"/>
      <c r="D38" s="91"/>
      <c r="E38" s="91"/>
      <c r="F38" s="91"/>
      <c r="G38" s="91"/>
      <c r="H38" s="91"/>
      <c r="I38" s="91"/>
      <c r="J38" s="91"/>
    </row>
    <row r="39" spans="2:10">
      <c r="B39" s="91"/>
      <c r="C39" s="91"/>
      <c r="D39" s="91"/>
      <c r="E39" s="91"/>
      <c r="F39" s="91"/>
      <c r="G39" s="91"/>
      <c r="H39" s="91"/>
      <c r="I39" s="91"/>
      <c r="J39" s="91"/>
    </row>
    <row r="40" spans="2:10">
      <c r="B40" s="91"/>
      <c r="C40" s="91"/>
      <c r="D40" s="91"/>
      <c r="E40" s="91"/>
      <c r="F40" s="91"/>
      <c r="G40" s="91"/>
      <c r="H40" s="91"/>
      <c r="I40" s="91"/>
      <c r="J40" s="91"/>
    </row>
    <row r="41" spans="2:10">
      <c r="B41" s="91"/>
      <c r="C41" s="91"/>
      <c r="D41" s="91"/>
      <c r="E41" s="91"/>
      <c r="F41" s="91"/>
      <c r="G41" s="91"/>
      <c r="H41" s="91"/>
      <c r="I41" s="91"/>
      <c r="J41" s="91"/>
    </row>
    <row r="42" spans="2:10">
      <c r="B42" s="91"/>
      <c r="C42" s="91"/>
      <c r="D42" s="91"/>
      <c r="E42" s="91"/>
      <c r="F42" s="91"/>
      <c r="G42" s="91"/>
      <c r="H42" s="91"/>
      <c r="I42" s="91"/>
      <c r="J42" s="91"/>
    </row>
    <row r="43" spans="2:10">
      <c r="B43" s="91"/>
      <c r="C43" s="91"/>
      <c r="D43" s="91"/>
      <c r="E43" s="91"/>
      <c r="F43" s="91"/>
      <c r="G43" s="91"/>
      <c r="H43" s="91"/>
      <c r="I43" s="91"/>
      <c r="J43" s="91"/>
    </row>
    <row r="44" spans="2:10">
      <c r="B44" s="91"/>
      <c r="C44" s="91"/>
      <c r="D44" s="91"/>
      <c r="E44" s="91"/>
      <c r="F44" s="91"/>
      <c r="G44" s="91"/>
      <c r="H44" s="91"/>
      <c r="I44" s="91"/>
      <c r="J44" s="91"/>
    </row>
    <row r="45" spans="2:10">
      <c r="B45" s="91"/>
      <c r="C45" s="91"/>
      <c r="D45" s="91"/>
      <c r="E45" s="91"/>
      <c r="F45" s="91"/>
      <c r="G45" s="91"/>
      <c r="H45" s="91"/>
      <c r="I45" s="91"/>
      <c r="J45" s="91"/>
    </row>
    <row r="46" spans="2:10">
      <c r="B46" s="91"/>
      <c r="C46" s="91"/>
      <c r="D46" s="91"/>
      <c r="E46" s="91"/>
      <c r="F46" s="91"/>
      <c r="G46" s="91"/>
      <c r="H46" s="91"/>
      <c r="I46" s="91"/>
      <c r="J46" s="91"/>
    </row>
    <row r="47" spans="2:10">
      <c r="B47" s="91"/>
      <c r="C47" s="91"/>
      <c r="D47" s="91"/>
      <c r="E47" s="91"/>
      <c r="F47" s="91"/>
      <c r="G47" s="91"/>
      <c r="H47" s="91"/>
      <c r="I47" s="91"/>
      <c r="J47" s="91"/>
    </row>
    <row r="48" spans="2:10">
      <c r="B48" s="91"/>
      <c r="C48" s="91"/>
      <c r="D48" s="91"/>
      <c r="E48" s="91"/>
      <c r="F48" s="91"/>
      <c r="G48" s="91"/>
      <c r="H48" s="91"/>
      <c r="I48" s="91"/>
      <c r="J48" s="91"/>
    </row>
    <row r="49" spans="2:10">
      <c r="B49" s="91"/>
      <c r="C49" s="91"/>
      <c r="D49" s="91"/>
      <c r="E49" s="91"/>
      <c r="F49" s="91"/>
      <c r="G49" s="91"/>
      <c r="H49" s="91"/>
      <c r="I49" s="91"/>
      <c r="J49" s="91"/>
    </row>
    <row r="50" spans="2:10">
      <c r="B50" s="91"/>
      <c r="C50" s="91"/>
      <c r="D50" s="91"/>
      <c r="E50" s="91"/>
      <c r="F50" s="91"/>
      <c r="G50" s="91"/>
      <c r="H50" s="91"/>
      <c r="I50" s="91"/>
      <c r="J50" s="91"/>
    </row>
    <row r="51" spans="2:10">
      <c r="B51" s="91"/>
      <c r="C51" s="91"/>
      <c r="D51" s="91"/>
      <c r="E51" s="91"/>
      <c r="F51" s="91"/>
      <c r="G51" s="91"/>
      <c r="H51" s="91"/>
      <c r="I51" s="91"/>
      <c r="J51" s="91"/>
    </row>
    <row r="52" spans="2:10">
      <c r="B52" s="91"/>
      <c r="C52" s="91"/>
      <c r="D52" s="91"/>
      <c r="E52" s="91"/>
      <c r="F52" s="91"/>
      <c r="G52" s="91"/>
      <c r="H52" s="91"/>
      <c r="I52" s="91"/>
      <c r="J52" s="91"/>
    </row>
    <row r="53" spans="2:10">
      <c r="B53" s="91"/>
      <c r="C53" s="91"/>
      <c r="D53" s="91"/>
      <c r="E53" s="91"/>
      <c r="F53" s="91"/>
      <c r="G53" s="91"/>
      <c r="H53" s="91"/>
      <c r="I53" s="91"/>
      <c r="J53" s="91"/>
    </row>
    <row r="54" spans="2:10">
      <c r="B54" s="91"/>
      <c r="C54" s="91"/>
      <c r="D54" s="91"/>
      <c r="E54" s="91"/>
      <c r="F54" s="91"/>
      <c r="G54" s="91"/>
      <c r="H54" s="91"/>
      <c r="I54" s="91"/>
      <c r="J54" s="91"/>
    </row>
    <row r="55" spans="2:10">
      <c r="B55" s="91"/>
      <c r="C55" s="91"/>
      <c r="D55" s="91"/>
      <c r="E55" s="91"/>
      <c r="F55" s="91"/>
      <c r="G55" s="91"/>
      <c r="H55" s="91"/>
      <c r="I55" s="91"/>
      <c r="J55" s="91"/>
    </row>
    <row r="56" spans="2:10">
      <c r="B56" s="91"/>
      <c r="C56" s="91"/>
      <c r="D56" s="91"/>
      <c r="E56" s="91"/>
      <c r="F56" s="91"/>
      <c r="G56" s="91"/>
      <c r="H56" s="91"/>
      <c r="I56" s="91"/>
      <c r="J56" s="91"/>
    </row>
    <row r="57" spans="2:10">
      <c r="B57" s="91"/>
      <c r="C57" s="91"/>
      <c r="D57" s="91"/>
      <c r="E57" s="91"/>
      <c r="F57" s="91"/>
      <c r="G57" s="91"/>
      <c r="H57" s="91"/>
      <c r="I57" s="91"/>
      <c r="J57" s="91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91"/>
      <c r="C60" s="91"/>
      <c r="D60" s="91"/>
      <c r="E60" s="91"/>
      <c r="F60" s="91"/>
      <c r="G60" s="91"/>
      <c r="H60" s="91"/>
      <c r="I60" s="91"/>
      <c r="J60" s="91"/>
    </row>
    <row r="61" spans="2:10">
      <c r="B61" s="91"/>
      <c r="C61" s="91"/>
      <c r="D61" s="91"/>
      <c r="E61" s="91"/>
      <c r="F61" s="91"/>
      <c r="G61" s="91"/>
      <c r="H61" s="91"/>
      <c r="I61" s="91"/>
      <c r="J61" s="91"/>
    </row>
    <row r="62" spans="2:10">
      <c r="B62" s="91"/>
      <c r="C62" s="91"/>
      <c r="D62" s="91"/>
      <c r="E62" s="91"/>
      <c r="F62" s="91"/>
      <c r="G62" s="91"/>
      <c r="H62" s="91"/>
      <c r="I62" s="91"/>
      <c r="J62" s="91"/>
    </row>
    <row r="63" spans="2:10">
      <c r="B63" s="91"/>
      <c r="C63" s="91"/>
      <c r="D63" s="91"/>
      <c r="E63" s="91"/>
      <c r="F63" s="91"/>
      <c r="G63" s="91"/>
      <c r="H63" s="91"/>
      <c r="I63" s="91"/>
      <c r="J63" s="91"/>
    </row>
    <row r="64" spans="2:10">
      <c r="B64" s="91"/>
      <c r="C64" s="91"/>
      <c r="D64" s="91"/>
      <c r="E64" s="91"/>
      <c r="F64" s="91"/>
      <c r="G64" s="91"/>
      <c r="H64" s="91"/>
      <c r="I64" s="91"/>
      <c r="J64" s="91"/>
    </row>
    <row r="65" spans="2:10">
      <c r="B65" s="91"/>
      <c r="C65" s="91"/>
      <c r="D65" s="91"/>
      <c r="E65" s="91"/>
      <c r="F65" s="91"/>
      <c r="G65" s="91"/>
      <c r="H65" s="91"/>
      <c r="I65" s="91"/>
      <c r="J65" s="91"/>
    </row>
    <row r="66" spans="2:10">
      <c r="B66" s="91"/>
      <c r="C66" s="91"/>
      <c r="D66" s="91"/>
      <c r="E66" s="91"/>
      <c r="F66" s="91"/>
      <c r="G66" s="91"/>
      <c r="H66" s="91"/>
      <c r="I66" s="91"/>
      <c r="J66" s="91"/>
    </row>
    <row r="67" spans="2:10">
      <c r="B67" s="91"/>
      <c r="C67" s="91"/>
      <c r="D67" s="91"/>
      <c r="E67" s="91"/>
      <c r="F67" s="91"/>
      <c r="G67" s="91"/>
      <c r="H67" s="91"/>
      <c r="I67" s="91"/>
      <c r="J67" s="91"/>
    </row>
    <row r="68" spans="2:10">
      <c r="B68" s="91"/>
      <c r="C68" s="91"/>
      <c r="D68" s="91"/>
      <c r="E68" s="91"/>
      <c r="F68" s="91"/>
      <c r="G68" s="91"/>
      <c r="H68" s="91"/>
      <c r="I68" s="91"/>
      <c r="J68" s="91"/>
    </row>
    <row r="69" spans="2:10">
      <c r="B69" s="91"/>
      <c r="C69" s="91"/>
      <c r="D69" s="91"/>
      <c r="E69" s="91"/>
      <c r="F69" s="91"/>
      <c r="G69" s="91"/>
      <c r="H69" s="91"/>
      <c r="I69" s="91"/>
      <c r="J69" s="91"/>
    </row>
    <row r="70" spans="2:10">
      <c r="B70" s="91"/>
      <c r="C70" s="91"/>
      <c r="D70" s="91"/>
      <c r="E70" s="91"/>
      <c r="F70" s="91"/>
      <c r="G70" s="91"/>
      <c r="H70" s="91"/>
      <c r="I70" s="91"/>
      <c r="J70" s="91"/>
    </row>
    <row r="71" spans="2:10">
      <c r="B71" s="91"/>
      <c r="C71" s="91"/>
      <c r="D71" s="91"/>
      <c r="E71" s="91"/>
      <c r="F71" s="91"/>
      <c r="G71" s="91"/>
      <c r="H71" s="91"/>
      <c r="I71" s="91"/>
      <c r="J71" s="91"/>
    </row>
    <row r="72" spans="2:10">
      <c r="B72" s="91"/>
      <c r="C72" s="91"/>
      <c r="D72" s="91"/>
      <c r="E72" s="91"/>
      <c r="F72" s="91"/>
      <c r="G72" s="91"/>
      <c r="H72" s="91"/>
      <c r="I72" s="91"/>
      <c r="J72" s="91"/>
    </row>
    <row r="73" spans="2:10">
      <c r="B73" s="91"/>
      <c r="C73" s="91"/>
      <c r="D73" s="91"/>
      <c r="E73" s="91"/>
      <c r="F73" s="91"/>
      <c r="G73" s="91"/>
      <c r="H73" s="91"/>
      <c r="I73" s="91"/>
      <c r="J73" s="91"/>
    </row>
    <row r="74" spans="2:10">
      <c r="B74" s="91"/>
      <c r="C74" s="91"/>
      <c r="D74" s="91"/>
      <c r="E74" s="91"/>
      <c r="F74" s="91"/>
      <c r="G74" s="91"/>
      <c r="H74" s="91"/>
      <c r="I74" s="91"/>
      <c r="J74" s="91"/>
    </row>
    <row r="75" spans="2:10">
      <c r="B75" s="91"/>
      <c r="C75" s="91"/>
      <c r="D75" s="91"/>
      <c r="E75" s="91"/>
      <c r="F75" s="91"/>
      <c r="G75" s="91"/>
      <c r="H75" s="91"/>
      <c r="I75" s="91"/>
      <c r="J75" s="91"/>
    </row>
    <row r="76" spans="2:10">
      <c r="B76" s="91"/>
      <c r="C76" s="91"/>
      <c r="D76" s="91"/>
      <c r="E76" s="91"/>
      <c r="F76" s="91"/>
      <c r="G76" s="91"/>
      <c r="H76" s="91"/>
      <c r="I76" s="91"/>
      <c r="J76" s="91"/>
    </row>
    <row r="77" spans="2:10">
      <c r="B77" s="91"/>
      <c r="C77" s="91"/>
      <c r="D77" s="91"/>
      <c r="E77" s="91"/>
      <c r="F77" s="91"/>
      <c r="G77" s="91"/>
      <c r="H77" s="91"/>
      <c r="I77" s="91"/>
      <c r="J77" s="91"/>
    </row>
    <row r="78" spans="2:10">
      <c r="B78" s="91"/>
      <c r="C78" s="91"/>
      <c r="D78" s="91"/>
      <c r="E78" s="91"/>
      <c r="F78" s="91"/>
      <c r="G78" s="91"/>
      <c r="H78" s="91"/>
      <c r="I78" s="91"/>
      <c r="J78" s="91"/>
    </row>
    <row r="79" spans="2:10">
      <c r="B79" s="91"/>
      <c r="C79" s="91"/>
      <c r="D79" s="91"/>
      <c r="E79" s="91"/>
      <c r="F79" s="91"/>
      <c r="G79" s="91"/>
      <c r="H79" s="91"/>
      <c r="I79" s="91"/>
      <c r="J79" s="91"/>
    </row>
    <row r="80" spans="2:10">
      <c r="B80" s="91"/>
      <c r="C80" s="91"/>
      <c r="D80" s="91"/>
      <c r="E80" s="91"/>
      <c r="F80" s="91"/>
      <c r="G80" s="91"/>
      <c r="H80" s="91"/>
      <c r="I80" s="91"/>
      <c r="J80" s="91"/>
    </row>
    <row r="81" spans="2:10">
      <c r="B81" s="91"/>
      <c r="C81" s="91"/>
      <c r="D81" s="91"/>
      <c r="E81" s="91"/>
      <c r="F81" s="91"/>
      <c r="G81" s="91"/>
      <c r="H81" s="91"/>
      <c r="I81" s="91"/>
      <c r="J81" s="91"/>
    </row>
    <row r="82" spans="2:10">
      <c r="B82" s="91"/>
      <c r="C82" s="91"/>
      <c r="D82" s="91"/>
      <c r="E82" s="91"/>
      <c r="F82" s="91"/>
      <c r="G82" s="91"/>
      <c r="H82" s="91"/>
      <c r="I82" s="91"/>
      <c r="J82" s="91"/>
    </row>
    <row r="83" spans="2:10">
      <c r="B83" s="91"/>
      <c r="C83" s="91"/>
      <c r="D83" s="91"/>
      <c r="E83" s="91"/>
      <c r="F83" s="91"/>
      <c r="G83" s="91"/>
      <c r="H83" s="91"/>
      <c r="I83" s="91"/>
      <c r="J83" s="91"/>
    </row>
    <row r="84" spans="2:10">
      <c r="B84" s="91"/>
      <c r="C84" s="91"/>
      <c r="D84" s="91"/>
      <c r="E84" s="91"/>
      <c r="F84" s="91"/>
      <c r="G84" s="91"/>
      <c r="H84" s="91"/>
      <c r="I84" s="91"/>
      <c r="J84" s="91"/>
    </row>
    <row r="85" spans="2:10">
      <c r="B85" s="91"/>
      <c r="C85" s="91"/>
      <c r="D85" s="91"/>
      <c r="E85" s="91"/>
      <c r="F85" s="91"/>
      <c r="G85" s="91"/>
      <c r="H85" s="91"/>
      <c r="I85" s="91"/>
      <c r="J85" s="91"/>
    </row>
    <row r="86" spans="2:10">
      <c r="B86" s="91"/>
      <c r="C86" s="91"/>
      <c r="D86" s="91"/>
      <c r="E86" s="91"/>
      <c r="F86" s="91"/>
      <c r="G86" s="91"/>
      <c r="H86" s="91"/>
      <c r="I86" s="91"/>
      <c r="J86" s="91"/>
    </row>
    <row r="87" spans="2:10">
      <c r="B87" s="91"/>
      <c r="C87" s="91"/>
      <c r="D87" s="91"/>
      <c r="E87" s="91"/>
      <c r="F87" s="91"/>
      <c r="G87" s="91"/>
      <c r="H87" s="91"/>
      <c r="I87" s="91"/>
      <c r="J87" s="91"/>
    </row>
    <row r="88" spans="2:10">
      <c r="B88" s="91"/>
      <c r="C88" s="91"/>
      <c r="D88" s="91"/>
      <c r="E88" s="91"/>
      <c r="F88" s="91"/>
      <c r="G88" s="91"/>
      <c r="H88" s="91"/>
      <c r="I88" s="91"/>
      <c r="J88" s="91"/>
    </row>
    <row r="89" spans="2:10">
      <c r="B89" s="91"/>
      <c r="C89" s="91"/>
      <c r="D89" s="91"/>
      <c r="E89" s="91"/>
      <c r="F89" s="91"/>
      <c r="G89" s="91"/>
      <c r="H89" s="91"/>
      <c r="I89" s="91"/>
      <c r="J89" s="91"/>
    </row>
    <row r="90" spans="2:10">
      <c r="B90" s="91"/>
      <c r="C90" s="91"/>
      <c r="D90" s="91"/>
      <c r="E90" s="91"/>
      <c r="F90" s="91"/>
      <c r="G90" s="91"/>
      <c r="H90" s="91"/>
      <c r="I90" s="91"/>
      <c r="J90" s="91"/>
    </row>
    <row r="91" spans="2:10">
      <c r="B91" s="91"/>
      <c r="C91" s="91"/>
      <c r="D91" s="91"/>
      <c r="E91" s="91"/>
      <c r="F91" s="91"/>
      <c r="G91" s="91"/>
      <c r="H91" s="91"/>
      <c r="I91" s="91"/>
      <c r="J91" s="91"/>
    </row>
    <row r="92" spans="2:10">
      <c r="B92" s="91"/>
      <c r="C92" s="91"/>
      <c r="D92" s="91"/>
      <c r="E92" s="91"/>
      <c r="F92" s="91"/>
      <c r="G92" s="91"/>
      <c r="H92" s="91"/>
      <c r="I92" s="91"/>
      <c r="J92" s="91"/>
    </row>
    <row r="93" spans="2:10">
      <c r="B93" s="91"/>
      <c r="C93" s="91"/>
      <c r="D93" s="91"/>
      <c r="E93" s="91"/>
      <c r="F93" s="91"/>
      <c r="G93" s="91"/>
      <c r="H93" s="91"/>
      <c r="I93" s="91"/>
      <c r="J93" s="91"/>
    </row>
    <row r="94" spans="2:10">
      <c r="B94" s="91"/>
      <c r="C94" s="91"/>
      <c r="D94" s="91"/>
      <c r="E94" s="91"/>
      <c r="F94" s="91"/>
      <c r="G94" s="91"/>
      <c r="H94" s="91"/>
      <c r="I94" s="91"/>
      <c r="J94" s="91"/>
    </row>
    <row r="95" spans="2:10">
      <c r="B95" s="91"/>
      <c r="C95" s="91"/>
      <c r="D95" s="91"/>
      <c r="E95" s="91"/>
      <c r="F95" s="91"/>
      <c r="G95" s="91"/>
      <c r="H95" s="91"/>
      <c r="I95" s="91"/>
      <c r="J95" s="91"/>
    </row>
    <row r="96" spans="2:10">
      <c r="B96" s="91"/>
      <c r="C96" s="91"/>
      <c r="D96" s="91"/>
      <c r="E96" s="91"/>
      <c r="F96" s="91"/>
      <c r="G96" s="91"/>
      <c r="H96" s="91"/>
      <c r="I96" s="91"/>
      <c r="J96" s="91"/>
    </row>
    <row r="97" spans="2:10">
      <c r="B97" s="91"/>
      <c r="C97" s="91"/>
      <c r="D97" s="91"/>
      <c r="E97" s="91"/>
      <c r="F97" s="91"/>
      <c r="G97" s="91"/>
      <c r="H97" s="91"/>
      <c r="I97" s="91"/>
      <c r="J97" s="91"/>
    </row>
    <row r="98" spans="2:10">
      <c r="B98" s="91"/>
      <c r="C98" s="91"/>
      <c r="D98" s="91"/>
      <c r="E98" s="91"/>
      <c r="F98" s="91"/>
      <c r="G98" s="91"/>
      <c r="H98" s="91"/>
      <c r="I98" s="91"/>
      <c r="J98" s="91"/>
    </row>
    <row r="99" spans="2:10">
      <c r="B99" s="91"/>
      <c r="C99" s="91"/>
      <c r="D99" s="91"/>
      <c r="E99" s="91"/>
      <c r="F99" s="91"/>
      <c r="G99" s="91"/>
      <c r="H99" s="91"/>
      <c r="I99" s="91"/>
      <c r="J99" s="91"/>
    </row>
    <row r="100" spans="2:10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B110" s="115"/>
      <c r="C110" s="115"/>
      <c r="D110" s="116"/>
      <c r="E110" s="116"/>
      <c r="F110" s="128"/>
      <c r="G110" s="128"/>
      <c r="H110" s="128"/>
      <c r="I110" s="128"/>
      <c r="J110" s="116"/>
    </row>
    <row r="111" spans="2:10">
      <c r="B111" s="115"/>
      <c r="C111" s="115"/>
      <c r="D111" s="116"/>
      <c r="E111" s="116"/>
      <c r="F111" s="128"/>
      <c r="G111" s="128"/>
      <c r="H111" s="128"/>
      <c r="I111" s="128"/>
      <c r="J111" s="116"/>
    </row>
    <row r="112" spans="2:10">
      <c r="B112" s="115"/>
      <c r="C112" s="115"/>
      <c r="D112" s="116"/>
      <c r="E112" s="116"/>
      <c r="F112" s="128"/>
      <c r="G112" s="128"/>
      <c r="H112" s="128"/>
      <c r="I112" s="128"/>
      <c r="J112" s="116"/>
    </row>
    <row r="113" spans="2:10">
      <c r="B113" s="115"/>
      <c r="C113" s="115"/>
      <c r="D113" s="116"/>
      <c r="E113" s="116"/>
      <c r="F113" s="128"/>
      <c r="G113" s="128"/>
      <c r="H113" s="128"/>
      <c r="I113" s="128"/>
      <c r="J113" s="116"/>
    </row>
    <row r="114" spans="2:10">
      <c r="B114" s="115"/>
      <c r="C114" s="115"/>
      <c r="D114" s="116"/>
      <c r="E114" s="116"/>
      <c r="F114" s="128"/>
      <c r="G114" s="128"/>
      <c r="H114" s="128"/>
      <c r="I114" s="128"/>
      <c r="J114" s="116"/>
    </row>
    <row r="115" spans="2:10">
      <c r="B115" s="115"/>
      <c r="C115" s="115"/>
      <c r="D115" s="116"/>
      <c r="E115" s="116"/>
      <c r="F115" s="128"/>
      <c r="G115" s="128"/>
      <c r="H115" s="128"/>
      <c r="I115" s="128"/>
      <c r="J115" s="116"/>
    </row>
    <row r="116" spans="2:10">
      <c r="B116" s="115"/>
      <c r="C116" s="115"/>
      <c r="D116" s="116"/>
      <c r="E116" s="116"/>
      <c r="F116" s="128"/>
      <c r="G116" s="128"/>
      <c r="H116" s="128"/>
      <c r="I116" s="128"/>
      <c r="J116" s="116"/>
    </row>
    <row r="117" spans="2:10">
      <c r="B117" s="115"/>
      <c r="C117" s="115"/>
      <c r="D117" s="116"/>
      <c r="E117" s="116"/>
      <c r="F117" s="128"/>
      <c r="G117" s="128"/>
      <c r="H117" s="128"/>
      <c r="I117" s="128"/>
      <c r="J117" s="116"/>
    </row>
    <row r="118" spans="2:10">
      <c r="B118" s="115"/>
      <c r="C118" s="115"/>
      <c r="D118" s="116"/>
      <c r="E118" s="116"/>
      <c r="F118" s="128"/>
      <c r="G118" s="128"/>
      <c r="H118" s="128"/>
      <c r="I118" s="128"/>
      <c r="J118" s="116"/>
    </row>
    <row r="119" spans="2:10">
      <c r="B119" s="115"/>
      <c r="C119" s="115"/>
      <c r="D119" s="116"/>
      <c r="E119" s="116"/>
      <c r="F119" s="128"/>
      <c r="G119" s="128"/>
      <c r="H119" s="128"/>
      <c r="I119" s="128"/>
      <c r="J119" s="116"/>
    </row>
    <row r="120" spans="2:10">
      <c r="B120" s="115"/>
      <c r="C120" s="115"/>
      <c r="D120" s="116"/>
      <c r="E120" s="116"/>
      <c r="F120" s="128"/>
      <c r="G120" s="128"/>
      <c r="H120" s="128"/>
      <c r="I120" s="128"/>
      <c r="J120" s="116"/>
    </row>
    <row r="121" spans="2:10">
      <c r="B121" s="115"/>
      <c r="C121" s="115"/>
      <c r="D121" s="116"/>
      <c r="E121" s="116"/>
      <c r="F121" s="128"/>
      <c r="G121" s="128"/>
      <c r="H121" s="128"/>
      <c r="I121" s="128"/>
      <c r="J121" s="116"/>
    </row>
    <row r="122" spans="2:10">
      <c r="B122" s="115"/>
      <c r="C122" s="115"/>
      <c r="D122" s="116"/>
      <c r="E122" s="116"/>
      <c r="F122" s="128"/>
      <c r="G122" s="128"/>
      <c r="H122" s="128"/>
      <c r="I122" s="128"/>
      <c r="J122" s="116"/>
    </row>
    <row r="123" spans="2:10">
      <c r="B123" s="115"/>
      <c r="C123" s="115"/>
      <c r="D123" s="116"/>
      <c r="E123" s="116"/>
      <c r="F123" s="128"/>
      <c r="G123" s="128"/>
      <c r="H123" s="128"/>
      <c r="I123" s="128"/>
      <c r="J123" s="116"/>
    </row>
    <row r="124" spans="2:10">
      <c r="B124" s="115"/>
      <c r="C124" s="115"/>
      <c r="D124" s="116"/>
      <c r="E124" s="116"/>
      <c r="F124" s="128"/>
      <c r="G124" s="128"/>
      <c r="H124" s="128"/>
      <c r="I124" s="128"/>
      <c r="J124" s="116"/>
    </row>
    <row r="125" spans="2:10">
      <c r="B125" s="115"/>
      <c r="C125" s="115"/>
      <c r="D125" s="116"/>
      <c r="E125" s="116"/>
      <c r="F125" s="128"/>
      <c r="G125" s="128"/>
      <c r="H125" s="128"/>
      <c r="I125" s="128"/>
      <c r="J125" s="116"/>
    </row>
    <row r="126" spans="2:10">
      <c r="B126" s="115"/>
      <c r="C126" s="115"/>
      <c r="D126" s="116"/>
      <c r="E126" s="116"/>
      <c r="F126" s="128"/>
      <c r="G126" s="128"/>
      <c r="H126" s="128"/>
      <c r="I126" s="128"/>
      <c r="J126" s="116"/>
    </row>
    <row r="127" spans="2:10">
      <c r="B127" s="115"/>
      <c r="C127" s="115"/>
      <c r="D127" s="116"/>
      <c r="E127" s="116"/>
      <c r="F127" s="128"/>
      <c r="G127" s="128"/>
      <c r="H127" s="128"/>
      <c r="I127" s="128"/>
      <c r="J127" s="116"/>
    </row>
    <row r="128" spans="2:10">
      <c r="B128" s="115"/>
      <c r="C128" s="115"/>
      <c r="D128" s="116"/>
      <c r="E128" s="116"/>
      <c r="F128" s="128"/>
      <c r="G128" s="128"/>
      <c r="H128" s="128"/>
      <c r="I128" s="128"/>
      <c r="J128" s="116"/>
    </row>
    <row r="129" spans="2:10">
      <c r="B129" s="115"/>
      <c r="C129" s="115"/>
      <c r="D129" s="116"/>
      <c r="E129" s="116"/>
      <c r="F129" s="128"/>
      <c r="G129" s="128"/>
      <c r="H129" s="128"/>
      <c r="I129" s="128"/>
      <c r="J129" s="116"/>
    </row>
    <row r="130" spans="2:10">
      <c r="B130" s="115"/>
      <c r="C130" s="115"/>
      <c r="D130" s="116"/>
      <c r="E130" s="116"/>
      <c r="F130" s="128"/>
      <c r="G130" s="128"/>
      <c r="H130" s="128"/>
      <c r="I130" s="128"/>
      <c r="J130" s="116"/>
    </row>
    <row r="131" spans="2:10">
      <c r="B131" s="115"/>
      <c r="C131" s="115"/>
      <c r="D131" s="116"/>
      <c r="E131" s="116"/>
      <c r="F131" s="128"/>
      <c r="G131" s="128"/>
      <c r="H131" s="128"/>
      <c r="I131" s="128"/>
      <c r="J131" s="116"/>
    </row>
    <row r="132" spans="2:10">
      <c r="B132" s="115"/>
      <c r="C132" s="115"/>
      <c r="D132" s="116"/>
      <c r="E132" s="116"/>
      <c r="F132" s="128"/>
      <c r="G132" s="128"/>
      <c r="H132" s="128"/>
      <c r="I132" s="128"/>
      <c r="J132" s="116"/>
    </row>
    <row r="133" spans="2:10">
      <c r="B133" s="115"/>
      <c r="C133" s="115"/>
      <c r="D133" s="116"/>
      <c r="E133" s="116"/>
      <c r="F133" s="128"/>
      <c r="G133" s="128"/>
      <c r="H133" s="128"/>
      <c r="I133" s="128"/>
      <c r="J133" s="116"/>
    </row>
    <row r="134" spans="2:10">
      <c r="B134" s="115"/>
      <c r="C134" s="115"/>
      <c r="D134" s="116"/>
      <c r="E134" s="116"/>
      <c r="F134" s="128"/>
      <c r="G134" s="128"/>
      <c r="H134" s="128"/>
      <c r="I134" s="128"/>
      <c r="J134" s="116"/>
    </row>
    <row r="135" spans="2:10">
      <c r="B135" s="115"/>
      <c r="C135" s="115"/>
      <c r="D135" s="116"/>
      <c r="E135" s="116"/>
      <c r="F135" s="128"/>
      <c r="G135" s="128"/>
      <c r="H135" s="128"/>
      <c r="I135" s="128"/>
      <c r="J135" s="116"/>
    </row>
    <row r="136" spans="2:10">
      <c r="B136" s="115"/>
      <c r="C136" s="115"/>
      <c r="D136" s="116"/>
      <c r="E136" s="116"/>
      <c r="F136" s="128"/>
      <c r="G136" s="128"/>
      <c r="H136" s="128"/>
      <c r="I136" s="128"/>
      <c r="J136" s="116"/>
    </row>
    <row r="137" spans="2:10">
      <c r="B137" s="115"/>
      <c r="C137" s="115"/>
      <c r="D137" s="116"/>
      <c r="E137" s="116"/>
      <c r="F137" s="128"/>
      <c r="G137" s="128"/>
      <c r="H137" s="128"/>
      <c r="I137" s="128"/>
      <c r="J137" s="116"/>
    </row>
    <row r="138" spans="2:10">
      <c r="B138" s="115"/>
      <c r="C138" s="115"/>
      <c r="D138" s="116"/>
      <c r="E138" s="116"/>
      <c r="F138" s="128"/>
      <c r="G138" s="128"/>
      <c r="H138" s="128"/>
      <c r="I138" s="128"/>
      <c r="J138" s="116"/>
    </row>
    <row r="139" spans="2:10">
      <c r="B139" s="115"/>
      <c r="C139" s="115"/>
      <c r="D139" s="116"/>
      <c r="E139" s="116"/>
      <c r="F139" s="128"/>
      <c r="G139" s="128"/>
      <c r="H139" s="128"/>
      <c r="I139" s="128"/>
      <c r="J139" s="116"/>
    </row>
    <row r="140" spans="2:10">
      <c r="B140" s="115"/>
      <c r="C140" s="115"/>
      <c r="D140" s="116"/>
      <c r="E140" s="116"/>
      <c r="F140" s="128"/>
      <c r="G140" s="128"/>
      <c r="H140" s="128"/>
      <c r="I140" s="128"/>
      <c r="J140" s="116"/>
    </row>
    <row r="141" spans="2:10">
      <c r="B141" s="115"/>
      <c r="C141" s="115"/>
      <c r="D141" s="116"/>
      <c r="E141" s="116"/>
      <c r="F141" s="128"/>
      <c r="G141" s="128"/>
      <c r="H141" s="128"/>
      <c r="I141" s="128"/>
      <c r="J141" s="116"/>
    </row>
    <row r="142" spans="2:10">
      <c r="B142" s="115"/>
      <c r="C142" s="115"/>
      <c r="D142" s="116"/>
      <c r="E142" s="116"/>
      <c r="F142" s="128"/>
      <c r="G142" s="128"/>
      <c r="H142" s="128"/>
      <c r="I142" s="128"/>
      <c r="J142" s="116"/>
    </row>
    <row r="143" spans="2:10">
      <c r="B143" s="115"/>
      <c r="C143" s="115"/>
      <c r="D143" s="116"/>
      <c r="E143" s="116"/>
      <c r="F143" s="128"/>
      <c r="G143" s="128"/>
      <c r="H143" s="128"/>
      <c r="I143" s="128"/>
      <c r="J143" s="116"/>
    </row>
    <row r="144" spans="2:10">
      <c r="B144" s="115"/>
      <c r="C144" s="115"/>
      <c r="D144" s="116"/>
      <c r="E144" s="116"/>
      <c r="F144" s="128"/>
      <c r="G144" s="128"/>
      <c r="H144" s="128"/>
      <c r="I144" s="128"/>
      <c r="J144" s="116"/>
    </row>
    <row r="145" spans="2:10">
      <c r="B145" s="115"/>
      <c r="C145" s="115"/>
      <c r="D145" s="116"/>
      <c r="E145" s="116"/>
      <c r="F145" s="128"/>
      <c r="G145" s="128"/>
      <c r="H145" s="128"/>
      <c r="I145" s="128"/>
      <c r="J145" s="116"/>
    </row>
    <row r="146" spans="2:10">
      <c r="B146" s="115"/>
      <c r="C146" s="115"/>
      <c r="D146" s="116"/>
      <c r="E146" s="116"/>
      <c r="F146" s="128"/>
      <c r="G146" s="128"/>
      <c r="H146" s="128"/>
      <c r="I146" s="128"/>
      <c r="J146" s="116"/>
    </row>
    <row r="147" spans="2:10">
      <c r="B147" s="115"/>
      <c r="C147" s="115"/>
      <c r="D147" s="116"/>
      <c r="E147" s="116"/>
      <c r="F147" s="128"/>
      <c r="G147" s="128"/>
      <c r="H147" s="128"/>
      <c r="I147" s="128"/>
      <c r="J147" s="116"/>
    </row>
    <row r="148" spans="2:10">
      <c r="B148" s="115"/>
      <c r="C148" s="115"/>
      <c r="D148" s="116"/>
      <c r="E148" s="116"/>
      <c r="F148" s="128"/>
      <c r="G148" s="128"/>
      <c r="H148" s="128"/>
      <c r="I148" s="128"/>
      <c r="J148" s="116"/>
    </row>
    <row r="149" spans="2:10">
      <c r="B149" s="115"/>
      <c r="C149" s="115"/>
      <c r="D149" s="116"/>
      <c r="E149" s="116"/>
      <c r="F149" s="128"/>
      <c r="G149" s="128"/>
      <c r="H149" s="128"/>
      <c r="I149" s="128"/>
      <c r="J149" s="116"/>
    </row>
    <row r="150" spans="2:10">
      <c r="B150" s="115"/>
      <c r="C150" s="115"/>
      <c r="D150" s="116"/>
      <c r="E150" s="116"/>
      <c r="F150" s="128"/>
      <c r="G150" s="128"/>
      <c r="H150" s="128"/>
      <c r="I150" s="128"/>
      <c r="J150" s="116"/>
    </row>
    <row r="151" spans="2:10">
      <c r="B151" s="115"/>
      <c r="C151" s="115"/>
      <c r="D151" s="116"/>
      <c r="E151" s="116"/>
      <c r="F151" s="128"/>
      <c r="G151" s="128"/>
      <c r="H151" s="128"/>
      <c r="I151" s="128"/>
      <c r="J151" s="116"/>
    </row>
    <row r="152" spans="2:10">
      <c r="B152" s="115"/>
      <c r="C152" s="115"/>
      <c r="D152" s="116"/>
      <c r="E152" s="116"/>
      <c r="F152" s="128"/>
      <c r="G152" s="128"/>
      <c r="H152" s="128"/>
      <c r="I152" s="128"/>
      <c r="J152" s="116"/>
    </row>
    <row r="153" spans="2:10">
      <c r="B153" s="115"/>
      <c r="C153" s="115"/>
      <c r="D153" s="116"/>
      <c r="E153" s="116"/>
      <c r="F153" s="128"/>
      <c r="G153" s="128"/>
      <c r="H153" s="128"/>
      <c r="I153" s="128"/>
      <c r="J153" s="116"/>
    </row>
    <row r="154" spans="2:10">
      <c r="B154" s="115"/>
      <c r="C154" s="115"/>
      <c r="D154" s="116"/>
      <c r="E154" s="116"/>
      <c r="F154" s="128"/>
      <c r="G154" s="128"/>
      <c r="H154" s="128"/>
      <c r="I154" s="128"/>
      <c r="J154" s="116"/>
    </row>
    <row r="155" spans="2:10">
      <c r="B155" s="115"/>
      <c r="C155" s="115"/>
      <c r="D155" s="116"/>
      <c r="E155" s="116"/>
      <c r="F155" s="128"/>
      <c r="G155" s="128"/>
      <c r="H155" s="128"/>
      <c r="I155" s="128"/>
      <c r="J155" s="116"/>
    </row>
    <row r="156" spans="2:10">
      <c r="B156" s="115"/>
      <c r="C156" s="115"/>
      <c r="D156" s="116"/>
      <c r="E156" s="116"/>
      <c r="F156" s="128"/>
      <c r="G156" s="128"/>
      <c r="H156" s="128"/>
      <c r="I156" s="128"/>
      <c r="J156" s="116"/>
    </row>
    <row r="157" spans="2:10">
      <c r="B157" s="115"/>
      <c r="C157" s="115"/>
      <c r="D157" s="116"/>
      <c r="E157" s="116"/>
      <c r="F157" s="128"/>
      <c r="G157" s="128"/>
      <c r="H157" s="128"/>
      <c r="I157" s="128"/>
      <c r="J157" s="116"/>
    </row>
    <row r="158" spans="2:10">
      <c r="B158" s="115"/>
      <c r="C158" s="115"/>
      <c r="D158" s="116"/>
      <c r="E158" s="116"/>
      <c r="F158" s="128"/>
      <c r="G158" s="128"/>
      <c r="H158" s="128"/>
      <c r="I158" s="128"/>
      <c r="J158" s="116"/>
    </row>
    <row r="159" spans="2:10">
      <c r="B159" s="115"/>
      <c r="C159" s="115"/>
      <c r="D159" s="116"/>
      <c r="E159" s="116"/>
      <c r="F159" s="128"/>
      <c r="G159" s="128"/>
      <c r="H159" s="128"/>
      <c r="I159" s="128"/>
      <c r="J159" s="116"/>
    </row>
    <row r="160" spans="2:10">
      <c r="B160" s="115"/>
      <c r="C160" s="115"/>
      <c r="D160" s="116"/>
      <c r="E160" s="116"/>
      <c r="F160" s="128"/>
      <c r="G160" s="128"/>
      <c r="H160" s="128"/>
      <c r="I160" s="128"/>
      <c r="J160" s="116"/>
    </row>
    <row r="161" spans="2:10">
      <c r="B161" s="115"/>
      <c r="C161" s="115"/>
      <c r="D161" s="116"/>
      <c r="E161" s="116"/>
      <c r="F161" s="128"/>
      <c r="G161" s="128"/>
      <c r="H161" s="128"/>
      <c r="I161" s="128"/>
      <c r="J161" s="116"/>
    </row>
    <row r="162" spans="2:10">
      <c r="B162" s="115"/>
      <c r="C162" s="115"/>
      <c r="D162" s="116"/>
      <c r="E162" s="116"/>
      <c r="F162" s="128"/>
      <c r="G162" s="128"/>
      <c r="H162" s="128"/>
      <c r="I162" s="128"/>
      <c r="J162" s="116"/>
    </row>
    <row r="163" spans="2:10">
      <c r="B163" s="115"/>
      <c r="C163" s="115"/>
      <c r="D163" s="116"/>
      <c r="E163" s="116"/>
      <c r="F163" s="128"/>
      <c r="G163" s="128"/>
      <c r="H163" s="128"/>
      <c r="I163" s="128"/>
      <c r="J163" s="116"/>
    </row>
    <row r="164" spans="2:10">
      <c r="B164" s="115"/>
      <c r="C164" s="115"/>
      <c r="D164" s="116"/>
      <c r="E164" s="116"/>
      <c r="F164" s="128"/>
      <c r="G164" s="128"/>
      <c r="H164" s="128"/>
      <c r="I164" s="128"/>
      <c r="J164" s="116"/>
    </row>
    <row r="165" spans="2:10">
      <c r="B165" s="115"/>
      <c r="C165" s="115"/>
      <c r="D165" s="116"/>
      <c r="E165" s="116"/>
      <c r="F165" s="128"/>
      <c r="G165" s="128"/>
      <c r="H165" s="128"/>
      <c r="I165" s="128"/>
      <c r="J165" s="116"/>
    </row>
    <row r="166" spans="2:10">
      <c r="B166" s="115"/>
      <c r="C166" s="115"/>
      <c r="D166" s="116"/>
      <c r="E166" s="116"/>
      <c r="F166" s="128"/>
      <c r="G166" s="128"/>
      <c r="H166" s="128"/>
      <c r="I166" s="128"/>
      <c r="J166" s="116"/>
    </row>
    <row r="167" spans="2:10">
      <c r="B167" s="115"/>
      <c r="C167" s="115"/>
      <c r="D167" s="116"/>
      <c r="E167" s="116"/>
      <c r="F167" s="128"/>
      <c r="G167" s="128"/>
      <c r="H167" s="128"/>
      <c r="I167" s="128"/>
      <c r="J167" s="116"/>
    </row>
    <row r="168" spans="2:10">
      <c r="B168" s="115"/>
      <c r="C168" s="115"/>
      <c r="D168" s="116"/>
      <c r="E168" s="116"/>
      <c r="F168" s="128"/>
      <c r="G168" s="128"/>
      <c r="H168" s="128"/>
      <c r="I168" s="128"/>
      <c r="J168" s="116"/>
    </row>
    <row r="169" spans="2:10">
      <c r="B169" s="115"/>
      <c r="C169" s="115"/>
      <c r="D169" s="116"/>
      <c r="E169" s="116"/>
      <c r="F169" s="128"/>
      <c r="G169" s="128"/>
      <c r="H169" s="128"/>
      <c r="I169" s="128"/>
      <c r="J169" s="116"/>
    </row>
    <row r="170" spans="2:10">
      <c r="B170" s="115"/>
      <c r="C170" s="115"/>
      <c r="D170" s="116"/>
      <c r="E170" s="116"/>
      <c r="F170" s="128"/>
      <c r="G170" s="128"/>
      <c r="H170" s="128"/>
      <c r="I170" s="128"/>
      <c r="J170" s="116"/>
    </row>
    <row r="171" spans="2:10">
      <c r="B171" s="115"/>
      <c r="C171" s="115"/>
      <c r="D171" s="116"/>
      <c r="E171" s="116"/>
      <c r="F171" s="128"/>
      <c r="G171" s="128"/>
      <c r="H171" s="128"/>
      <c r="I171" s="128"/>
      <c r="J171" s="116"/>
    </row>
    <row r="172" spans="2:10">
      <c r="B172" s="115"/>
      <c r="C172" s="115"/>
      <c r="D172" s="116"/>
      <c r="E172" s="116"/>
      <c r="F172" s="128"/>
      <c r="G172" s="128"/>
      <c r="H172" s="128"/>
      <c r="I172" s="128"/>
      <c r="J172" s="116"/>
    </row>
    <row r="173" spans="2:10">
      <c r="B173" s="115"/>
      <c r="C173" s="115"/>
      <c r="D173" s="116"/>
      <c r="E173" s="116"/>
      <c r="F173" s="128"/>
      <c r="G173" s="128"/>
      <c r="H173" s="128"/>
      <c r="I173" s="128"/>
      <c r="J173" s="116"/>
    </row>
    <row r="174" spans="2:10">
      <c r="B174" s="115"/>
      <c r="C174" s="115"/>
      <c r="D174" s="116"/>
      <c r="E174" s="116"/>
      <c r="F174" s="128"/>
      <c r="G174" s="128"/>
      <c r="H174" s="128"/>
      <c r="I174" s="128"/>
      <c r="J174" s="116"/>
    </row>
    <row r="175" spans="2:10">
      <c r="B175" s="115"/>
      <c r="C175" s="115"/>
      <c r="D175" s="116"/>
      <c r="E175" s="116"/>
      <c r="F175" s="128"/>
      <c r="G175" s="128"/>
      <c r="H175" s="128"/>
      <c r="I175" s="128"/>
      <c r="J175" s="116"/>
    </row>
    <row r="176" spans="2:10">
      <c r="B176" s="115"/>
      <c r="C176" s="115"/>
      <c r="D176" s="116"/>
      <c r="E176" s="116"/>
      <c r="F176" s="128"/>
      <c r="G176" s="128"/>
      <c r="H176" s="128"/>
      <c r="I176" s="128"/>
      <c r="J176" s="116"/>
    </row>
    <row r="177" spans="2:10">
      <c r="B177" s="115"/>
      <c r="C177" s="115"/>
      <c r="D177" s="116"/>
      <c r="E177" s="116"/>
      <c r="F177" s="128"/>
      <c r="G177" s="128"/>
      <c r="H177" s="128"/>
      <c r="I177" s="128"/>
      <c r="J177" s="116"/>
    </row>
    <row r="178" spans="2:10">
      <c r="B178" s="115"/>
      <c r="C178" s="115"/>
      <c r="D178" s="116"/>
      <c r="E178" s="116"/>
      <c r="F178" s="128"/>
      <c r="G178" s="128"/>
      <c r="H178" s="128"/>
      <c r="I178" s="128"/>
      <c r="J178" s="116"/>
    </row>
    <row r="179" spans="2:10">
      <c r="B179" s="115"/>
      <c r="C179" s="115"/>
      <c r="D179" s="116"/>
      <c r="E179" s="116"/>
      <c r="F179" s="128"/>
      <c r="G179" s="128"/>
      <c r="H179" s="128"/>
      <c r="I179" s="128"/>
      <c r="J179" s="116"/>
    </row>
    <row r="180" spans="2:10">
      <c r="B180" s="115"/>
      <c r="C180" s="115"/>
      <c r="D180" s="116"/>
      <c r="E180" s="116"/>
      <c r="F180" s="128"/>
      <c r="G180" s="128"/>
      <c r="H180" s="128"/>
      <c r="I180" s="128"/>
      <c r="J180" s="116"/>
    </row>
    <row r="181" spans="2:10">
      <c r="B181" s="115"/>
      <c r="C181" s="115"/>
      <c r="D181" s="116"/>
      <c r="E181" s="116"/>
      <c r="F181" s="128"/>
      <c r="G181" s="128"/>
      <c r="H181" s="128"/>
      <c r="I181" s="128"/>
      <c r="J181" s="116"/>
    </row>
    <row r="182" spans="2:10">
      <c r="B182" s="115"/>
      <c r="C182" s="115"/>
      <c r="D182" s="116"/>
      <c r="E182" s="116"/>
      <c r="F182" s="128"/>
      <c r="G182" s="128"/>
      <c r="H182" s="128"/>
      <c r="I182" s="128"/>
      <c r="J182" s="116"/>
    </row>
    <row r="183" spans="2:10">
      <c r="B183" s="115"/>
      <c r="C183" s="115"/>
      <c r="D183" s="116"/>
      <c r="E183" s="116"/>
      <c r="F183" s="128"/>
      <c r="G183" s="128"/>
      <c r="H183" s="128"/>
      <c r="I183" s="128"/>
      <c r="J183" s="116"/>
    </row>
    <row r="184" spans="2:10">
      <c r="B184" s="115"/>
      <c r="C184" s="115"/>
      <c r="D184" s="116"/>
      <c r="E184" s="116"/>
      <c r="F184" s="128"/>
      <c r="G184" s="128"/>
      <c r="H184" s="128"/>
      <c r="I184" s="128"/>
      <c r="J184" s="116"/>
    </row>
    <row r="185" spans="2:10">
      <c r="B185" s="115"/>
      <c r="C185" s="115"/>
      <c r="D185" s="116"/>
      <c r="E185" s="116"/>
      <c r="F185" s="128"/>
      <c r="G185" s="128"/>
      <c r="H185" s="128"/>
      <c r="I185" s="128"/>
      <c r="J185" s="116"/>
    </row>
    <row r="186" spans="2:10">
      <c r="B186" s="115"/>
      <c r="C186" s="115"/>
      <c r="D186" s="116"/>
      <c r="E186" s="116"/>
      <c r="F186" s="128"/>
      <c r="G186" s="128"/>
      <c r="H186" s="128"/>
      <c r="I186" s="128"/>
      <c r="J186" s="116"/>
    </row>
    <row r="187" spans="2:10">
      <c r="B187" s="115"/>
      <c r="C187" s="115"/>
      <c r="D187" s="116"/>
      <c r="E187" s="116"/>
      <c r="F187" s="128"/>
      <c r="G187" s="128"/>
      <c r="H187" s="128"/>
      <c r="I187" s="128"/>
      <c r="J187" s="116"/>
    </row>
    <row r="188" spans="2:10">
      <c r="B188" s="115"/>
      <c r="C188" s="115"/>
      <c r="D188" s="116"/>
      <c r="E188" s="116"/>
      <c r="F188" s="128"/>
      <c r="G188" s="128"/>
      <c r="H188" s="128"/>
      <c r="I188" s="128"/>
      <c r="J188" s="116"/>
    </row>
    <row r="189" spans="2:10">
      <c r="B189" s="115"/>
      <c r="C189" s="115"/>
      <c r="D189" s="116"/>
      <c r="E189" s="116"/>
      <c r="F189" s="128"/>
      <c r="G189" s="128"/>
      <c r="H189" s="128"/>
      <c r="I189" s="128"/>
      <c r="J189" s="116"/>
    </row>
    <row r="190" spans="2:10">
      <c r="B190" s="115"/>
      <c r="C190" s="115"/>
      <c r="D190" s="116"/>
      <c r="E190" s="116"/>
      <c r="F190" s="128"/>
      <c r="G190" s="128"/>
      <c r="H190" s="128"/>
      <c r="I190" s="128"/>
      <c r="J190" s="116"/>
    </row>
    <row r="191" spans="2:10">
      <c r="B191" s="115"/>
      <c r="C191" s="115"/>
      <c r="D191" s="116"/>
      <c r="E191" s="116"/>
      <c r="F191" s="128"/>
      <c r="G191" s="128"/>
      <c r="H191" s="128"/>
      <c r="I191" s="128"/>
      <c r="J191" s="116"/>
    </row>
    <row r="192" spans="2:10">
      <c r="B192" s="115"/>
      <c r="C192" s="115"/>
      <c r="D192" s="116"/>
      <c r="E192" s="116"/>
      <c r="F192" s="128"/>
      <c r="G192" s="128"/>
      <c r="H192" s="128"/>
      <c r="I192" s="128"/>
      <c r="J192" s="116"/>
    </row>
    <row r="193" spans="2:10">
      <c r="B193" s="115"/>
      <c r="C193" s="115"/>
      <c r="D193" s="116"/>
      <c r="E193" s="116"/>
      <c r="F193" s="128"/>
      <c r="G193" s="128"/>
      <c r="H193" s="128"/>
      <c r="I193" s="128"/>
      <c r="J193" s="116"/>
    </row>
    <row r="194" spans="2:10">
      <c r="B194" s="115"/>
      <c r="C194" s="115"/>
      <c r="D194" s="116"/>
      <c r="E194" s="116"/>
      <c r="F194" s="128"/>
      <c r="G194" s="128"/>
      <c r="H194" s="128"/>
      <c r="I194" s="128"/>
      <c r="J194" s="116"/>
    </row>
    <row r="195" spans="2:10">
      <c r="B195" s="115"/>
      <c r="C195" s="115"/>
      <c r="D195" s="116"/>
      <c r="E195" s="116"/>
      <c r="F195" s="128"/>
      <c r="G195" s="128"/>
      <c r="H195" s="128"/>
      <c r="I195" s="128"/>
      <c r="J195" s="116"/>
    </row>
    <row r="196" spans="2:10">
      <c r="B196" s="115"/>
      <c r="C196" s="115"/>
      <c r="D196" s="116"/>
      <c r="E196" s="116"/>
      <c r="F196" s="128"/>
      <c r="G196" s="128"/>
      <c r="H196" s="128"/>
      <c r="I196" s="128"/>
      <c r="J196" s="116"/>
    </row>
    <row r="197" spans="2:10">
      <c r="B197" s="115"/>
      <c r="C197" s="115"/>
      <c r="D197" s="116"/>
      <c r="E197" s="116"/>
      <c r="F197" s="128"/>
      <c r="G197" s="128"/>
      <c r="H197" s="128"/>
      <c r="I197" s="128"/>
      <c r="J197" s="116"/>
    </row>
    <row r="198" spans="2:10">
      <c r="B198" s="115"/>
      <c r="C198" s="115"/>
      <c r="D198" s="116"/>
      <c r="E198" s="116"/>
      <c r="F198" s="128"/>
      <c r="G198" s="128"/>
      <c r="H198" s="128"/>
      <c r="I198" s="128"/>
      <c r="J198" s="116"/>
    </row>
    <row r="199" spans="2:10">
      <c r="B199" s="115"/>
      <c r="C199" s="115"/>
      <c r="D199" s="116"/>
      <c r="E199" s="116"/>
      <c r="F199" s="128"/>
      <c r="G199" s="128"/>
      <c r="H199" s="128"/>
      <c r="I199" s="128"/>
      <c r="J199" s="116"/>
    </row>
    <row r="200" spans="2:10">
      <c r="B200" s="115"/>
      <c r="C200" s="115"/>
      <c r="D200" s="116"/>
      <c r="E200" s="116"/>
      <c r="F200" s="128"/>
      <c r="G200" s="128"/>
      <c r="H200" s="128"/>
      <c r="I200" s="128"/>
      <c r="J200" s="116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135</v>
      </c>
      <c r="C1" s="67" t="s" vm="1">
        <v>207</v>
      </c>
    </row>
    <row r="2" spans="2:11">
      <c r="B2" s="46" t="s">
        <v>134</v>
      </c>
      <c r="C2" s="67" t="s">
        <v>208</v>
      </c>
    </row>
    <row r="3" spans="2:11">
      <c r="B3" s="46" t="s">
        <v>136</v>
      </c>
      <c r="C3" s="67" t="s">
        <v>209</v>
      </c>
    </row>
    <row r="4" spans="2:11">
      <c r="B4" s="46" t="s">
        <v>137</v>
      </c>
      <c r="C4" s="67">
        <v>12148</v>
      </c>
    </row>
    <row r="6" spans="2:11" ht="26.25" customHeight="1">
      <c r="B6" s="156" t="s">
        <v>164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1" s="3" customFormat="1" ht="63">
      <c r="B7" s="47" t="s">
        <v>109</v>
      </c>
      <c r="C7" s="49" t="s">
        <v>110</v>
      </c>
      <c r="D7" s="49" t="s">
        <v>14</v>
      </c>
      <c r="E7" s="49" t="s">
        <v>15</v>
      </c>
      <c r="F7" s="49" t="s">
        <v>53</v>
      </c>
      <c r="G7" s="49" t="s">
        <v>96</v>
      </c>
      <c r="H7" s="49" t="s">
        <v>50</v>
      </c>
      <c r="I7" s="49" t="s">
        <v>104</v>
      </c>
      <c r="J7" s="49" t="s">
        <v>138</v>
      </c>
      <c r="K7" s="64" t="s">
        <v>139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4" t="s">
        <v>2073</v>
      </c>
      <c r="C10" s="91"/>
      <c r="D10" s="91"/>
      <c r="E10" s="91"/>
      <c r="F10" s="91"/>
      <c r="G10" s="91"/>
      <c r="H10" s="91"/>
      <c r="I10" s="125">
        <v>0</v>
      </c>
      <c r="J10" s="126">
        <v>0</v>
      </c>
      <c r="K10" s="126">
        <v>0</v>
      </c>
    </row>
    <row r="11" spans="2:11" ht="21" customHeight="1">
      <c r="B11" s="118"/>
      <c r="C11" s="91"/>
      <c r="D11" s="91"/>
      <c r="E11" s="91"/>
      <c r="F11" s="91"/>
      <c r="G11" s="91"/>
      <c r="H11" s="91"/>
      <c r="I11" s="91"/>
      <c r="J11" s="91"/>
      <c r="K11" s="91"/>
    </row>
    <row r="12" spans="2:11">
      <c r="B12" s="118"/>
      <c r="C12" s="91"/>
      <c r="D12" s="91"/>
      <c r="E12" s="91"/>
      <c r="F12" s="91"/>
      <c r="G12" s="91"/>
      <c r="H12" s="91"/>
      <c r="I12" s="91"/>
      <c r="J12" s="91"/>
      <c r="K12" s="91"/>
    </row>
    <row r="13" spans="2:11"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2:11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11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2:11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115"/>
      <c r="C110" s="115"/>
      <c r="D110" s="128"/>
      <c r="E110" s="128"/>
      <c r="F110" s="128"/>
      <c r="G110" s="128"/>
      <c r="H110" s="128"/>
      <c r="I110" s="116"/>
      <c r="J110" s="116"/>
      <c r="K110" s="116"/>
    </row>
    <row r="111" spans="2:11">
      <c r="B111" s="115"/>
      <c r="C111" s="115"/>
      <c r="D111" s="128"/>
      <c r="E111" s="128"/>
      <c r="F111" s="128"/>
      <c r="G111" s="128"/>
      <c r="H111" s="128"/>
      <c r="I111" s="116"/>
      <c r="J111" s="116"/>
      <c r="K111" s="116"/>
    </row>
    <row r="112" spans="2:11">
      <c r="B112" s="115"/>
      <c r="C112" s="115"/>
      <c r="D112" s="128"/>
      <c r="E112" s="128"/>
      <c r="F112" s="128"/>
      <c r="G112" s="128"/>
      <c r="H112" s="128"/>
      <c r="I112" s="116"/>
      <c r="J112" s="116"/>
      <c r="K112" s="116"/>
    </row>
    <row r="113" spans="2:11">
      <c r="B113" s="115"/>
      <c r="C113" s="115"/>
      <c r="D113" s="128"/>
      <c r="E113" s="128"/>
      <c r="F113" s="128"/>
      <c r="G113" s="128"/>
      <c r="H113" s="128"/>
      <c r="I113" s="116"/>
      <c r="J113" s="116"/>
      <c r="K113" s="116"/>
    </row>
    <row r="114" spans="2:11">
      <c r="B114" s="115"/>
      <c r="C114" s="115"/>
      <c r="D114" s="128"/>
      <c r="E114" s="128"/>
      <c r="F114" s="128"/>
      <c r="G114" s="128"/>
      <c r="H114" s="128"/>
      <c r="I114" s="116"/>
      <c r="J114" s="116"/>
      <c r="K114" s="116"/>
    </row>
    <row r="115" spans="2:11">
      <c r="B115" s="115"/>
      <c r="C115" s="115"/>
      <c r="D115" s="128"/>
      <c r="E115" s="128"/>
      <c r="F115" s="128"/>
      <c r="G115" s="128"/>
      <c r="H115" s="128"/>
      <c r="I115" s="116"/>
      <c r="J115" s="116"/>
      <c r="K115" s="116"/>
    </row>
    <row r="116" spans="2:11">
      <c r="B116" s="115"/>
      <c r="C116" s="115"/>
      <c r="D116" s="128"/>
      <c r="E116" s="128"/>
      <c r="F116" s="128"/>
      <c r="G116" s="128"/>
      <c r="H116" s="128"/>
      <c r="I116" s="116"/>
      <c r="J116" s="116"/>
      <c r="K116" s="116"/>
    </row>
    <row r="117" spans="2:11">
      <c r="B117" s="115"/>
      <c r="C117" s="115"/>
      <c r="D117" s="128"/>
      <c r="E117" s="128"/>
      <c r="F117" s="128"/>
      <c r="G117" s="128"/>
      <c r="H117" s="128"/>
      <c r="I117" s="116"/>
      <c r="J117" s="116"/>
      <c r="K117" s="116"/>
    </row>
    <row r="118" spans="2:11">
      <c r="B118" s="115"/>
      <c r="C118" s="115"/>
      <c r="D118" s="128"/>
      <c r="E118" s="128"/>
      <c r="F118" s="128"/>
      <c r="G118" s="128"/>
      <c r="H118" s="128"/>
      <c r="I118" s="116"/>
      <c r="J118" s="116"/>
      <c r="K118" s="116"/>
    </row>
    <row r="119" spans="2:11">
      <c r="B119" s="115"/>
      <c r="C119" s="115"/>
      <c r="D119" s="128"/>
      <c r="E119" s="128"/>
      <c r="F119" s="128"/>
      <c r="G119" s="128"/>
      <c r="H119" s="128"/>
      <c r="I119" s="116"/>
      <c r="J119" s="116"/>
      <c r="K119" s="116"/>
    </row>
    <row r="120" spans="2:11">
      <c r="B120" s="115"/>
      <c r="C120" s="115"/>
      <c r="D120" s="128"/>
      <c r="E120" s="128"/>
      <c r="F120" s="128"/>
      <c r="G120" s="128"/>
      <c r="H120" s="128"/>
      <c r="I120" s="116"/>
      <c r="J120" s="116"/>
      <c r="K120" s="116"/>
    </row>
    <row r="121" spans="2:11">
      <c r="B121" s="115"/>
      <c r="C121" s="115"/>
      <c r="D121" s="128"/>
      <c r="E121" s="128"/>
      <c r="F121" s="128"/>
      <c r="G121" s="128"/>
      <c r="H121" s="128"/>
      <c r="I121" s="116"/>
      <c r="J121" s="116"/>
      <c r="K121" s="116"/>
    </row>
    <row r="122" spans="2:11">
      <c r="B122" s="115"/>
      <c r="C122" s="115"/>
      <c r="D122" s="128"/>
      <c r="E122" s="128"/>
      <c r="F122" s="128"/>
      <c r="G122" s="128"/>
      <c r="H122" s="128"/>
      <c r="I122" s="116"/>
      <c r="J122" s="116"/>
      <c r="K122" s="116"/>
    </row>
    <row r="123" spans="2:11">
      <c r="B123" s="115"/>
      <c r="C123" s="115"/>
      <c r="D123" s="128"/>
      <c r="E123" s="128"/>
      <c r="F123" s="128"/>
      <c r="G123" s="128"/>
      <c r="H123" s="128"/>
      <c r="I123" s="116"/>
      <c r="J123" s="116"/>
      <c r="K123" s="116"/>
    </row>
    <row r="124" spans="2:11">
      <c r="B124" s="115"/>
      <c r="C124" s="115"/>
      <c r="D124" s="128"/>
      <c r="E124" s="128"/>
      <c r="F124" s="128"/>
      <c r="G124" s="128"/>
      <c r="H124" s="128"/>
      <c r="I124" s="116"/>
      <c r="J124" s="116"/>
      <c r="K124" s="116"/>
    </row>
    <row r="125" spans="2:11">
      <c r="B125" s="115"/>
      <c r="C125" s="115"/>
      <c r="D125" s="128"/>
      <c r="E125" s="128"/>
      <c r="F125" s="128"/>
      <c r="G125" s="128"/>
      <c r="H125" s="128"/>
      <c r="I125" s="116"/>
      <c r="J125" s="116"/>
      <c r="K125" s="116"/>
    </row>
    <row r="126" spans="2:11">
      <c r="B126" s="115"/>
      <c r="C126" s="115"/>
      <c r="D126" s="128"/>
      <c r="E126" s="128"/>
      <c r="F126" s="128"/>
      <c r="G126" s="128"/>
      <c r="H126" s="128"/>
      <c r="I126" s="116"/>
      <c r="J126" s="116"/>
      <c r="K126" s="116"/>
    </row>
    <row r="127" spans="2:11">
      <c r="B127" s="115"/>
      <c r="C127" s="115"/>
      <c r="D127" s="128"/>
      <c r="E127" s="128"/>
      <c r="F127" s="128"/>
      <c r="G127" s="128"/>
      <c r="H127" s="128"/>
      <c r="I127" s="116"/>
      <c r="J127" s="116"/>
      <c r="K127" s="116"/>
    </row>
    <row r="128" spans="2:11">
      <c r="B128" s="115"/>
      <c r="C128" s="115"/>
      <c r="D128" s="128"/>
      <c r="E128" s="128"/>
      <c r="F128" s="128"/>
      <c r="G128" s="128"/>
      <c r="H128" s="128"/>
      <c r="I128" s="116"/>
      <c r="J128" s="116"/>
      <c r="K128" s="116"/>
    </row>
    <row r="129" spans="2:11">
      <c r="B129" s="115"/>
      <c r="C129" s="115"/>
      <c r="D129" s="128"/>
      <c r="E129" s="128"/>
      <c r="F129" s="128"/>
      <c r="G129" s="128"/>
      <c r="H129" s="128"/>
      <c r="I129" s="116"/>
      <c r="J129" s="116"/>
      <c r="K129" s="116"/>
    </row>
    <row r="130" spans="2:11">
      <c r="B130" s="115"/>
      <c r="C130" s="115"/>
      <c r="D130" s="128"/>
      <c r="E130" s="128"/>
      <c r="F130" s="128"/>
      <c r="G130" s="128"/>
      <c r="H130" s="128"/>
      <c r="I130" s="116"/>
      <c r="J130" s="116"/>
      <c r="K130" s="116"/>
    </row>
    <row r="131" spans="2:11">
      <c r="B131" s="115"/>
      <c r="C131" s="115"/>
      <c r="D131" s="128"/>
      <c r="E131" s="128"/>
      <c r="F131" s="128"/>
      <c r="G131" s="128"/>
      <c r="H131" s="128"/>
      <c r="I131" s="116"/>
      <c r="J131" s="116"/>
      <c r="K131" s="116"/>
    </row>
    <row r="132" spans="2:11">
      <c r="B132" s="115"/>
      <c r="C132" s="115"/>
      <c r="D132" s="128"/>
      <c r="E132" s="128"/>
      <c r="F132" s="128"/>
      <c r="G132" s="128"/>
      <c r="H132" s="128"/>
      <c r="I132" s="116"/>
      <c r="J132" s="116"/>
      <c r="K132" s="116"/>
    </row>
    <row r="133" spans="2:11">
      <c r="B133" s="115"/>
      <c r="C133" s="115"/>
      <c r="D133" s="128"/>
      <c r="E133" s="128"/>
      <c r="F133" s="128"/>
      <c r="G133" s="128"/>
      <c r="H133" s="128"/>
      <c r="I133" s="116"/>
      <c r="J133" s="116"/>
      <c r="K133" s="116"/>
    </row>
    <row r="134" spans="2:11">
      <c r="B134" s="115"/>
      <c r="C134" s="115"/>
      <c r="D134" s="128"/>
      <c r="E134" s="128"/>
      <c r="F134" s="128"/>
      <c r="G134" s="128"/>
      <c r="H134" s="128"/>
      <c r="I134" s="116"/>
      <c r="J134" s="116"/>
      <c r="K134" s="116"/>
    </row>
    <row r="135" spans="2:11">
      <c r="B135" s="115"/>
      <c r="C135" s="115"/>
      <c r="D135" s="128"/>
      <c r="E135" s="128"/>
      <c r="F135" s="128"/>
      <c r="G135" s="128"/>
      <c r="H135" s="128"/>
      <c r="I135" s="116"/>
      <c r="J135" s="116"/>
      <c r="K135" s="116"/>
    </row>
    <row r="136" spans="2:11">
      <c r="B136" s="115"/>
      <c r="C136" s="115"/>
      <c r="D136" s="128"/>
      <c r="E136" s="128"/>
      <c r="F136" s="128"/>
      <c r="G136" s="128"/>
      <c r="H136" s="128"/>
      <c r="I136" s="116"/>
      <c r="J136" s="116"/>
      <c r="K136" s="116"/>
    </row>
    <row r="137" spans="2:11">
      <c r="B137" s="115"/>
      <c r="C137" s="115"/>
      <c r="D137" s="128"/>
      <c r="E137" s="128"/>
      <c r="F137" s="128"/>
      <c r="G137" s="128"/>
      <c r="H137" s="128"/>
      <c r="I137" s="116"/>
      <c r="J137" s="116"/>
      <c r="K137" s="116"/>
    </row>
    <row r="138" spans="2:11">
      <c r="B138" s="115"/>
      <c r="C138" s="115"/>
      <c r="D138" s="128"/>
      <c r="E138" s="128"/>
      <c r="F138" s="128"/>
      <c r="G138" s="128"/>
      <c r="H138" s="128"/>
      <c r="I138" s="116"/>
      <c r="J138" s="116"/>
      <c r="K138" s="116"/>
    </row>
    <row r="139" spans="2:11">
      <c r="B139" s="115"/>
      <c r="C139" s="115"/>
      <c r="D139" s="128"/>
      <c r="E139" s="128"/>
      <c r="F139" s="128"/>
      <c r="G139" s="128"/>
      <c r="H139" s="128"/>
      <c r="I139" s="116"/>
      <c r="J139" s="116"/>
      <c r="K139" s="116"/>
    </row>
    <row r="140" spans="2:11">
      <c r="B140" s="115"/>
      <c r="C140" s="115"/>
      <c r="D140" s="128"/>
      <c r="E140" s="128"/>
      <c r="F140" s="128"/>
      <c r="G140" s="128"/>
      <c r="H140" s="128"/>
      <c r="I140" s="116"/>
      <c r="J140" s="116"/>
      <c r="K140" s="116"/>
    </row>
    <row r="141" spans="2:11">
      <c r="B141" s="115"/>
      <c r="C141" s="115"/>
      <c r="D141" s="128"/>
      <c r="E141" s="128"/>
      <c r="F141" s="128"/>
      <c r="G141" s="128"/>
      <c r="H141" s="128"/>
      <c r="I141" s="116"/>
      <c r="J141" s="116"/>
      <c r="K141" s="116"/>
    </row>
    <row r="142" spans="2:11">
      <c r="B142" s="115"/>
      <c r="C142" s="115"/>
      <c r="D142" s="128"/>
      <c r="E142" s="128"/>
      <c r="F142" s="128"/>
      <c r="G142" s="128"/>
      <c r="H142" s="128"/>
      <c r="I142" s="116"/>
      <c r="J142" s="116"/>
      <c r="K142" s="116"/>
    </row>
    <row r="143" spans="2:11">
      <c r="B143" s="115"/>
      <c r="C143" s="115"/>
      <c r="D143" s="128"/>
      <c r="E143" s="128"/>
      <c r="F143" s="128"/>
      <c r="G143" s="128"/>
      <c r="H143" s="128"/>
      <c r="I143" s="116"/>
      <c r="J143" s="116"/>
      <c r="K143" s="116"/>
    </row>
    <row r="144" spans="2:11">
      <c r="B144" s="115"/>
      <c r="C144" s="115"/>
      <c r="D144" s="128"/>
      <c r="E144" s="128"/>
      <c r="F144" s="128"/>
      <c r="G144" s="128"/>
      <c r="H144" s="128"/>
      <c r="I144" s="116"/>
      <c r="J144" s="116"/>
      <c r="K144" s="116"/>
    </row>
    <row r="145" spans="2:11">
      <c r="B145" s="115"/>
      <c r="C145" s="115"/>
      <c r="D145" s="128"/>
      <c r="E145" s="128"/>
      <c r="F145" s="128"/>
      <c r="G145" s="128"/>
      <c r="H145" s="128"/>
      <c r="I145" s="116"/>
      <c r="J145" s="116"/>
      <c r="K145" s="116"/>
    </row>
    <row r="146" spans="2:11">
      <c r="B146" s="115"/>
      <c r="C146" s="115"/>
      <c r="D146" s="128"/>
      <c r="E146" s="128"/>
      <c r="F146" s="128"/>
      <c r="G146" s="128"/>
      <c r="H146" s="128"/>
      <c r="I146" s="116"/>
      <c r="J146" s="116"/>
      <c r="K146" s="116"/>
    </row>
    <row r="147" spans="2:11">
      <c r="B147" s="115"/>
      <c r="C147" s="115"/>
      <c r="D147" s="128"/>
      <c r="E147" s="128"/>
      <c r="F147" s="128"/>
      <c r="G147" s="128"/>
      <c r="H147" s="128"/>
      <c r="I147" s="116"/>
      <c r="J147" s="116"/>
      <c r="K147" s="116"/>
    </row>
    <row r="148" spans="2:11">
      <c r="B148" s="115"/>
      <c r="C148" s="115"/>
      <c r="D148" s="128"/>
      <c r="E148" s="128"/>
      <c r="F148" s="128"/>
      <c r="G148" s="128"/>
      <c r="H148" s="128"/>
      <c r="I148" s="116"/>
      <c r="J148" s="116"/>
      <c r="K148" s="116"/>
    </row>
    <row r="149" spans="2:11">
      <c r="B149" s="115"/>
      <c r="C149" s="115"/>
      <c r="D149" s="128"/>
      <c r="E149" s="128"/>
      <c r="F149" s="128"/>
      <c r="G149" s="128"/>
      <c r="H149" s="128"/>
      <c r="I149" s="116"/>
      <c r="J149" s="116"/>
      <c r="K149" s="116"/>
    </row>
    <row r="150" spans="2:11">
      <c r="B150" s="115"/>
      <c r="C150" s="115"/>
      <c r="D150" s="128"/>
      <c r="E150" s="128"/>
      <c r="F150" s="128"/>
      <c r="G150" s="128"/>
      <c r="H150" s="128"/>
      <c r="I150" s="116"/>
      <c r="J150" s="116"/>
      <c r="K150" s="116"/>
    </row>
    <row r="151" spans="2:11">
      <c r="B151" s="115"/>
      <c r="C151" s="115"/>
      <c r="D151" s="128"/>
      <c r="E151" s="128"/>
      <c r="F151" s="128"/>
      <c r="G151" s="128"/>
      <c r="H151" s="128"/>
      <c r="I151" s="116"/>
      <c r="J151" s="116"/>
      <c r="K151" s="116"/>
    </row>
    <row r="152" spans="2:11">
      <c r="B152" s="115"/>
      <c r="C152" s="115"/>
      <c r="D152" s="128"/>
      <c r="E152" s="128"/>
      <c r="F152" s="128"/>
      <c r="G152" s="128"/>
      <c r="H152" s="128"/>
      <c r="I152" s="116"/>
      <c r="J152" s="116"/>
      <c r="K152" s="116"/>
    </row>
    <row r="153" spans="2:11">
      <c r="B153" s="115"/>
      <c r="C153" s="115"/>
      <c r="D153" s="128"/>
      <c r="E153" s="128"/>
      <c r="F153" s="128"/>
      <c r="G153" s="128"/>
      <c r="H153" s="128"/>
      <c r="I153" s="116"/>
      <c r="J153" s="116"/>
      <c r="K153" s="116"/>
    </row>
    <row r="154" spans="2:11">
      <c r="B154" s="115"/>
      <c r="C154" s="115"/>
      <c r="D154" s="128"/>
      <c r="E154" s="128"/>
      <c r="F154" s="128"/>
      <c r="G154" s="128"/>
      <c r="H154" s="128"/>
      <c r="I154" s="116"/>
      <c r="J154" s="116"/>
      <c r="K154" s="116"/>
    </row>
    <row r="155" spans="2:11">
      <c r="B155" s="115"/>
      <c r="C155" s="115"/>
      <c r="D155" s="128"/>
      <c r="E155" s="128"/>
      <c r="F155" s="128"/>
      <c r="G155" s="128"/>
      <c r="H155" s="128"/>
      <c r="I155" s="116"/>
      <c r="J155" s="116"/>
      <c r="K155" s="116"/>
    </row>
    <row r="156" spans="2:11">
      <c r="B156" s="115"/>
      <c r="C156" s="115"/>
      <c r="D156" s="128"/>
      <c r="E156" s="128"/>
      <c r="F156" s="128"/>
      <c r="G156" s="128"/>
      <c r="H156" s="128"/>
      <c r="I156" s="116"/>
      <c r="J156" s="116"/>
      <c r="K156" s="116"/>
    </row>
    <row r="157" spans="2:11">
      <c r="B157" s="115"/>
      <c r="C157" s="115"/>
      <c r="D157" s="128"/>
      <c r="E157" s="128"/>
      <c r="F157" s="128"/>
      <c r="G157" s="128"/>
      <c r="H157" s="128"/>
      <c r="I157" s="116"/>
      <c r="J157" s="116"/>
      <c r="K157" s="116"/>
    </row>
    <row r="158" spans="2:11">
      <c r="B158" s="115"/>
      <c r="C158" s="115"/>
      <c r="D158" s="128"/>
      <c r="E158" s="128"/>
      <c r="F158" s="128"/>
      <c r="G158" s="128"/>
      <c r="H158" s="128"/>
      <c r="I158" s="116"/>
      <c r="J158" s="116"/>
      <c r="K158" s="116"/>
    </row>
    <row r="159" spans="2:11">
      <c r="B159" s="115"/>
      <c r="C159" s="115"/>
      <c r="D159" s="128"/>
      <c r="E159" s="128"/>
      <c r="F159" s="128"/>
      <c r="G159" s="128"/>
      <c r="H159" s="128"/>
      <c r="I159" s="116"/>
      <c r="J159" s="116"/>
      <c r="K159" s="116"/>
    </row>
    <row r="160" spans="2:11">
      <c r="B160" s="115"/>
      <c r="C160" s="115"/>
      <c r="D160" s="128"/>
      <c r="E160" s="128"/>
      <c r="F160" s="128"/>
      <c r="G160" s="128"/>
      <c r="H160" s="128"/>
      <c r="I160" s="116"/>
      <c r="J160" s="116"/>
      <c r="K160" s="116"/>
    </row>
    <row r="161" spans="2:11">
      <c r="B161" s="115"/>
      <c r="C161" s="115"/>
      <c r="D161" s="128"/>
      <c r="E161" s="128"/>
      <c r="F161" s="128"/>
      <c r="G161" s="128"/>
      <c r="H161" s="128"/>
      <c r="I161" s="116"/>
      <c r="J161" s="116"/>
      <c r="K161" s="116"/>
    </row>
    <row r="162" spans="2:11">
      <c r="B162" s="115"/>
      <c r="C162" s="115"/>
      <c r="D162" s="128"/>
      <c r="E162" s="128"/>
      <c r="F162" s="128"/>
      <c r="G162" s="128"/>
      <c r="H162" s="128"/>
      <c r="I162" s="116"/>
      <c r="J162" s="116"/>
      <c r="K162" s="116"/>
    </row>
    <row r="163" spans="2:11">
      <c r="B163" s="115"/>
      <c r="C163" s="115"/>
      <c r="D163" s="128"/>
      <c r="E163" s="128"/>
      <c r="F163" s="128"/>
      <c r="G163" s="128"/>
      <c r="H163" s="128"/>
      <c r="I163" s="116"/>
      <c r="J163" s="116"/>
      <c r="K163" s="116"/>
    </row>
    <row r="164" spans="2:11">
      <c r="B164" s="115"/>
      <c r="C164" s="115"/>
      <c r="D164" s="128"/>
      <c r="E164" s="128"/>
      <c r="F164" s="128"/>
      <c r="G164" s="128"/>
      <c r="H164" s="128"/>
      <c r="I164" s="116"/>
      <c r="J164" s="116"/>
      <c r="K164" s="116"/>
    </row>
    <row r="165" spans="2:11">
      <c r="B165" s="115"/>
      <c r="C165" s="115"/>
      <c r="D165" s="128"/>
      <c r="E165" s="128"/>
      <c r="F165" s="128"/>
      <c r="G165" s="128"/>
      <c r="H165" s="128"/>
      <c r="I165" s="116"/>
      <c r="J165" s="116"/>
      <c r="K165" s="116"/>
    </row>
    <row r="166" spans="2:11">
      <c r="B166" s="115"/>
      <c r="C166" s="115"/>
      <c r="D166" s="128"/>
      <c r="E166" s="128"/>
      <c r="F166" s="128"/>
      <c r="G166" s="128"/>
      <c r="H166" s="128"/>
      <c r="I166" s="116"/>
      <c r="J166" s="116"/>
      <c r="K166" s="116"/>
    </row>
    <row r="167" spans="2:11">
      <c r="B167" s="115"/>
      <c r="C167" s="115"/>
      <c r="D167" s="128"/>
      <c r="E167" s="128"/>
      <c r="F167" s="128"/>
      <c r="G167" s="128"/>
      <c r="H167" s="128"/>
      <c r="I167" s="116"/>
      <c r="J167" s="116"/>
      <c r="K167" s="116"/>
    </row>
    <row r="168" spans="2:11">
      <c r="B168" s="115"/>
      <c r="C168" s="115"/>
      <c r="D168" s="128"/>
      <c r="E168" s="128"/>
      <c r="F168" s="128"/>
      <c r="G168" s="128"/>
      <c r="H168" s="128"/>
      <c r="I168" s="116"/>
      <c r="J168" s="116"/>
      <c r="K168" s="116"/>
    </row>
    <row r="169" spans="2:11">
      <c r="B169" s="115"/>
      <c r="C169" s="115"/>
      <c r="D169" s="128"/>
      <c r="E169" s="128"/>
      <c r="F169" s="128"/>
      <c r="G169" s="128"/>
      <c r="H169" s="128"/>
      <c r="I169" s="116"/>
      <c r="J169" s="116"/>
      <c r="K169" s="116"/>
    </row>
    <row r="170" spans="2:11">
      <c r="B170" s="115"/>
      <c r="C170" s="115"/>
      <c r="D170" s="128"/>
      <c r="E170" s="128"/>
      <c r="F170" s="128"/>
      <c r="G170" s="128"/>
      <c r="H170" s="128"/>
      <c r="I170" s="116"/>
      <c r="J170" s="116"/>
      <c r="K170" s="116"/>
    </row>
    <row r="171" spans="2:11">
      <c r="B171" s="115"/>
      <c r="C171" s="115"/>
      <c r="D171" s="128"/>
      <c r="E171" s="128"/>
      <c r="F171" s="128"/>
      <c r="G171" s="128"/>
      <c r="H171" s="128"/>
      <c r="I171" s="116"/>
      <c r="J171" s="116"/>
      <c r="K171" s="116"/>
    </row>
    <row r="172" spans="2:11">
      <c r="B172" s="115"/>
      <c r="C172" s="115"/>
      <c r="D172" s="128"/>
      <c r="E172" s="128"/>
      <c r="F172" s="128"/>
      <c r="G172" s="128"/>
      <c r="H172" s="128"/>
      <c r="I172" s="116"/>
      <c r="J172" s="116"/>
      <c r="K172" s="116"/>
    </row>
    <row r="173" spans="2:11">
      <c r="B173" s="115"/>
      <c r="C173" s="115"/>
      <c r="D173" s="128"/>
      <c r="E173" s="128"/>
      <c r="F173" s="128"/>
      <c r="G173" s="128"/>
      <c r="H173" s="128"/>
      <c r="I173" s="116"/>
      <c r="J173" s="116"/>
      <c r="K173" s="116"/>
    </row>
    <row r="174" spans="2:11">
      <c r="B174" s="115"/>
      <c r="C174" s="115"/>
      <c r="D174" s="128"/>
      <c r="E174" s="128"/>
      <c r="F174" s="128"/>
      <c r="G174" s="128"/>
      <c r="H174" s="128"/>
      <c r="I174" s="116"/>
      <c r="J174" s="116"/>
      <c r="K174" s="116"/>
    </row>
    <row r="175" spans="2:11">
      <c r="B175" s="115"/>
      <c r="C175" s="115"/>
      <c r="D175" s="128"/>
      <c r="E175" s="128"/>
      <c r="F175" s="128"/>
      <c r="G175" s="128"/>
      <c r="H175" s="128"/>
      <c r="I175" s="116"/>
      <c r="J175" s="116"/>
      <c r="K175" s="116"/>
    </row>
    <row r="176" spans="2:11">
      <c r="B176" s="115"/>
      <c r="C176" s="115"/>
      <c r="D176" s="128"/>
      <c r="E176" s="128"/>
      <c r="F176" s="128"/>
      <c r="G176" s="128"/>
      <c r="H176" s="128"/>
      <c r="I176" s="116"/>
      <c r="J176" s="116"/>
      <c r="K176" s="116"/>
    </row>
    <row r="177" spans="2:11">
      <c r="B177" s="115"/>
      <c r="C177" s="115"/>
      <c r="D177" s="128"/>
      <c r="E177" s="128"/>
      <c r="F177" s="128"/>
      <c r="G177" s="128"/>
      <c r="H177" s="128"/>
      <c r="I177" s="116"/>
      <c r="J177" s="116"/>
      <c r="K177" s="116"/>
    </row>
    <row r="178" spans="2:11">
      <c r="B178" s="115"/>
      <c r="C178" s="115"/>
      <c r="D178" s="128"/>
      <c r="E178" s="128"/>
      <c r="F178" s="128"/>
      <c r="G178" s="128"/>
      <c r="H178" s="128"/>
      <c r="I178" s="116"/>
      <c r="J178" s="116"/>
      <c r="K178" s="116"/>
    </row>
    <row r="179" spans="2:11">
      <c r="B179" s="115"/>
      <c r="C179" s="115"/>
      <c r="D179" s="128"/>
      <c r="E179" s="128"/>
      <c r="F179" s="128"/>
      <c r="G179" s="128"/>
      <c r="H179" s="128"/>
      <c r="I179" s="116"/>
      <c r="J179" s="116"/>
      <c r="K179" s="116"/>
    </row>
    <row r="180" spans="2:11">
      <c r="B180" s="115"/>
      <c r="C180" s="115"/>
      <c r="D180" s="128"/>
      <c r="E180" s="128"/>
      <c r="F180" s="128"/>
      <c r="G180" s="128"/>
      <c r="H180" s="128"/>
      <c r="I180" s="116"/>
      <c r="J180" s="116"/>
      <c r="K180" s="116"/>
    </row>
    <row r="181" spans="2:11">
      <c r="B181" s="115"/>
      <c r="C181" s="115"/>
      <c r="D181" s="128"/>
      <c r="E181" s="128"/>
      <c r="F181" s="128"/>
      <c r="G181" s="128"/>
      <c r="H181" s="128"/>
      <c r="I181" s="116"/>
      <c r="J181" s="116"/>
      <c r="K181" s="116"/>
    </row>
    <row r="182" spans="2:11">
      <c r="B182" s="115"/>
      <c r="C182" s="115"/>
      <c r="D182" s="128"/>
      <c r="E182" s="128"/>
      <c r="F182" s="128"/>
      <c r="G182" s="128"/>
      <c r="H182" s="128"/>
      <c r="I182" s="116"/>
      <c r="J182" s="116"/>
      <c r="K182" s="116"/>
    </row>
    <row r="183" spans="2:11">
      <c r="B183" s="115"/>
      <c r="C183" s="115"/>
      <c r="D183" s="128"/>
      <c r="E183" s="128"/>
      <c r="F183" s="128"/>
      <c r="G183" s="128"/>
      <c r="H183" s="128"/>
      <c r="I183" s="116"/>
      <c r="J183" s="116"/>
      <c r="K183" s="116"/>
    </row>
    <row r="184" spans="2:11">
      <c r="B184" s="115"/>
      <c r="C184" s="115"/>
      <c r="D184" s="128"/>
      <c r="E184" s="128"/>
      <c r="F184" s="128"/>
      <c r="G184" s="128"/>
      <c r="H184" s="128"/>
      <c r="I184" s="116"/>
      <c r="J184" s="116"/>
      <c r="K184" s="116"/>
    </row>
    <row r="185" spans="2:11">
      <c r="B185" s="115"/>
      <c r="C185" s="115"/>
      <c r="D185" s="128"/>
      <c r="E185" s="128"/>
      <c r="F185" s="128"/>
      <c r="G185" s="128"/>
      <c r="H185" s="128"/>
      <c r="I185" s="116"/>
      <c r="J185" s="116"/>
      <c r="K185" s="116"/>
    </row>
    <row r="186" spans="2:11">
      <c r="B186" s="115"/>
      <c r="C186" s="115"/>
      <c r="D186" s="128"/>
      <c r="E186" s="128"/>
      <c r="F186" s="128"/>
      <c r="G186" s="128"/>
      <c r="H186" s="128"/>
      <c r="I186" s="116"/>
      <c r="J186" s="116"/>
      <c r="K186" s="116"/>
    </row>
    <row r="187" spans="2:11">
      <c r="B187" s="115"/>
      <c r="C187" s="115"/>
      <c r="D187" s="128"/>
      <c r="E187" s="128"/>
      <c r="F187" s="128"/>
      <c r="G187" s="128"/>
      <c r="H187" s="128"/>
      <c r="I187" s="116"/>
      <c r="J187" s="116"/>
      <c r="K187" s="116"/>
    </row>
    <row r="188" spans="2:11">
      <c r="B188" s="115"/>
      <c r="C188" s="115"/>
      <c r="D188" s="128"/>
      <c r="E188" s="128"/>
      <c r="F188" s="128"/>
      <c r="G188" s="128"/>
      <c r="H188" s="128"/>
      <c r="I188" s="116"/>
      <c r="J188" s="116"/>
      <c r="K188" s="116"/>
    </row>
    <row r="189" spans="2:11">
      <c r="B189" s="115"/>
      <c r="C189" s="115"/>
      <c r="D189" s="128"/>
      <c r="E189" s="128"/>
      <c r="F189" s="128"/>
      <c r="G189" s="128"/>
      <c r="H189" s="128"/>
      <c r="I189" s="116"/>
      <c r="J189" s="116"/>
      <c r="K189" s="116"/>
    </row>
    <row r="190" spans="2:11">
      <c r="B190" s="115"/>
      <c r="C190" s="115"/>
      <c r="D190" s="128"/>
      <c r="E190" s="128"/>
      <c r="F190" s="128"/>
      <c r="G190" s="128"/>
      <c r="H190" s="128"/>
      <c r="I190" s="116"/>
      <c r="J190" s="116"/>
      <c r="K190" s="116"/>
    </row>
    <row r="191" spans="2:11">
      <c r="B191" s="115"/>
      <c r="C191" s="115"/>
      <c r="D191" s="128"/>
      <c r="E191" s="128"/>
      <c r="F191" s="128"/>
      <c r="G191" s="128"/>
      <c r="H191" s="128"/>
      <c r="I191" s="116"/>
      <c r="J191" s="116"/>
      <c r="K191" s="116"/>
    </row>
    <row r="192" spans="2:11">
      <c r="B192" s="115"/>
      <c r="C192" s="115"/>
      <c r="D192" s="128"/>
      <c r="E192" s="128"/>
      <c r="F192" s="128"/>
      <c r="G192" s="128"/>
      <c r="H192" s="128"/>
      <c r="I192" s="116"/>
      <c r="J192" s="116"/>
      <c r="K192" s="116"/>
    </row>
    <row r="193" spans="2:11">
      <c r="B193" s="115"/>
      <c r="C193" s="115"/>
      <c r="D193" s="128"/>
      <c r="E193" s="128"/>
      <c r="F193" s="128"/>
      <c r="G193" s="128"/>
      <c r="H193" s="128"/>
      <c r="I193" s="116"/>
      <c r="J193" s="116"/>
      <c r="K193" s="116"/>
    </row>
    <row r="194" spans="2:11">
      <c r="B194" s="115"/>
      <c r="C194" s="115"/>
      <c r="D194" s="128"/>
      <c r="E194" s="128"/>
      <c r="F194" s="128"/>
      <c r="G194" s="128"/>
      <c r="H194" s="128"/>
      <c r="I194" s="116"/>
      <c r="J194" s="116"/>
      <c r="K194" s="116"/>
    </row>
    <row r="195" spans="2:11">
      <c r="B195" s="115"/>
      <c r="C195" s="115"/>
      <c r="D195" s="128"/>
      <c r="E195" s="128"/>
      <c r="F195" s="128"/>
      <c r="G195" s="128"/>
      <c r="H195" s="128"/>
      <c r="I195" s="116"/>
      <c r="J195" s="116"/>
      <c r="K195" s="116"/>
    </row>
    <row r="196" spans="2:11">
      <c r="B196" s="115"/>
      <c r="C196" s="115"/>
      <c r="D196" s="128"/>
      <c r="E196" s="128"/>
      <c r="F196" s="128"/>
      <c r="G196" s="128"/>
      <c r="H196" s="128"/>
      <c r="I196" s="116"/>
      <c r="J196" s="116"/>
      <c r="K196" s="116"/>
    </row>
    <row r="197" spans="2:11">
      <c r="B197" s="115"/>
      <c r="C197" s="115"/>
      <c r="D197" s="128"/>
      <c r="E197" s="128"/>
      <c r="F197" s="128"/>
      <c r="G197" s="128"/>
      <c r="H197" s="128"/>
      <c r="I197" s="116"/>
      <c r="J197" s="116"/>
      <c r="K197" s="116"/>
    </row>
    <row r="198" spans="2:11">
      <c r="B198" s="115"/>
      <c r="C198" s="115"/>
      <c r="D198" s="128"/>
      <c r="E198" s="128"/>
      <c r="F198" s="128"/>
      <c r="G198" s="128"/>
      <c r="H198" s="128"/>
      <c r="I198" s="116"/>
      <c r="J198" s="116"/>
      <c r="K198" s="116"/>
    </row>
    <row r="199" spans="2:11">
      <c r="B199" s="115"/>
      <c r="C199" s="115"/>
      <c r="D199" s="128"/>
      <c r="E199" s="128"/>
      <c r="F199" s="128"/>
      <c r="G199" s="128"/>
      <c r="H199" s="128"/>
      <c r="I199" s="116"/>
      <c r="J199" s="116"/>
      <c r="K199" s="116"/>
    </row>
    <row r="200" spans="2:11">
      <c r="B200" s="115"/>
      <c r="C200" s="115"/>
      <c r="D200" s="128"/>
      <c r="E200" s="128"/>
      <c r="F200" s="128"/>
      <c r="G200" s="128"/>
      <c r="H200" s="128"/>
      <c r="I200" s="116"/>
      <c r="J200" s="116"/>
      <c r="K200" s="116"/>
    </row>
    <row r="201" spans="2:11">
      <c r="B201" s="115"/>
      <c r="C201" s="115"/>
      <c r="D201" s="128"/>
      <c r="E201" s="128"/>
      <c r="F201" s="128"/>
      <c r="G201" s="128"/>
      <c r="H201" s="128"/>
      <c r="I201" s="116"/>
      <c r="J201" s="116"/>
      <c r="K201" s="116"/>
    </row>
    <row r="202" spans="2:11">
      <c r="B202" s="115"/>
      <c r="C202" s="115"/>
      <c r="D202" s="128"/>
      <c r="E202" s="128"/>
      <c r="F202" s="128"/>
      <c r="G202" s="128"/>
      <c r="H202" s="128"/>
      <c r="I202" s="116"/>
      <c r="J202" s="116"/>
      <c r="K202" s="116"/>
    </row>
    <row r="203" spans="2:11">
      <c r="B203" s="115"/>
      <c r="C203" s="115"/>
      <c r="D203" s="128"/>
      <c r="E203" s="128"/>
      <c r="F203" s="128"/>
      <c r="G203" s="128"/>
      <c r="H203" s="128"/>
      <c r="I203" s="116"/>
      <c r="J203" s="116"/>
      <c r="K203" s="116"/>
    </row>
    <row r="204" spans="2:11">
      <c r="B204" s="115"/>
      <c r="C204" s="115"/>
      <c r="D204" s="128"/>
      <c r="E204" s="128"/>
      <c r="F204" s="128"/>
      <c r="G204" s="128"/>
      <c r="H204" s="128"/>
      <c r="I204" s="116"/>
      <c r="J204" s="116"/>
      <c r="K204" s="116"/>
    </row>
    <row r="205" spans="2:11">
      <c r="B205" s="115"/>
      <c r="C205" s="115"/>
      <c r="D205" s="128"/>
      <c r="E205" s="128"/>
      <c r="F205" s="128"/>
      <c r="G205" s="128"/>
      <c r="H205" s="128"/>
      <c r="I205" s="116"/>
      <c r="J205" s="116"/>
      <c r="K205" s="116"/>
    </row>
    <row r="206" spans="2:11">
      <c r="B206" s="115"/>
      <c r="C206" s="115"/>
      <c r="D206" s="128"/>
      <c r="E206" s="128"/>
      <c r="F206" s="128"/>
      <c r="G206" s="128"/>
      <c r="H206" s="128"/>
      <c r="I206" s="116"/>
      <c r="J206" s="116"/>
      <c r="K206" s="116"/>
    </row>
    <row r="207" spans="2:11">
      <c r="B207" s="115"/>
      <c r="C207" s="115"/>
      <c r="D207" s="128"/>
      <c r="E207" s="128"/>
      <c r="F207" s="128"/>
      <c r="G207" s="128"/>
      <c r="H207" s="128"/>
      <c r="I207" s="116"/>
      <c r="J207" s="116"/>
      <c r="K207" s="116"/>
    </row>
    <row r="208" spans="2:11">
      <c r="B208" s="115"/>
      <c r="C208" s="115"/>
      <c r="D208" s="128"/>
      <c r="E208" s="128"/>
      <c r="F208" s="128"/>
      <c r="G208" s="128"/>
      <c r="H208" s="128"/>
      <c r="I208" s="116"/>
      <c r="J208" s="116"/>
      <c r="K208" s="116"/>
    </row>
    <row r="209" spans="2:11">
      <c r="B209" s="115"/>
      <c r="C209" s="115"/>
      <c r="D209" s="128"/>
      <c r="E209" s="128"/>
      <c r="F209" s="128"/>
      <c r="G209" s="128"/>
      <c r="H209" s="128"/>
      <c r="I209" s="116"/>
      <c r="J209" s="116"/>
      <c r="K209" s="116"/>
    </row>
    <row r="210" spans="2:11">
      <c r="B210" s="115"/>
      <c r="C210" s="115"/>
      <c r="D210" s="128"/>
      <c r="E210" s="128"/>
      <c r="F210" s="128"/>
      <c r="G210" s="128"/>
      <c r="H210" s="128"/>
      <c r="I210" s="116"/>
      <c r="J210" s="116"/>
      <c r="K210" s="116"/>
    </row>
    <row r="211" spans="2:11">
      <c r="B211" s="115"/>
      <c r="C211" s="115"/>
      <c r="D211" s="128"/>
      <c r="E211" s="128"/>
      <c r="F211" s="128"/>
      <c r="G211" s="128"/>
      <c r="H211" s="128"/>
      <c r="I211" s="116"/>
      <c r="J211" s="116"/>
      <c r="K211" s="116"/>
    </row>
    <row r="212" spans="2:11">
      <c r="B212" s="115"/>
      <c r="C212" s="115"/>
      <c r="D212" s="128"/>
      <c r="E212" s="128"/>
      <c r="F212" s="128"/>
      <c r="G212" s="128"/>
      <c r="H212" s="128"/>
      <c r="I212" s="116"/>
      <c r="J212" s="116"/>
      <c r="K212" s="116"/>
    </row>
    <row r="213" spans="2:11">
      <c r="B213" s="115"/>
      <c r="C213" s="115"/>
      <c r="D213" s="128"/>
      <c r="E213" s="128"/>
      <c r="F213" s="128"/>
      <c r="G213" s="128"/>
      <c r="H213" s="128"/>
      <c r="I213" s="116"/>
      <c r="J213" s="116"/>
      <c r="K213" s="116"/>
    </row>
    <row r="214" spans="2:11">
      <c r="B214" s="115"/>
      <c r="C214" s="115"/>
      <c r="D214" s="128"/>
      <c r="E214" s="128"/>
      <c r="F214" s="128"/>
      <c r="G214" s="128"/>
      <c r="H214" s="128"/>
      <c r="I214" s="116"/>
      <c r="J214" s="116"/>
      <c r="K214" s="116"/>
    </row>
    <row r="215" spans="2:11">
      <c r="B215" s="115"/>
      <c r="C215" s="115"/>
      <c r="D215" s="128"/>
      <c r="E215" s="128"/>
      <c r="F215" s="128"/>
      <c r="G215" s="128"/>
      <c r="H215" s="128"/>
      <c r="I215" s="116"/>
      <c r="J215" s="116"/>
      <c r="K215" s="116"/>
    </row>
    <row r="216" spans="2:11">
      <c r="B216" s="115"/>
      <c r="C216" s="115"/>
      <c r="D216" s="128"/>
      <c r="E216" s="128"/>
      <c r="F216" s="128"/>
      <c r="G216" s="128"/>
      <c r="H216" s="128"/>
      <c r="I216" s="116"/>
      <c r="J216" s="116"/>
      <c r="K216" s="116"/>
    </row>
    <row r="217" spans="2:11">
      <c r="B217" s="115"/>
      <c r="C217" s="115"/>
      <c r="D217" s="128"/>
      <c r="E217" s="128"/>
      <c r="F217" s="128"/>
      <c r="G217" s="128"/>
      <c r="H217" s="128"/>
      <c r="I217" s="116"/>
      <c r="J217" s="116"/>
      <c r="K217" s="116"/>
    </row>
    <row r="218" spans="2:11">
      <c r="B218" s="115"/>
      <c r="C218" s="115"/>
      <c r="D218" s="128"/>
      <c r="E218" s="128"/>
      <c r="F218" s="128"/>
      <c r="G218" s="128"/>
      <c r="H218" s="128"/>
      <c r="I218" s="116"/>
      <c r="J218" s="116"/>
      <c r="K218" s="116"/>
    </row>
    <row r="219" spans="2:11">
      <c r="B219" s="115"/>
      <c r="C219" s="115"/>
      <c r="D219" s="128"/>
      <c r="E219" s="128"/>
      <c r="F219" s="128"/>
      <c r="G219" s="128"/>
      <c r="H219" s="128"/>
      <c r="I219" s="116"/>
      <c r="J219" s="116"/>
      <c r="K219" s="116"/>
    </row>
    <row r="220" spans="2:11">
      <c r="B220" s="115"/>
      <c r="C220" s="115"/>
      <c r="D220" s="128"/>
      <c r="E220" s="128"/>
      <c r="F220" s="128"/>
      <c r="G220" s="128"/>
      <c r="H220" s="128"/>
      <c r="I220" s="116"/>
      <c r="J220" s="116"/>
      <c r="K220" s="116"/>
    </row>
    <row r="221" spans="2:11">
      <c r="B221" s="115"/>
      <c r="C221" s="115"/>
      <c r="D221" s="128"/>
      <c r="E221" s="128"/>
      <c r="F221" s="128"/>
      <c r="G221" s="128"/>
      <c r="H221" s="128"/>
      <c r="I221" s="116"/>
      <c r="J221" s="116"/>
      <c r="K221" s="116"/>
    </row>
    <row r="222" spans="2:11">
      <c r="B222" s="115"/>
      <c r="C222" s="115"/>
      <c r="D222" s="128"/>
      <c r="E222" s="128"/>
      <c r="F222" s="128"/>
      <c r="G222" s="128"/>
      <c r="H222" s="128"/>
      <c r="I222" s="116"/>
      <c r="J222" s="116"/>
      <c r="K222" s="116"/>
    </row>
    <row r="223" spans="2:11">
      <c r="B223" s="115"/>
      <c r="C223" s="115"/>
      <c r="D223" s="128"/>
      <c r="E223" s="128"/>
      <c r="F223" s="128"/>
      <c r="G223" s="128"/>
      <c r="H223" s="128"/>
      <c r="I223" s="116"/>
      <c r="J223" s="116"/>
      <c r="K223" s="116"/>
    </row>
    <row r="224" spans="2:11">
      <c r="B224" s="115"/>
      <c r="C224" s="115"/>
      <c r="D224" s="128"/>
      <c r="E224" s="128"/>
      <c r="F224" s="128"/>
      <c r="G224" s="128"/>
      <c r="H224" s="128"/>
      <c r="I224" s="116"/>
      <c r="J224" s="116"/>
      <c r="K224" s="116"/>
    </row>
    <row r="225" spans="2:11">
      <c r="B225" s="115"/>
      <c r="C225" s="115"/>
      <c r="D225" s="128"/>
      <c r="E225" s="128"/>
      <c r="F225" s="128"/>
      <c r="G225" s="128"/>
      <c r="H225" s="128"/>
      <c r="I225" s="116"/>
      <c r="J225" s="116"/>
      <c r="K225" s="116"/>
    </row>
    <row r="226" spans="2:11">
      <c r="B226" s="115"/>
      <c r="C226" s="115"/>
      <c r="D226" s="128"/>
      <c r="E226" s="128"/>
      <c r="F226" s="128"/>
      <c r="G226" s="128"/>
      <c r="H226" s="128"/>
      <c r="I226" s="116"/>
      <c r="J226" s="116"/>
      <c r="K226" s="116"/>
    </row>
    <row r="227" spans="2:11">
      <c r="B227" s="115"/>
      <c r="C227" s="115"/>
      <c r="D227" s="128"/>
      <c r="E227" s="128"/>
      <c r="F227" s="128"/>
      <c r="G227" s="128"/>
      <c r="H227" s="128"/>
      <c r="I227" s="116"/>
      <c r="J227" s="116"/>
      <c r="K227" s="116"/>
    </row>
    <row r="228" spans="2:11">
      <c r="B228" s="115"/>
      <c r="C228" s="115"/>
      <c r="D228" s="128"/>
      <c r="E228" s="128"/>
      <c r="F228" s="128"/>
      <c r="G228" s="128"/>
      <c r="H228" s="128"/>
      <c r="I228" s="116"/>
      <c r="J228" s="116"/>
      <c r="K228" s="116"/>
    </row>
    <row r="229" spans="2:11">
      <c r="B229" s="115"/>
      <c r="C229" s="115"/>
      <c r="D229" s="128"/>
      <c r="E229" s="128"/>
      <c r="F229" s="128"/>
      <c r="G229" s="128"/>
      <c r="H229" s="128"/>
      <c r="I229" s="116"/>
      <c r="J229" s="116"/>
      <c r="K229" s="116"/>
    </row>
    <row r="230" spans="2:11">
      <c r="B230" s="115"/>
      <c r="C230" s="115"/>
      <c r="D230" s="128"/>
      <c r="E230" s="128"/>
      <c r="F230" s="128"/>
      <c r="G230" s="128"/>
      <c r="H230" s="128"/>
      <c r="I230" s="116"/>
      <c r="J230" s="116"/>
      <c r="K230" s="116"/>
    </row>
    <row r="231" spans="2:11">
      <c r="B231" s="115"/>
      <c r="C231" s="115"/>
      <c r="D231" s="128"/>
      <c r="E231" s="128"/>
      <c r="F231" s="128"/>
      <c r="G231" s="128"/>
      <c r="H231" s="128"/>
      <c r="I231" s="116"/>
      <c r="J231" s="116"/>
      <c r="K231" s="116"/>
    </row>
    <row r="232" spans="2:11">
      <c r="B232" s="115"/>
      <c r="C232" s="115"/>
      <c r="D232" s="128"/>
      <c r="E232" s="128"/>
      <c r="F232" s="128"/>
      <c r="G232" s="128"/>
      <c r="H232" s="128"/>
      <c r="I232" s="116"/>
      <c r="J232" s="116"/>
      <c r="K232" s="116"/>
    </row>
    <row r="233" spans="2:11">
      <c r="B233" s="115"/>
      <c r="C233" s="115"/>
      <c r="D233" s="128"/>
      <c r="E233" s="128"/>
      <c r="F233" s="128"/>
      <c r="G233" s="128"/>
      <c r="H233" s="128"/>
      <c r="I233" s="116"/>
      <c r="J233" s="116"/>
      <c r="K233" s="116"/>
    </row>
    <row r="234" spans="2:11">
      <c r="B234" s="115"/>
      <c r="C234" s="115"/>
      <c r="D234" s="128"/>
      <c r="E234" s="128"/>
      <c r="F234" s="128"/>
      <c r="G234" s="128"/>
      <c r="H234" s="128"/>
      <c r="I234" s="116"/>
      <c r="J234" s="116"/>
      <c r="K234" s="116"/>
    </row>
    <row r="235" spans="2:11">
      <c r="B235" s="115"/>
      <c r="C235" s="115"/>
      <c r="D235" s="128"/>
      <c r="E235" s="128"/>
      <c r="F235" s="128"/>
      <c r="G235" s="128"/>
      <c r="H235" s="128"/>
      <c r="I235" s="116"/>
      <c r="J235" s="116"/>
      <c r="K235" s="116"/>
    </row>
    <row r="236" spans="2:11">
      <c r="B236" s="115"/>
      <c r="C236" s="115"/>
      <c r="D236" s="128"/>
      <c r="E236" s="128"/>
      <c r="F236" s="128"/>
      <c r="G236" s="128"/>
      <c r="H236" s="128"/>
      <c r="I236" s="116"/>
      <c r="J236" s="116"/>
      <c r="K236" s="116"/>
    </row>
    <row r="237" spans="2:11">
      <c r="B237" s="115"/>
      <c r="C237" s="115"/>
      <c r="D237" s="128"/>
      <c r="E237" s="128"/>
      <c r="F237" s="128"/>
      <c r="G237" s="128"/>
      <c r="H237" s="128"/>
      <c r="I237" s="116"/>
      <c r="J237" s="116"/>
      <c r="K237" s="116"/>
    </row>
    <row r="238" spans="2:11">
      <c r="B238" s="115"/>
      <c r="C238" s="115"/>
      <c r="D238" s="128"/>
      <c r="E238" s="128"/>
      <c r="F238" s="128"/>
      <c r="G238" s="128"/>
      <c r="H238" s="128"/>
      <c r="I238" s="116"/>
      <c r="J238" s="116"/>
      <c r="K238" s="116"/>
    </row>
    <row r="239" spans="2:11">
      <c r="B239" s="115"/>
      <c r="C239" s="115"/>
      <c r="D239" s="128"/>
      <c r="E239" s="128"/>
      <c r="F239" s="128"/>
      <c r="G239" s="128"/>
      <c r="H239" s="128"/>
      <c r="I239" s="116"/>
      <c r="J239" s="116"/>
      <c r="K239" s="116"/>
    </row>
    <row r="240" spans="2:11">
      <c r="B240" s="115"/>
      <c r="C240" s="115"/>
      <c r="D240" s="128"/>
      <c r="E240" s="128"/>
      <c r="F240" s="128"/>
      <c r="G240" s="128"/>
      <c r="H240" s="128"/>
      <c r="I240" s="116"/>
      <c r="J240" s="116"/>
      <c r="K240" s="116"/>
    </row>
    <row r="241" spans="2:11">
      <c r="B241" s="115"/>
      <c r="C241" s="115"/>
      <c r="D241" s="128"/>
      <c r="E241" s="128"/>
      <c r="F241" s="128"/>
      <c r="G241" s="128"/>
      <c r="H241" s="128"/>
      <c r="I241" s="116"/>
      <c r="J241" s="116"/>
      <c r="K241" s="116"/>
    </row>
    <row r="242" spans="2:11">
      <c r="B242" s="115"/>
      <c r="C242" s="115"/>
      <c r="D242" s="128"/>
      <c r="E242" s="128"/>
      <c r="F242" s="128"/>
      <c r="G242" s="128"/>
      <c r="H242" s="128"/>
      <c r="I242" s="116"/>
      <c r="J242" s="116"/>
      <c r="K242" s="116"/>
    </row>
    <row r="243" spans="2:11">
      <c r="B243" s="115"/>
      <c r="C243" s="115"/>
      <c r="D243" s="128"/>
      <c r="E243" s="128"/>
      <c r="F243" s="128"/>
      <c r="G243" s="128"/>
      <c r="H243" s="128"/>
      <c r="I243" s="116"/>
      <c r="J243" s="116"/>
      <c r="K243" s="116"/>
    </row>
    <row r="244" spans="2:11">
      <c r="B244" s="115"/>
      <c r="C244" s="115"/>
      <c r="D244" s="128"/>
      <c r="E244" s="128"/>
      <c r="F244" s="128"/>
      <c r="G244" s="128"/>
      <c r="H244" s="128"/>
      <c r="I244" s="116"/>
      <c r="J244" s="116"/>
      <c r="K244" s="116"/>
    </row>
    <row r="245" spans="2:11">
      <c r="B245" s="115"/>
      <c r="C245" s="115"/>
      <c r="D245" s="128"/>
      <c r="E245" s="128"/>
      <c r="F245" s="128"/>
      <c r="G245" s="128"/>
      <c r="H245" s="128"/>
      <c r="I245" s="116"/>
      <c r="J245" s="116"/>
      <c r="K245" s="116"/>
    </row>
    <row r="246" spans="2:11">
      <c r="B246" s="115"/>
      <c r="C246" s="115"/>
      <c r="D246" s="128"/>
      <c r="E246" s="128"/>
      <c r="F246" s="128"/>
      <c r="G246" s="128"/>
      <c r="H246" s="128"/>
      <c r="I246" s="116"/>
      <c r="J246" s="116"/>
      <c r="K246" s="116"/>
    </row>
    <row r="247" spans="2:11">
      <c r="B247" s="115"/>
      <c r="C247" s="115"/>
      <c r="D247" s="128"/>
      <c r="E247" s="128"/>
      <c r="F247" s="128"/>
      <c r="G247" s="128"/>
      <c r="H247" s="128"/>
      <c r="I247" s="116"/>
      <c r="J247" s="116"/>
      <c r="K247" s="116"/>
    </row>
    <row r="248" spans="2:11">
      <c r="B248" s="115"/>
      <c r="C248" s="115"/>
      <c r="D248" s="128"/>
      <c r="E248" s="128"/>
      <c r="F248" s="128"/>
      <c r="G248" s="128"/>
      <c r="H248" s="128"/>
      <c r="I248" s="116"/>
      <c r="J248" s="116"/>
      <c r="K248" s="116"/>
    </row>
    <row r="249" spans="2:11">
      <c r="B249" s="115"/>
      <c r="C249" s="115"/>
      <c r="D249" s="128"/>
      <c r="E249" s="128"/>
      <c r="F249" s="128"/>
      <c r="G249" s="128"/>
      <c r="H249" s="128"/>
      <c r="I249" s="116"/>
      <c r="J249" s="116"/>
      <c r="K249" s="116"/>
    </row>
    <row r="250" spans="2:11">
      <c r="B250" s="115"/>
      <c r="C250" s="115"/>
      <c r="D250" s="128"/>
      <c r="E250" s="128"/>
      <c r="F250" s="128"/>
      <c r="G250" s="128"/>
      <c r="H250" s="128"/>
      <c r="I250" s="116"/>
      <c r="J250" s="116"/>
      <c r="K250" s="116"/>
    </row>
    <row r="251" spans="2:11">
      <c r="B251" s="115"/>
      <c r="C251" s="115"/>
      <c r="D251" s="128"/>
      <c r="E251" s="128"/>
      <c r="F251" s="128"/>
      <c r="G251" s="128"/>
      <c r="H251" s="128"/>
      <c r="I251" s="116"/>
      <c r="J251" s="116"/>
      <c r="K251" s="116"/>
    </row>
    <row r="252" spans="2:11">
      <c r="B252" s="115"/>
      <c r="C252" s="115"/>
      <c r="D252" s="128"/>
      <c r="E252" s="128"/>
      <c r="F252" s="128"/>
      <c r="G252" s="128"/>
      <c r="H252" s="128"/>
      <c r="I252" s="116"/>
      <c r="J252" s="116"/>
      <c r="K252" s="116"/>
    </row>
    <row r="253" spans="2:11">
      <c r="B253" s="115"/>
      <c r="C253" s="115"/>
      <c r="D253" s="128"/>
      <c r="E253" s="128"/>
      <c r="F253" s="128"/>
      <c r="G253" s="128"/>
      <c r="H253" s="128"/>
      <c r="I253" s="116"/>
      <c r="J253" s="116"/>
      <c r="K253" s="116"/>
    </row>
    <row r="254" spans="2:11">
      <c r="B254" s="115"/>
      <c r="C254" s="115"/>
      <c r="D254" s="128"/>
      <c r="E254" s="128"/>
      <c r="F254" s="128"/>
      <c r="G254" s="128"/>
      <c r="H254" s="128"/>
      <c r="I254" s="116"/>
      <c r="J254" s="116"/>
      <c r="K254" s="116"/>
    </row>
    <row r="255" spans="2:11">
      <c r="B255" s="115"/>
      <c r="C255" s="115"/>
      <c r="D255" s="128"/>
      <c r="E255" s="128"/>
      <c r="F255" s="128"/>
      <c r="G255" s="128"/>
      <c r="H255" s="128"/>
      <c r="I255" s="116"/>
      <c r="J255" s="116"/>
      <c r="K255" s="116"/>
    </row>
    <row r="256" spans="2:11">
      <c r="B256" s="115"/>
      <c r="C256" s="115"/>
      <c r="D256" s="128"/>
      <c r="E256" s="128"/>
      <c r="F256" s="128"/>
      <c r="G256" s="128"/>
      <c r="H256" s="128"/>
      <c r="I256" s="116"/>
      <c r="J256" s="116"/>
      <c r="K256" s="116"/>
    </row>
    <row r="257" spans="2:11">
      <c r="B257" s="115"/>
      <c r="C257" s="115"/>
      <c r="D257" s="128"/>
      <c r="E257" s="128"/>
      <c r="F257" s="128"/>
      <c r="G257" s="128"/>
      <c r="H257" s="128"/>
      <c r="I257" s="116"/>
      <c r="J257" s="116"/>
      <c r="K257" s="116"/>
    </row>
    <row r="258" spans="2:11">
      <c r="B258" s="115"/>
      <c r="C258" s="115"/>
      <c r="D258" s="128"/>
      <c r="E258" s="128"/>
      <c r="F258" s="128"/>
      <c r="G258" s="128"/>
      <c r="H258" s="128"/>
      <c r="I258" s="116"/>
      <c r="J258" s="116"/>
      <c r="K258" s="116"/>
    </row>
    <row r="259" spans="2:11">
      <c r="B259" s="115"/>
      <c r="C259" s="115"/>
      <c r="D259" s="128"/>
      <c r="E259" s="128"/>
      <c r="F259" s="128"/>
      <c r="G259" s="128"/>
      <c r="H259" s="128"/>
      <c r="I259" s="116"/>
      <c r="J259" s="116"/>
      <c r="K259" s="116"/>
    </row>
    <row r="260" spans="2:11">
      <c r="B260" s="115"/>
      <c r="C260" s="115"/>
      <c r="D260" s="128"/>
      <c r="E260" s="128"/>
      <c r="F260" s="128"/>
      <c r="G260" s="128"/>
      <c r="H260" s="128"/>
      <c r="I260" s="116"/>
      <c r="J260" s="116"/>
      <c r="K260" s="116"/>
    </row>
    <row r="261" spans="2:11">
      <c r="B261" s="115"/>
      <c r="C261" s="115"/>
      <c r="D261" s="128"/>
      <c r="E261" s="128"/>
      <c r="F261" s="128"/>
      <c r="G261" s="128"/>
      <c r="H261" s="128"/>
      <c r="I261" s="116"/>
      <c r="J261" s="116"/>
      <c r="K261" s="116"/>
    </row>
    <row r="262" spans="2:11">
      <c r="B262" s="115"/>
      <c r="C262" s="115"/>
      <c r="D262" s="128"/>
      <c r="E262" s="128"/>
      <c r="F262" s="128"/>
      <c r="G262" s="128"/>
      <c r="H262" s="128"/>
      <c r="I262" s="116"/>
      <c r="J262" s="116"/>
      <c r="K262" s="116"/>
    </row>
    <row r="263" spans="2:11">
      <c r="B263" s="115"/>
      <c r="C263" s="115"/>
      <c r="D263" s="128"/>
      <c r="E263" s="128"/>
      <c r="F263" s="128"/>
      <c r="G263" s="128"/>
      <c r="H263" s="128"/>
      <c r="I263" s="116"/>
      <c r="J263" s="116"/>
      <c r="K263" s="116"/>
    </row>
    <row r="264" spans="2:11">
      <c r="B264" s="115"/>
      <c r="C264" s="115"/>
      <c r="D264" s="128"/>
      <c r="E264" s="128"/>
      <c r="F264" s="128"/>
      <c r="G264" s="128"/>
      <c r="H264" s="128"/>
      <c r="I264" s="116"/>
      <c r="J264" s="116"/>
      <c r="K264" s="116"/>
    </row>
    <row r="265" spans="2:11">
      <c r="B265" s="115"/>
      <c r="C265" s="115"/>
      <c r="D265" s="128"/>
      <c r="E265" s="128"/>
      <c r="F265" s="128"/>
      <c r="G265" s="128"/>
      <c r="H265" s="128"/>
      <c r="I265" s="116"/>
      <c r="J265" s="116"/>
      <c r="K265" s="116"/>
    </row>
    <row r="266" spans="2:11">
      <c r="B266" s="115"/>
      <c r="C266" s="115"/>
      <c r="D266" s="128"/>
      <c r="E266" s="128"/>
      <c r="F266" s="128"/>
      <c r="G266" s="128"/>
      <c r="H266" s="128"/>
      <c r="I266" s="116"/>
      <c r="J266" s="116"/>
      <c r="K266" s="116"/>
    </row>
    <row r="267" spans="2:11">
      <c r="B267" s="115"/>
      <c r="C267" s="115"/>
      <c r="D267" s="128"/>
      <c r="E267" s="128"/>
      <c r="F267" s="128"/>
      <c r="G267" s="128"/>
      <c r="H267" s="128"/>
      <c r="I267" s="116"/>
      <c r="J267" s="116"/>
      <c r="K267" s="116"/>
    </row>
    <row r="268" spans="2:11">
      <c r="B268" s="115"/>
      <c r="C268" s="115"/>
      <c r="D268" s="128"/>
      <c r="E268" s="128"/>
      <c r="F268" s="128"/>
      <c r="G268" s="128"/>
      <c r="H268" s="128"/>
      <c r="I268" s="116"/>
      <c r="J268" s="116"/>
      <c r="K268" s="116"/>
    </row>
    <row r="269" spans="2:11">
      <c r="B269" s="115"/>
      <c r="C269" s="115"/>
      <c r="D269" s="128"/>
      <c r="E269" s="128"/>
      <c r="F269" s="128"/>
      <c r="G269" s="128"/>
      <c r="H269" s="128"/>
      <c r="I269" s="116"/>
      <c r="J269" s="116"/>
      <c r="K269" s="116"/>
    </row>
    <row r="270" spans="2:11">
      <c r="B270" s="115"/>
      <c r="C270" s="115"/>
      <c r="D270" s="128"/>
      <c r="E270" s="128"/>
      <c r="F270" s="128"/>
      <c r="G270" s="128"/>
      <c r="H270" s="128"/>
      <c r="I270" s="116"/>
      <c r="J270" s="116"/>
      <c r="K270" s="116"/>
    </row>
    <row r="271" spans="2:11">
      <c r="B271" s="115"/>
      <c r="C271" s="115"/>
      <c r="D271" s="128"/>
      <c r="E271" s="128"/>
      <c r="F271" s="128"/>
      <c r="G271" s="128"/>
      <c r="H271" s="128"/>
      <c r="I271" s="116"/>
      <c r="J271" s="116"/>
      <c r="K271" s="116"/>
    </row>
    <row r="272" spans="2:11">
      <c r="B272" s="115"/>
      <c r="C272" s="115"/>
      <c r="D272" s="128"/>
      <c r="E272" s="128"/>
      <c r="F272" s="128"/>
      <c r="G272" s="128"/>
      <c r="H272" s="128"/>
      <c r="I272" s="116"/>
      <c r="J272" s="116"/>
      <c r="K272" s="116"/>
    </row>
    <row r="273" spans="2:11">
      <c r="B273" s="115"/>
      <c r="C273" s="115"/>
      <c r="D273" s="128"/>
      <c r="E273" s="128"/>
      <c r="F273" s="128"/>
      <c r="G273" s="128"/>
      <c r="H273" s="128"/>
      <c r="I273" s="116"/>
      <c r="J273" s="116"/>
      <c r="K273" s="116"/>
    </row>
    <row r="274" spans="2:11">
      <c r="B274" s="115"/>
      <c r="C274" s="115"/>
      <c r="D274" s="128"/>
      <c r="E274" s="128"/>
      <c r="F274" s="128"/>
      <c r="G274" s="128"/>
      <c r="H274" s="128"/>
      <c r="I274" s="116"/>
      <c r="J274" s="116"/>
      <c r="K274" s="116"/>
    </row>
    <row r="275" spans="2:11">
      <c r="B275" s="115"/>
      <c r="C275" s="115"/>
      <c r="D275" s="128"/>
      <c r="E275" s="128"/>
      <c r="F275" s="128"/>
      <c r="G275" s="128"/>
      <c r="H275" s="128"/>
      <c r="I275" s="116"/>
      <c r="J275" s="116"/>
      <c r="K275" s="116"/>
    </row>
    <row r="276" spans="2:11">
      <c r="B276" s="115"/>
      <c r="C276" s="115"/>
      <c r="D276" s="128"/>
      <c r="E276" s="128"/>
      <c r="F276" s="128"/>
      <c r="G276" s="128"/>
      <c r="H276" s="128"/>
      <c r="I276" s="116"/>
      <c r="J276" s="116"/>
      <c r="K276" s="116"/>
    </row>
    <row r="277" spans="2:11">
      <c r="B277" s="115"/>
      <c r="C277" s="115"/>
      <c r="D277" s="128"/>
      <c r="E277" s="128"/>
      <c r="F277" s="128"/>
      <c r="G277" s="128"/>
      <c r="H277" s="128"/>
      <c r="I277" s="116"/>
      <c r="J277" s="116"/>
      <c r="K277" s="116"/>
    </row>
    <row r="278" spans="2:11">
      <c r="B278" s="115"/>
      <c r="C278" s="115"/>
      <c r="D278" s="128"/>
      <c r="E278" s="128"/>
      <c r="F278" s="128"/>
      <c r="G278" s="128"/>
      <c r="H278" s="128"/>
      <c r="I278" s="116"/>
      <c r="J278" s="116"/>
      <c r="K278" s="116"/>
    </row>
    <row r="279" spans="2:11">
      <c r="B279" s="115"/>
      <c r="C279" s="115"/>
      <c r="D279" s="128"/>
      <c r="E279" s="128"/>
      <c r="F279" s="128"/>
      <c r="G279" s="128"/>
      <c r="H279" s="128"/>
      <c r="I279" s="116"/>
      <c r="J279" s="116"/>
      <c r="K279" s="116"/>
    </row>
    <row r="280" spans="2:11">
      <c r="B280" s="115"/>
      <c r="C280" s="115"/>
      <c r="D280" s="128"/>
      <c r="E280" s="128"/>
      <c r="F280" s="128"/>
      <c r="G280" s="128"/>
      <c r="H280" s="128"/>
      <c r="I280" s="116"/>
      <c r="J280" s="116"/>
      <c r="K280" s="116"/>
    </row>
    <row r="281" spans="2:11">
      <c r="B281" s="115"/>
      <c r="C281" s="115"/>
      <c r="D281" s="128"/>
      <c r="E281" s="128"/>
      <c r="F281" s="128"/>
      <c r="G281" s="128"/>
      <c r="H281" s="128"/>
      <c r="I281" s="116"/>
      <c r="J281" s="116"/>
      <c r="K281" s="116"/>
    </row>
    <row r="282" spans="2:11">
      <c r="B282" s="115"/>
      <c r="C282" s="115"/>
      <c r="D282" s="128"/>
      <c r="E282" s="128"/>
      <c r="F282" s="128"/>
      <c r="G282" s="128"/>
      <c r="H282" s="128"/>
      <c r="I282" s="116"/>
      <c r="J282" s="116"/>
      <c r="K282" s="116"/>
    </row>
    <row r="283" spans="2:11">
      <c r="B283" s="115"/>
      <c r="C283" s="115"/>
      <c r="D283" s="128"/>
      <c r="E283" s="128"/>
      <c r="F283" s="128"/>
      <c r="G283" s="128"/>
      <c r="H283" s="128"/>
      <c r="I283" s="116"/>
      <c r="J283" s="116"/>
      <c r="K283" s="116"/>
    </row>
    <row r="284" spans="2:11">
      <c r="B284" s="115"/>
      <c r="C284" s="115"/>
      <c r="D284" s="128"/>
      <c r="E284" s="128"/>
      <c r="F284" s="128"/>
      <c r="G284" s="128"/>
      <c r="H284" s="128"/>
      <c r="I284" s="116"/>
      <c r="J284" s="116"/>
      <c r="K284" s="116"/>
    </row>
    <row r="285" spans="2:11">
      <c r="B285" s="115"/>
      <c r="C285" s="115"/>
      <c r="D285" s="128"/>
      <c r="E285" s="128"/>
      <c r="F285" s="128"/>
      <c r="G285" s="128"/>
      <c r="H285" s="128"/>
      <c r="I285" s="116"/>
      <c r="J285" s="116"/>
      <c r="K285" s="116"/>
    </row>
    <row r="286" spans="2:11">
      <c r="B286" s="115"/>
      <c r="C286" s="115"/>
      <c r="D286" s="128"/>
      <c r="E286" s="128"/>
      <c r="F286" s="128"/>
      <c r="G286" s="128"/>
      <c r="H286" s="128"/>
      <c r="I286" s="116"/>
      <c r="J286" s="116"/>
      <c r="K286" s="116"/>
    </row>
    <row r="287" spans="2:11">
      <c r="B287" s="115"/>
      <c r="C287" s="115"/>
      <c r="D287" s="128"/>
      <c r="E287" s="128"/>
      <c r="F287" s="128"/>
      <c r="G287" s="128"/>
      <c r="H287" s="128"/>
      <c r="I287" s="116"/>
      <c r="J287" s="116"/>
      <c r="K287" s="116"/>
    </row>
    <row r="288" spans="2:11">
      <c r="B288" s="115"/>
      <c r="C288" s="115"/>
      <c r="D288" s="128"/>
      <c r="E288" s="128"/>
      <c r="F288" s="128"/>
      <c r="G288" s="128"/>
      <c r="H288" s="128"/>
      <c r="I288" s="116"/>
      <c r="J288" s="116"/>
      <c r="K288" s="116"/>
    </row>
    <row r="289" spans="2:11">
      <c r="B289" s="115"/>
      <c r="C289" s="115"/>
      <c r="D289" s="128"/>
      <c r="E289" s="128"/>
      <c r="F289" s="128"/>
      <c r="G289" s="128"/>
      <c r="H289" s="128"/>
      <c r="I289" s="116"/>
      <c r="J289" s="116"/>
      <c r="K289" s="116"/>
    </row>
    <row r="290" spans="2:11">
      <c r="B290" s="115"/>
      <c r="C290" s="115"/>
      <c r="D290" s="128"/>
      <c r="E290" s="128"/>
      <c r="F290" s="128"/>
      <c r="G290" s="128"/>
      <c r="H290" s="128"/>
      <c r="I290" s="116"/>
      <c r="J290" s="116"/>
      <c r="K290" s="116"/>
    </row>
    <row r="291" spans="2:11">
      <c r="B291" s="115"/>
      <c r="C291" s="115"/>
      <c r="D291" s="128"/>
      <c r="E291" s="128"/>
      <c r="F291" s="128"/>
      <c r="G291" s="128"/>
      <c r="H291" s="128"/>
      <c r="I291" s="116"/>
      <c r="J291" s="116"/>
      <c r="K291" s="116"/>
    </row>
    <row r="292" spans="2:11">
      <c r="B292" s="115"/>
      <c r="C292" s="115"/>
      <c r="D292" s="128"/>
      <c r="E292" s="128"/>
      <c r="F292" s="128"/>
      <c r="G292" s="128"/>
      <c r="H292" s="128"/>
      <c r="I292" s="116"/>
      <c r="J292" s="116"/>
      <c r="K292" s="116"/>
    </row>
    <row r="293" spans="2:11">
      <c r="B293" s="115"/>
      <c r="C293" s="115"/>
      <c r="D293" s="128"/>
      <c r="E293" s="128"/>
      <c r="F293" s="128"/>
      <c r="G293" s="128"/>
      <c r="H293" s="128"/>
      <c r="I293" s="116"/>
      <c r="J293" s="116"/>
      <c r="K293" s="116"/>
    </row>
    <row r="294" spans="2:11">
      <c r="B294" s="115"/>
      <c r="C294" s="115"/>
      <c r="D294" s="128"/>
      <c r="E294" s="128"/>
      <c r="F294" s="128"/>
      <c r="G294" s="128"/>
      <c r="H294" s="128"/>
      <c r="I294" s="116"/>
      <c r="J294" s="116"/>
      <c r="K294" s="116"/>
    </row>
    <row r="295" spans="2:11">
      <c r="B295" s="115"/>
      <c r="C295" s="115"/>
      <c r="D295" s="128"/>
      <c r="E295" s="128"/>
      <c r="F295" s="128"/>
      <c r="G295" s="128"/>
      <c r="H295" s="128"/>
      <c r="I295" s="116"/>
      <c r="J295" s="116"/>
      <c r="K295" s="116"/>
    </row>
    <row r="296" spans="2:11">
      <c r="B296" s="115"/>
      <c r="C296" s="115"/>
      <c r="D296" s="128"/>
      <c r="E296" s="128"/>
      <c r="F296" s="128"/>
      <c r="G296" s="128"/>
      <c r="H296" s="128"/>
      <c r="I296" s="116"/>
      <c r="J296" s="116"/>
      <c r="K296" s="116"/>
    </row>
    <row r="297" spans="2:11">
      <c r="B297" s="115"/>
      <c r="C297" s="115"/>
      <c r="D297" s="128"/>
      <c r="E297" s="128"/>
      <c r="F297" s="128"/>
      <c r="G297" s="128"/>
      <c r="H297" s="128"/>
      <c r="I297" s="116"/>
      <c r="J297" s="116"/>
      <c r="K297" s="116"/>
    </row>
    <row r="298" spans="2:11">
      <c r="B298" s="115"/>
      <c r="C298" s="115"/>
      <c r="D298" s="128"/>
      <c r="E298" s="128"/>
      <c r="F298" s="128"/>
      <c r="G298" s="128"/>
      <c r="H298" s="128"/>
      <c r="I298" s="116"/>
      <c r="J298" s="116"/>
      <c r="K298" s="116"/>
    </row>
    <row r="299" spans="2:11">
      <c r="B299" s="115"/>
      <c r="C299" s="115"/>
      <c r="D299" s="128"/>
      <c r="E299" s="128"/>
      <c r="F299" s="128"/>
      <c r="G299" s="128"/>
      <c r="H299" s="128"/>
      <c r="I299" s="116"/>
      <c r="J299" s="116"/>
      <c r="K299" s="116"/>
    </row>
    <row r="300" spans="2:11">
      <c r="B300" s="115"/>
      <c r="C300" s="115"/>
      <c r="D300" s="128"/>
      <c r="E300" s="128"/>
      <c r="F300" s="128"/>
      <c r="G300" s="128"/>
      <c r="H300" s="128"/>
      <c r="I300" s="116"/>
      <c r="J300" s="116"/>
      <c r="K300" s="116"/>
    </row>
    <row r="301" spans="2:11">
      <c r="B301" s="115"/>
      <c r="C301" s="115"/>
      <c r="D301" s="128"/>
      <c r="E301" s="128"/>
      <c r="F301" s="128"/>
      <c r="G301" s="128"/>
      <c r="H301" s="128"/>
      <c r="I301" s="116"/>
      <c r="J301" s="116"/>
      <c r="K301" s="116"/>
    </row>
    <row r="302" spans="2:11">
      <c r="B302" s="115"/>
      <c r="C302" s="115"/>
      <c r="D302" s="128"/>
      <c r="E302" s="128"/>
      <c r="F302" s="128"/>
      <c r="G302" s="128"/>
      <c r="H302" s="128"/>
      <c r="I302" s="116"/>
      <c r="J302" s="116"/>
      <c r="K302" s="116"/>
    </row>
    <row r="303" spans="2:11">
      <c r="B303" s="115"/>
      <c r="C303" s="115"/>
      <c r="D303" s="128"/>
      <c r="E303" s="128"/>
      <c r="F303" s="128"/>
      <c r="G303" s="128"/>
      <c r="H303" s="128"/>
      <c r="I303" s="116"/>
      <c r="J303" s="116"/>
      <c r="K303" s="116"/>
    </row>
    <row r="304" spans="2:11">
      <c r="B304" s="115"/>
      <c r="C304" s="115"/>
      <c r="D304" s="128"/>
      <c r="E304" s="128"/>
      <c r="F304" s="128"/>
      <c r="G304" s="128"/>
      <c r="H304" s="128"/>
      <c r="I304" s="116"/>
      <c r="J304" s="116"/>
      <c r="K304" s="116"/>
    </row>
    <row r="305" spans="2:11">
      <c r="B305" s="115"/>
      <c r="C305" s="115"/>
      <c r="D305" s="128"/>
      <c r="E305" s="128"/>
      <c r="F305" s="128"/>
      <c r="G305" s="128"/>
      <c r="H305" s="128"/>
      <c r="I305" s="116"/>
      <c r="J305" s="116"/>
      <c r="K305" s="116"/>
    </row>
    <row r="306" spans="2:11">
      <c r="B306" s="115"/>
      <c r="C306" s="115"/>
      <c r="D306" s="128"/>
      <c r="E306" s="128"/>
      <c r="F306" s="128"/>
      <c r="G306" s="128"/>
      <c r="H306" s="128"/>
      <c r="I306" s="116"/>
      <c r="J306" s="116"/>
      <c r="K306" s="116"/>
    </row>
    <row r="307" spans="2:11">
      <c r="B307" s="115"/>
      <c r="C307" s="115"/>
      <c r="D307" s="128"/>
      <c r="E307" s="128"/>
      <c r="F307" s="128"/>
      <c r="G307" s="128"/>
      <c r="H307" s="128"/>
      <c r="I307" s="116"/>
      <c r="J307" s="116"/>
      <c r="K307" s="116"/>
    </row>
    <row r="308" spans="2:11">
      <c r="B308" s="115"/>
      <c r="C308" s="115"/>
      <c r="D308" s="128"/>
      <c r="E308" s="128"/>
      <c r="F308" s="128"/>
      <c r="G308" s="128"/>
      <c r="H308" s="128"/>
      <c r="I308" s="116"/>
      <c r="J308" s="116"/>
      <c r="K308" s="116"/>
    </row>
    <row r="309" spans="2:11">
      <c r="B309" s="115"/>
      <c r="C309" s="115"/>
      <c r="D309" s="128"/>
      <c r="E309" s="128"/>
      <c r="F309" s="128"/>
      <c r="G309" s="128"/>
      <c r="H309" s="128"/>
      <c r="I309" s="116"/>
      <c r="J309" s="116"/>
      <c r="K309" s="116"/>
    </row>
    <row r="310" spans="2:11">
      <c r="B310" s="115"/>
      <c r="C310" s="115"/>
      <c r="D310" s="128"/>
      <c r="E310" s="128"/>
      <c r="F310" s="128"/>
      <c r="G310" s="128"/>
      <c r="H310" s="128"/>
      <c r="I310" s="116"/>
      <c r="J310" s="116"/>
      <c r="K310" s="116"/>
    </row>
    <row r="311" spans="2:11">
      <c r="B311" s="115"/>
      <c r="C311" s="115"/>
      <c r="D311" s="128"/>
      <c r="E311" s="128"/>
      <c r="F311" s="128"/>
      <c r="G311" s="128"/>
      <c r="H311" s="128"/>
      <c r="I311" s="116"/>
      <c r="J311" s="116"/>
      <c r="K311" s="116"/>
    </row>
    <row r="312" spans="2:11">
      <c r="B312" s="115"/>
      <c r="C312" s="115"/>
      <c r="D312" s="128"/>
      <c r="E312" s="128"/>
      <c r="F312" s="128"/>
      <c r="G312" s="128"/>
      <c r="H312" s="128"/>
      <c r="I312" s="116"/>
      <c r="J312" s="116"/>
      <c r="K312" s="116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2"/>
  <sheetViews>
    <sheetView rightToLeft="1" workbookViewId="0"/>
  </sheetViews>
  <sheetFormatPr defaultColWidth="9.140625" defaultRowHeight="18"/>
  <cols>
    <col min="1" max="1" width="6.28515625" style="1" customWidth="1"/>
    <col min="2" max="2" width="27" style="2" bestFit="1" customWidth="1"/>
    <col min="3" max="3" width="42.1406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135</v>
      </c>
      <c r="C1" s="67" t="s" vm="1">
        <v>207</v>
      </c>
    </row>
    <row r="2" spans="2:15">
      <c r="B2" s="46" t="s">
        <v>134</v>
      </c>
      <c r="C2" s="67" t="s">
        <v>208</v>
      </c>
    </row>
    <row r="3" spans="2:15">
      <c r="B3" s="46" t="s">
        <v>136</v>
      </c>
      <c r="C3" s="67" t="s">
        <v>209</v>
      </c>
    </row>
    <row r="4" spans="2:15">
      <c r="B4" s="46" t="s">
        <v>137</v>
      </c>
      <c r="C4" s="67">
        <v>12148</v>
      </c>
    </row>
    <row r="6" spans="2:15" ht="26.25" customHeight="1">
      <c r="B6" s="156" t="s">
        <v>165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5" s="3" customFormat="1" ht="63">
      <c r="B7" s="47" t="s">
        <v>109</v>
      </c>
      <c r="C7" s="49" t="s">
        <v>42</v>
      </c>
      <c r="D7" s="49" t="s">
        <v>14</v>
      </c>
      <c r="E7" s="49" t="s">
        <v>15</v>
      </c>
      <c r="F7" s="49" t="s">
        <v>53</v>
      </c>
      <c r="G7" s="49" t="s">
        <v>96</v>
      </c>
      <c r="H7" s="49" t="s">
        <v>50</v>
      </c>
      <c r="I7" s="49" t="s">
        <v>104</v>
      </c>
      <c r="J7" s="49" t="s">
        <v>138</v>
      </c>
      <c r="K7" s="51" t="s">
        <v>139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4" t="s">
        <v>2074</v>
      </c>
      <c r="C10" s="91"/>
      <c r="D10" s="91"/>
      <c r="E10" s="91"/>
      <c r="F10" s="91"/>
      <c r="G10" s="91"/>
      <c r="H10" s="91"/>
      <c r="I10" s="125">
        <f>I11</f>
        <v>-1.6995007910000004</v>
      </c>
      <c r="J10" s="126">
        <f>IFERROR(I10/$I$10,0)</f>
        <v>1</v>
      </c>
      <c r="K10" s="78">
        <f>I10/'סכום נכסי הקרן'!$C$42</f>
        <v>-7.7729617770153989E-5</v>
      </c>
      <c r="O10" s="1"/>
    </row>
    <row r="11" spans="2:15" ht="21" customHeight="1">
      <c r="B11" s="138" t="s">
        <v>180</v>
      </c>
      <c r="C11" s="138"/>
      <c r="D11" s="138"/>
      <c r="E11" s="138"/>
      <c r="F11" s="138"/>
      <c r="G11" s="138"/>
      <c r="H11" s="139"/>
      <c r="I11" s="83">
        <f>I12</f>
        <v>-1.6995007910000004</v>
      </c>
      <c r="J11" s="126">
        <f t="shared" ref="J11:J12" si="0">IFERROR(I11/$I$10,0)</f>
        <v>1</v>
      </c>
      <c r="K11" s="78">
        <f>I11/'סכום נכסי הקרן'!$C$42</f>
        <v>-7.7729617770153989E-5</v>
      </c>
    </row>
    <row r="12" spans="2:15">
      <c r="B12" s="140" t="s">
        <v>501</v>
      </c>
      <c r="C12" s="140" t="s">
        <v>502</v>
      </c>
      <c r="D12" s="140" t="s">
        <v>504</v>
      </c>
      <c r="E12" s="140"/>
      <c r="F12" s="141">
        <v>0</v>
      </c>
      <c r="G12" s="140" t="s">
        <v>122</v>
      </c>
      <c r="H12" s="141">
        <v>0</v>
      </c>
      <c r="I12" s="142">
        <v>-1.6995007910000004</v>
      </c>
      <c r="J12" s="143">
        <f t="shared" si="0"/>
        <v>1</v>
      </c>
      <c r="K12" s="78">
        <f>I12/'סכום נכסי הקרן'!$C$42</f>
        <v>-7.7729617770153989E-5</v>
      </c>
    </row>
    <row r="13" spans="2:15"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2:15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15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2:15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115"/>
      <c r="C109" s="116"/>
      <c r="D109" s="128"/>
      <c r="E109" s="128"/>
      <c r="F109" s="128"/>
      <c r="G109" s="128"/>
      <c r="H109" s="128"/>
      <c r="I109" s="116"/>
      <c r="J109" s="116"/>
      <c r="K109" s="116"/>
    </row>
    <row r="110" spans="2:11">
      <c r="B110" s="115"/>
      <c r="C110" s="116"/>
      <c r="D110" s="128"/>
      <c r="E110" s="128"/>
      <c r="F110" s="128"/>
      <c r="G110" s="128"/>
      <c r="H110" s="128"/>
      <c r="I110" s="116"/>
      <c r="J110" s="116"/>
      <c r="K110" s="116"/>
    </row>
    <row r="111" spans="2:11">
      <c r="B111" s="115"/>
      <c r="C111" s="116"/>
      <c r="D111" s="128"/>
      <c r="E111" s="128"/>
      <c r="F111" s="128"/>
      <c r="G111" s="128"/>
      <c r="H111" s="128"/>
      <c r="I111" s="116"/>
      <c r="J111" s="116"/>
      <c r="K111" s="116"/>
    </row>
    <row r="112" spans="2:11">
      <c r="B112" s="115"/>
      <c r="C112" s="116"/>
      <c r="D112" s="128"/>
      <c r="E112" s="128"/>
      <c r="F112" s="128"/>
      <c r="G112" s="128"/>
      <c r="H112" s="128"/>
      <c r="I112" s="116"/>
      <c r="J112" s="116"/>
      <c r="K112" s="116"/>
    </row>
    <row r="113" spans="2:11">
      <c r="B113" s="115"/>
      <c r="C113" s="116"/>
      <c r="D113" s="128"/>
      <c r="E113" s="128"/>
      <c r="F113" s="128"/>
      <c r="G113" s="128"/>
      <c r="H113" s="128"/>
      <c r="I113" s="116"/>
      <c r="J113" s="116"/>
      <c r="K113" s="116"/>
    </row>
    <row r="114" spans="2:11">
      <c r="B114" s="115"/>
      <c r="C114" s="116"/>
      <c r="D114" s="128"/>
      <c r="E114" s="128"/>
      <c r="F114" s="128"/>
      <c r="G114" s="128"/>
      <c r="H114" s="128"/>
      <c r="I114" s="116"/>
      <c r="J114" s="116"/>
      <c r="K114" s="116"/>
    </row>
    <row r="115" spans="2:11">
      <c r="B115" s="115"/>
      <c r="C115" s="116"/>
      <c r="D115" s="128"/>
      <c r="E115" s="128"/>
      <c r="F115" s="128"/>
      <c r="G115" s="128"/>
      <c r="H115" s="128"/>
      <c r="I115" s="116"/>
      <c r="J115" s="116"/>
      <c r="K115" s="116"/>
    </row>
    <row r="116" spans="2:11">
      <c r="B116" s="115"/>
      <c r="C116" s="116"/>
      <c r="D116" s="128"/>
      <c r="E116" s="128"/>
      <c r="F116" s="128"/>
      <c r="G116" s="128"/>
      <c r="H116" s="128"/>
      <c r="I116" s="116"/>
      <c r="J116" s="116"/>
      <c r="K116" s="116"/>
    </row>
    <row r="117" spans="2:11">
      <c r="B117" s="115"/>
      <c r="C117" s="116"/>
      <c r="D117" s="128"/>
      <c r="E117" s="128"/>
      <c r="F117" s="128"/>
      <c r="G117" s="128"/>
      <c r="H117" s="128"/>
      <c r="I117" s="116"/>
      <c r="J117" s="116"/>
      <c r="K117" s="116"/>
    </row>
    <row r="118" spans="2:11">
      <c r="B118" s="115"/>
      <c r="C118" s="116"/>
      <c r="D118" s="128"/>
      <c r="E118" s="128"/>
      <c r="F118" s="128"/>
      <c r="G118" s="128"/>
      <c r="H118" s="128"/>
      <c r="I118" s="116"/>
      <c r="J118" s="116"/>
      <c r="K118" s="116"/>
    </row>
    <row r="119" spans="2:11">
      <c r="B119" s="115"/>
      <c r="C119" s="116"/>
      <c r="D119" s="128"/>
      <c r="E119" s="128"/>
      <c r="F119" s="128"/>
      <c r="G119" s="128"/>
      <c r="H119" s="128"/>
      <c r="I119" s="116"/>
      <c r="J119" s="116"/>
      <c r="K119" s="116"/>
    </row>
    <row r="120" spans="2:11">
      <c r="B120" s="115"/>
      <c r="C120" s="116"/>
      <c r="D120" s="128"/>
      <c r="E120" s="128"/>
      <c r="F120" s="128"/>
      <c r="G120" s="128"/>
      <c r="H120" s="128"/>
      <c r="I120" s="116"/>
      <c r="J120" s="116"/>
      <c r="K120" s="116"/>
    </row>
    <row r="121" spans="2:11">
      <c r="B121" s="115"/>
      <c r="C121" s="116"/>
      <c r="D121" s="128"/>
      <c r="E121" s="128"/>
      <c r="F121" s="128"/>
      <c r="G121" s="128"/>
      <c r="H121" s="128"/>
      <c r="I121" s="116"/>
      <c r="J121" s="116"/>
      <c r="K121" s="116"/>
    </row>
    <row r="122" spans="2:11">
      <c r="B122" s="115"/>
      <c r="C122" s="116"/>
      <c r="D122" s="128"/>
      <c r="E122" s="128"/>
      <c r="F122" s="128"/>
      <c r="G122" s="128"/>
      <c r="H122" s="128"/>
      <c r="I122" s="116"/>
      <c r="J122" s="116"/>
      <c r="K122" s="116"/>
    </row>
    <row r="123" spans="2:11">
      <c r="B123" s="115"/>
      <c r="C123" s="116"/>
      <c r="D123" s="128"/>
      <c r="E123" s="128"/>
      <c r="F123" s="128"/>
      <c r="G123" s="128"/>
      <c r="H123" s="128"/>
      <c r="I123" s="116"/>
      <c r="J123" s="116"/>
      <c r="K123" s="116"/>
    </row>
    <row r="124" spans="2:11">
      <c r="B124" s="115"/>
      <c r="C124" s="116"/>
      <c r="D124" s="128"/>
      <c r="E124" s="128"/>
      <c r="F124" s="128"/>
      <c r="G124" s="128"/>
      <c r="H124" s="128"/>
      <c r="I124" s="116"/>
      <c r="J124" s="116"/>
      <c r="K124" s="116"/>
    </row>
    <row r="125" spans="2:11">
      <c r="B125" s="115"/>
      <c r="C125" s="116"/>
      <c r="D125" s="128"/>
      <c r="E125" s="128"/>
      <c r="F125" s="128"/>
      <c r="G125" s="128"/>
      <c r="H125" s="128"/>
      <c r="I125" s="116"/>
      <c r="J125" s="116"/>
      <c r="K125" s="116"/>
    </row>
    <row r="126" spans="2:11">
      <c r="B126" s="115"/>
      <c r="C126" s="116"/>
      <c r="D126" s="128"/>
      <c r="E126" s="128"/>
      <c r="F126" s="128"/>
      <c r="G126" s="128"/>
      <c r="H126" s="128"/>
      <c r="I126" s="116"/>
      <c r="J126" s="116"/>
      <c r="K126" s="116"/>
    </row>
    <row r="127" spans="2:11">
      <c r="B127" s="115"/>
      <c r="C127" s="116"/>
      <c r="D127" s="128"/>
      <c r="E127" s="128"/>
      <c r="F127" s="128"/>
      <c r="G127" s="128"/>
      <c r="H127" s="128"/>
      <c r="I127" s="116"/>
      <c r="J127" s="116"/>
      <c r="K127" s="116"/>
    </row>
    <row r="128" spans="2:11">
      <c r="B128" s="115"/>
      <c r="C128" s="116"/>
      <c r="D128" s="128"/>
      <c r="E128" s="128"/>
      <c r="F128" s="128"/>
      <c r="G128" s="128"/>
      <c r="H128" s="128"/>
      <c r="I128" s="116"/>
      <c r="J128" s="116"/>
      <c r="K128" s="116"/>
    </row>
    <row r="129" spans="2:11">
      <c r="B129" s="115"/>
      <c r="C129" s="116"/>
      <c r="D129" s="128"/>
      <c r="E129" s="128"/>
      <c r="F129" s="128"/>
      <c r="G129" s="128"/>
      <c r="H129" s="128"/>
      <c r="I129" s="116"/>
      <c r="J129" s="116"/>
      <c r="K129" s="116"/>
    </row>
    <row r="130" spans="2:11">
      <c r="B130" s="115"/>
      <c r="C130" s="116"/>
      <c r="D130" s="128"/>
      <c r="E130" s="128"/>
      <c r="F130" s="128"/>
      <c r="G130" s="128"/>
      <c r="H130" s="128"/>
      <c r="I130" s="116"/>
      <c r="J130" s="116"/>
      <c r="K130" s="116"/>
    </row>
    <row r="131" spans="2:11">
      <c r="B131" s="115"/>
      <c r="C131" s="116"/>
      <c r="D131" s="128"/>
      <c r="E131" s="128"/>
      <c r="F131" s="128"/>
      <c r="G131" s="128"/>
      <c r="H131" s="128"/>
      <c r="I131" s="116"/>
      <c r="J131" s="116"/>
      <c r="K131" s="116"/>
    </row>
    <row r="132" spans="2:11">
      <c r="B132" s="115"/>
      <c r="C132" s="116"/>
      <c r="D132" s="128"/>
      <c r="E132" s="128"/>
      <c r="F132" s="128"/>
      <c r="G132" s="128"/>
      <c r="H132" s="128"/>
      <c r="I132" s="116"/>
      <c r="J132" s="116"/>
      <c r="K132" s="116"/>
    </row>
    <row r="133" spans="2:11">
      <c r="B133" s="115"/>
      <c r="C133" s="116"/>
      <c r="D133" s="128"/>
      <c r="E133" s="128"/>
      <c r="F133" s="128"/>
      <c r="G133" s="128"/>
      <c r="H133" s="128"/>
      <c r="I133" s="116"/>
      <c r="J133" s="116"/>
      <c r="K133" s="116"/>
    </row>
    <row r="134" spans="2:11">
      <c r="B134" s="115"/>
      <c r="C134" s="116"/>
      <c r="D134" s="128"/>
      <c r="E134" s="128"/>
      <c r="F134" s="128"/>
      <c r="G134" s="128"/>
      <c r="H134" s="128"/>
      <c r="I134" s="116"/>
      <c r="J134" s="116"/>
      <c r="K134" s="116"/>
    </row>
    <row r="135" spans="2:11">
      <c r="B135" s="115"/>
      <c r="C135" s="116"/>
      <c r="D135" s="128"/>
      <c r="E135" s="128"/>
      <c r="F135" s="128"/>
      <c r="G135" s="128"/>
      <c r="H135" s="128"/>
      <c r="I135" s="116"/>
      <c r="J135" s="116"/>
      <c r="K135" s="116"/>
    </row>
    <row r="136" spans="2:11">
      <c r="B136" s="115"/>
      <c r="C136" s="116"/>
      <c r="D136" s="128"/>
      <c r="E136" s="128"/>
      <c r="F136" s="128"/>
      <c r="G136" s="128"/>
      <c r="H136" s="128"/>
      <c r="I136" s="116"/>
      <c r="J136" s="116"/>
      <c r="K136" s="116"/>
    </row>
    <row r="137" spans="2:11">
      <c r="B137" s="115"/>
      <c r="C137" s="116"/>
      <c r="D137" s="128"/>
      <c r="E137" s="128"/>
      <c r="F137" s="128"/>
      <c r="G137" s="128"/>
      <c r="H137" s="128"/>
      <c r="I137" s="116"/>
      <c r="J137" s="116"/>
      <c r="K137" s="116"/>
    </row>
    <row r="138" spans="2:11">
      <c r="B138" s="115"/>
      <c r="C138" s="116"/>
      <c r="D138" s="128"/>
      <c r="E138" s="128"/>
      <c r="F138" s="128"/>
      <c r="G138" s="128"/>
      <c r="H138" s="128"/>
      <c r="I138" s="116"/>
      <c r="J138" s="116"/>
      <c r="K138" s="116"/>
    </row>
    <row r="139" spans="2:11">
      <c r="B139" s="115"/>
      <c r="C139" s="116"/>
      <c r="D139" s="128"/>
      <c r="E139" s="128"/>
      <c r="F139" s="128"/>
      <c r="G139" s="128"/>
      <c r="H139" s="128"/>
      <c r="I139" s="116"/>
      <c r="J139" s="116"/>
      <c r="K139" s="116"/>
    </row>
    <row r="140" spans="2:11">
      <c r="B140" s="115"/>
      <c r="C140" s="116"/>
      <c r="D140" s="128"/>
      <c r="E140" s="128"/>
      <c r="F140" s="128"/>
      <c r="G140" s="128"/>
      <c r="H140" s="128"/>
      <c r="I140" s="116"/>
      <c r="J140" s="116"/>
      <c r="K140" s="116"/>
    </row>
    <row r="141" spans="2:11">
      <c r="B141" s="115"/>
      <c r="C141" s="116"/>
      <c r="D141" s="128"/>
      <c r="E141" s="128"/>
      <c r="F141" s="128"/>
      <c r="G141" s="128"/>
      <c r="H141" s="128"/>
      <c r="I141" s="116"/>
      <c r="J141" s="116"/>
      <c r="K141" s="116"/>
    </row>
    <row r="142" spans="2:11">
      <c r="B142" s="115"/>
      <c r="C142" s="116"/>
      <c r="D142" s="128"/>
      <c r="E142" s="128"/>
      <c r="F142" s="128"/>
      <c r="G142" s="128"/>
      <c r="H142" s="128"/>
      <c r="I142" s="116"/>
      <c r="J142" s="116"/>
      <c r="K142" s="116"/>
    </row>
    <row r="143" spans="2:11">
      <c r="B143" s="115"/>
      <c r="C143" s="116"/>
      <c r="D143" s="128"/>
      <c r="E143" s="128"/>
      <c r="F143" s="128"/>
      <c r="G143" s="128"/>
      <c r="H143" s="128"/>
      <c r="I143" s="116"/>
      <c r="J143" s="116"/>
      <c r="K143" s="116"/>
    </row>
    <row r="144" spans="2:11">
      <c r="B144" s="115"/>
      <c r="C144" s="116"/>
      <c r="D144" s="128"/>
      <c r="E144" s="128"/>
      <c r="F144" s="128"/>
      <c r="G144" s="128"/>
      <c r="H144" s="128"/>
      <c r="I144" s="116"/>
      <c r="J144" s="116"/>
      <c r="K144" s="116"/>
    </row>
    <row r="145" spans="2:11">
      <c r="B145" s="115"/>
      <c r="C145" s="116"/>
      <c r="D145" s="128"/>
      <c r="E145" s="128"/>
      <c r="F145" s="128"/>
      <c r="G145" s="128"/>
      <c r="H145" s="128"/>
      <c r="I145" s="116"/>
      <c r="J145" s="116"/>
      <c r="K145" s="116"/>
    </row>
    <row r="146" spans="2:11">
      <c r="B146" s="115"/>
      <c r="C146" s="116"/>
      <c r="D146" s="128"/>
      <c r="E146" s="128"/>
      <c r="F146" s="128"/>
      <c r="G146" s="128"/>
      <c r="H146" s="128"/>
      <c r="I146" s="116"/>
      <c r="J146" s="116"/>
      <c r="K146" s="116"/>
    </row>
    <row r="147" spans="2:11">
      <c r="B147" s="115"/>
      <c r="C147" s="116"/>
      <c r="D147" s="128"/>
      <c r="E147" s="128"/>
      <c r="F147" s="128"/>
      <c r="G147" s="128"/>
      <c r="H147" s="128"/>
      <c r="I147" s="116"/>
      <c r="J147" s="116"/>
      <c r="K147" s="116"/>
    </row>
    <row r="148" spans="2:11">
      <c r="B148" s="115"/>
      <c r="C148" s="116"/>
      <c r="D148" s="128"/>
      <c r="E148" s="128"/>
      <c r="F148" s="128"/>
      <c r="G148" s="128"/>
      <c r="H148" s="128"/>
      <c r="I148" s="116"/>
      <c r="J148" s="116"/>
      <c r="K148" s="116"/>
    </row>
    <row r="149" spans="2:11">
      <c r="B149" s="115"/>
      <c r="C149" s="116"/>
      <c r="D149" s="128"/>
      <c r="E149" s="128"/>
      <c r="F149" s="128"/>
      <c r="G149" s="128"/>
      <c r="H149" s="128"/>
      <c r="I149" s="116"/>
      <c r="J149" s="116"/>
      <c r="K149" s="116"/>
    </row>
    <row r="150" spans="2:11">
      <c r="B150" s="115"/>
      <c r="C150" s="116"/>
      <c r="D150" s="128"/>
      <c r="E150" s="128"/>
      <c r="F150" s="128"/>
      <c r="G150" s="128"/>
      <c r="H150" s="128"/>
      <c r="I150" s="116"/>
      <c r="J150" s="116"/>
      <c r="K150" s="116"/>
    </row>
    <row r="151" spans="2:11">
      <c r="B151" s="115"/>
      <c r="C151" s="116"/>
      <c r="D151" s="128"/>
      <c r="E151" s="128"/>
      <c r="F151" s="128"/>
      <c r="G151" s="128"/>
      <c r="H151" s="128"/>
      <c r="I151" s="116"/>
      <c r="J151" s="116"/>
      <c r="K151" s="116"/>
    </row>
    <row r="152" spans="2:11">
      <c r="B152" s="115"/>
      <c r="C152" s="116"/>
      <c r="D152" s="128"/>
      <c r="E152" s="128"/>
      <c r="F152" s="128"/>
      <c r="G152" s="128"/>
      <c r="H152" s="128"/>
      <c r="I152" s="116"/>
      <c r="J152" s="116"/>
      <c r="K152" s="116"/>
    </row>
    <row r="153" spans="2:11">
      <c r="B153" s="115"/>
      <c r="C153" s="116"/>
      <c r="D153" s="128"/>
      <c r="E153" s="128"/>
      <c r="F153" s="128"/>
      <c r="G153" s="128"/>
      <c r="H153" s="128"/>
      <c r="I153" s="116"/>
      <c r="J153" s="116"/>
      <c r="K153" s="116"/>
    </row>
    <row r="154" spans="2:11">
      <c r="B154" s="115"/>
      <c r="C154" s="116"/>
      <c r="D154" s="128"/>
      <c r="E154" s="128"/>
      <c r="F154" s="128"/>
      <c r="G154" s="128"/>
      <c r="H154" s="128"/>
      <c r="I154" s="116"/>
      <c r="J154" s="116"/>
      <c r="K154" s="116"/>
    </row>
    <row r="155" spans="2:11">
      <c r="B155" s="115"/>
      <c r="C155" s="116"/>
      <c r="D155" s="128"/>
      <c r="E155" s="128"/>
      <c r="F155" s="128"/>
      <c r="G155" s="128"/>
      <c r="H155" s="128"/>
      <c r="I155" s="116"/>
      <c r="J155" s="116"/>
      <c r="K155" s="116"/>
    </row>
    <row r="156" spans="2:11">
      <c r="B156" s="115"/>
      <c r="C156" s="116"/>
      <c r="D156" s="128"/>
      <c r="E156" s="128"/>
      <c r="F156" s="128"/>
      <c r="G156" s="128"/>
      <c r="H156" s="128"/>
      <c r="I156" s="116"/>
      <c r="J156" s="116"/>
      <c r="K156" s="116"/>
    </row>
    <row r="157" spans="2:11">
      <c r="B157" s="115"/>
      <c r="C157" s="116"/>
      <c r="D157" s="128"/>
      <c r="E157" s="128"/>
      <c r="F157" s="128"/>
      <c r="G157" s="128"/>
      <c r="H157" s="128"/>
      <c r="I157" s="116"/>
      <c r="J157" s="116"/>
      <c r="K157" s="116"/>
    </row>
    <row r="158" spans="2:11">
      <c r="B158" s="115"/>
      <c r="C158" s="116"/>
      <c r="D158" s="128"/>
      <c r="E158" s="128"/>
      <c r="F158" s="128"/>
      <c r="G158" s="128"/>
      <c r="H158" s="128"/>
      <c r="I158" s="116"/>
      <c r="J158" s="116"/>
      <c r="K158" s="116"/>
    </row>
    <row r="159" spans="2:11">
      <c r="B159" s="115"/>
      <c r="C159" s="116"/>
      <c r="D159" s="128"/>
      <c r="E159" s="128"/>
      <c r="F159" s="128"/>
      <c r="G159" s="128"/>
      <c r="H159" s="128"/>
      <c r="I159" s="116"/>
      <c r="J159" s="116"/>
      <c r="K159" s="116"/>
    </row>
    <row r="160" spans="2:11">
      <c r="B160" s="115"/>
      <c r="C160" s="116"/>
      <c r="D160" s="128"/>
      <c r="E160" s="128"/>
      <c r="F160" s="128"/>
      <c r="G160" s="128"/>
      <c r="H160" s="128"/>
      <c r="I160" s="116"/>
      <c r="J160" s="116"/>
      <c r="K160" s="116"/>
    </row>
    <row r="161" spans="2:11">
      <c r="B161" s="115"/>
      <c r="C161" s="116"/>
      <c r="D161" s="128"/>
      <c r="E161" s="128"/>
      <c r="F161" s="128"/>
      <c r="G161" s="128"/>
      <c r="H161" s="128"/>
      <c r="I161" s="116"/>
      <c r="J161" s="116"/>
      <c r="K161" s="116"/>
    </row>
    <row r="162" spans="2:11">
      <c r="B162" s="115"/>
      <c r="C162" s="116"/>
      <c r="D162" s="128"/>
      <c r="E162" s="128"/>
      <c r="F162" s="128"/>
      <c r="G162" s="128"/>
      <c r="H162" s="128"/>
      <c r="I162" s="116"/>
      <c r="J162" s="116"/>
      <c r="K162" s="116"/>
    </row>
    <row r="163" spans="2:11">
      <c r="B163" s="115"/>
      <c r="C163" s="116"/>
      <c r="D163" s="128"/>
      <c r="E163" s="128"/>
      <c r="F163" s="128"/>
      <c r="G163" s="128"/>
      <c r="H163" s="128"/>
      <c r="I163" s="116"/>
      <c r="J163" s="116"/>
      <c r="K163" s="116"/>
    </row>
    <row r="164" spans="2:11">
      <c r="B164" s="115"/>
      <c r="C164" s="116"/>
      <c r="D164" s="128"/>
      <c r="E164" s="128"/>
      <c r="F164" s="128"/>
      <c r="G164" s="128"/>
      <c r="H164" s="128"/>
      <c r="I164" s="116"/>
      <c r="J164" s="116"/>
      <c r="K164" s="116"/>
    </row>
    <row r="165" spans="2:11">
      <c r="B165" s="115"/>
      <c r="C165" s="116"/>
      <c r="D165" s="128"/>
      <c r="E165" s="128"/>
      <c r="F165" s="128"/>
      <c r="G165" s="128"/>
      <c r="H165" s="128"/>
      <c r="I165" s="116"/>
      <c r="J165" s="116"/>
      <c r="K165" s="116"/>
    </row>
    <row r="166" spans="2:11">
      <c r="B166" s="115"/>
      <c r="C166" s="116"/>
      <c r="D166" s="128"/>
      <c r="E166" s="128"/>
      <c r="F166" s="128"/>
      <c r="G166" s="128"/>
      <c r="H166" s="128"/>
      <c r="I166" s="116"/>
      <c r="J166" s="116"/>
      <c r="K166" s="116"/>
    </row>
    <row r="167" spans="2:11">
      <c r="B167" s="115"/>
      <c r="C167" s="116"/>
      <c r="D167" s="128"/>
      <c r="E167" s="128"/>
      <c r="F167" s="128"/>
      <c r="G167" s="128"/>
      <c r="H167" s="128"/>
      <c r="I167" s="116"/>
      <c r="J167" s="116"/>
      <c r="K167" s="116"/>
    </row>
    <row r="168" spans="2:11">
      <c r="B168" s="115"/>
      <c r="C168" s="116"/>
      <c r="D168" s="128"/>
      <c r="E168" s="128"/>
      <c r="F168" s="128"/>
      <c r="G168" s="128"/>
      <c r="H168" s="128"/>
      <c r="I168" s="116"/>
      <c r="J168" s="116"/>
      <c r="K168" s="116"/>
    </row>
    <row r="169" spans="2:11">
      <c r="B169" s="115"/>
      <c r="C169" s="116"/>
      <c r="D169" s="128"/>
      <c r="E169" s="128"/>
      <c r="F169" s="128"/>
      <c r="G169" s="128"/>
      <c r="H169" s="128"/>
      <c r="I169" s="116"/>
      <c r="J169" s="116"/>
      <c r="K169" s="116"/>
    </row>
    <row r="170" spans="2:11">
      <c r="B170" s="115"/>
      <c r="C170" s="116"/>
      <c r="D170" s="128"/>
      <c r="E170" s="128"/>
      <c r="F170" s="128"/>
      <c r="G170" s="128"/>
      <c r="H170" s="128"/>
      <c r="I170" s="116"/>
      <c r="J170" s="116"/>
      <c r="K170" s="116"/>
    </row>
    <row r="171" spans="2:11">
      <c r="B171" s="115"/>
      <c r="C171" s="116"/>
      <c r="D171" s="128"/>
      <c r="E171" s="128"/>
      <c r="F171" s="128"/>
      <c r="G171" s="128"/>
      <c r="H171" s="128"/>
      <c r="I171" s="116"/>
      <c r="J171" s="116"/>
      <c r="K171" s="116"/>
    </row>
    <row r="172" spans="2:11">
      <c r="B172" s="115"/>
      <c r="C172" s="116"/>
      <c r="D172" s="128"/>
      <c r="E172" s="128"/>
      <c r="F172" s="128"/>
      <c r="G172" s="128"/>
      <c r="H172" s="128"/>
      <c r="I172" s="116"/>
      <c r="J172" s="116"/>
      <c r="K172" s="116"/>
    </row>
    <row r="173" spans="2:11">
      <c r="B173" s="115"/>
      <c r="C173" s="116"/>
      <c r="D173" s="128"/>
      <c r="E173" s="128"/>
      <c r="F173" s="128"/>
      <c r="G173" s="128"/>
      <c r="H173" s="128"/>
      <c r="I173" s="116"/>
      <c r="J173" s="116"/>
      <c r="K173" s="116"/>
    </row>
    <row r="174" spans="2:11">
      <c r="B174" s="115"/>
      <c r="C174" s="116"/>
      <c r="D174" s="128"/>
      <c r="E174" s="128"/>
      <c r="F174" s="128"/>
      <c r="G174" s="128"/>
      <c r="H174" s="128"/>
      <c r="I174" s="116"/>
      <c r="J174" s="116"/>
      <c r="K174" s="116"/>
    </row>
    <row r="175" spans="2:11">
      <c r="B175" s="115"/>
      <c r="C175" s="116"/>
      <c r="D175" s="128"/>
      <c r="E175" s="128"/>
      <c r="F175" s="128"/>
      <c r="G175" s="128"/>
      <c r="H175" s="128"/>
      <c r="I175" s="116"/>
      <c r="J175" s="116"/>
      <c r="K175" s="116"/>
    </row>
    <row r="176" spans="2:11">
      <c r="B176" s="115"/>
      <c r="C176" s="116"/>
      <c r="D176" s="128"/>
      <c r="E176" s="128"/>
      <c r="F176" s="128"/>
      <c r="G176" s="128"/>
      <c r="H176" s="128"/>
      <c r="I176" s="116"/>
      <c r="J176" s="116"/>
      <c r="K176" s="116"/>
    </row>
    <row r="177" spans="2:11">
      <c r="B177" s="115"/>
      <c r="C177" s="116"/>
      <c r="D177" s="128"/>
      <c r="E177" s="128"/>
      <c r="F177" s="128"/>
      <c r="G177" s="128"/>
      <c r="H177" s="128"/>
      <c r="I177" s="116"/>
      <c r="J177" s="116"/>
      <c r="K177" s="116"/>
    </row>
    <row r="178" spans="2:11">
      <c r="B178" s="115"/>
      <c r="C178" s="116"/>
      <c r="D178" s="128"/>
      <c r="E178" s="128"/>
      <c r="F178" s="128"/>
      <c r="G178" s="128"/>
      <c r="H178" s="128"/>
      <c r="I178" s="116"/>
      <c r="J178" s="116"/>
      <c r="K178" s="116"/>
    </row>
    <row r="179" spans="2:11">
      <c r="B179" s="115"/>
      <c r="C179" s="116"/>
      <c r="D179" s="128"/>
      <c r="E179" s="128"/>
      <c r="F179" s="128"/>
      <c r="G179" s="128"/>
      <c r="H179" s="128"/>
      <c r="I179" s="116"/>
      <c r="J179" s="116"/>
      <c r="K179" s="116"/>
    </row>
    <row r="180" spans="2:11">
      <c r="B180" s="115"/>
      <c r="C180" s="116"/>
      <c r="D180" s="128"/>
      <c r="E180" s="128"/>
      <c r="F180" s="128"/>
      <c r="G180" s="128"/>
      <c r="H180" s="128"/>
      <c r="I180" s="116"/>
      <c r="J180" s="116"/>
      <c r="K180" s="116"/>
    </row>
    <row r="181" spans="2:11">
      <c r="B181" s="115"/>
      <c r="C181" s="116"/>
      <c r="D181" s="128"/>
      <c r="E181" s="128"/>
      <c r="F181" s="128"/>
      <c r="G181" s="128"/>
      <c r="H181" s="128"/>
      <c r="I181" s="116"/>
      <c r="J181" s="116"/>
      <c r="K181" s="116"/>
    </row>
    <row r="182" spans="2:11">
      <c r="B182" s="115"/>
      <c r="C182" s="116"/>
      <c r="D182" s="128"/>
      <c r="E182" s="128"/>
      <c r="F182" s="128"/>
      <c r="G182" s="128"/>
      <c r="H182" s="128"/>
      <c r="I182" s="116"/>
      <c r="J182" s="116"/>
      <c r="K182" s="116"/>
    </row>
    <row r="183" spans="2:11">
      <c r="B183" s="115"/>
      <c r="C183" s="116"/>
      <c r="D183" s="128"/>
      <c r="E183" s="128"/>
      <c r="F183" s="128"/>
      <c r="G183" s="128"/>
      <c r="H183" s="128"/>
      <c r="I183" s="116"/>
      <c r="J183" s="116"/>
      <c r="K183" s="116"/>
    </row>
    <row r="184" spans="2:11">
      <c r="B184" s="115"/>
      <c r="C184" s="116"/>
      <c r="D184" s="128"/>
      <c r="E184" s="128"/>
      <c r="F184" s="128"/>
      <c r="G184" s="128"/>
      <c r="H184" s="128"/>
      <c r="I184" s="116"/>
      <c r="J184" s="116"/>
      <c r="K184" s="116"/>
    </row>
    <row r="185" spans="2:11">
      <c r="B185" s="115"/>
      <c r="C185" s="116"/>
      <c r="D185" s="128"/>
      <c r="E185" s="128"/>
      <c r="F185" s="128"/>
      <c r="G185" s="128"/>
      <c r="H185" s="128"/>
      <c r="I185" s="116"/>
      <c r="J185" s="116"/>
      <c r="K185" s="116"/>
    </row>
    <row r="186" spans="2:11">
      <c r="B186" s="115"/>
      <c r="C186" s="116"/>
      <c r="D186" s="128"/>
      <c r="E186" s="128"/>
      <c r="F186" s="128"/>
      <c r="G186" s="128"/>
      <c r="H186" s="128"/>
      <c r="I186" s="116"/>
      <c r="J186" s="116"/>
      <c r="K186" s="116"/>
    </row>
    <row r="187" spans="2:11">
      <c r="B187" s="115"/>
      <c r="C187" s="116"/>
      <c r="D187" s="128"/>
      <c r="E187" s="128"/>
      <c r="F187" s="128"/>
      <c r="G187" s="128"/>
      <c r="H187" s="128"/>
      <c r="I187" s="116"/>
      <c r="J187" s="116"/>
      <c r="K187" s="116"/>
    </row>
    <row r="188" spans="2:11">
      <c r="B188" s="115"/>
      <c r="C188" s="116"/>
      <c r="D188" s="128"/>
      <c r="E188" s="128"/>
      <c r="F188" s="128"/>
      <c r="G188" s="128"/>
      <c r="H188" s="128"/>
      <c r="I188" s="116"/>
      <c r="J188" s="116"/>
      <c r="K188" s="116"/>
    </row>
    <row r="189" spans="2:11">
      <c r="B189" s="115"/>
      <c r="C189" s="116"/>
      <c r="D189" s="128"/>
      <c r="E189" s="128"/>
      <c r="F189" s="128"/>
      <c r="G189" s="128"/>
      <c r="H189" s="128"/>
      <c r="I189" s="116"/>
      <c r="J189" s="116"/>
      <c r="K189" s="116"/>
    </row>
    <row r="190" spans="2:11">
      <c r="B190" s="115"/>
      <c r="C190" s="116"/>
      <c r="D190" s="128"/>
      <c r="E190" s="128"/>
      <c r="F190" s="128"/>
      <c r="G190" s="128"/>
      <c r="H190" s="128"/>
      <c r="I190" s="116"/>
      <c r="J190" s="116"/>
      <c r="K190" s="116"/>
    </row>
    <row r="191" spans="2:11">
      <c r="B191" s="115"/>
      <c r="C191" s="116"/>
      <c r="D191" s="128"/>
      <c r="E191" s="128"/>
      <c r="F191" s="128"/>
      <c r="G191" s="128"/>
      <c r="H191" s="128"/>
      <c r="I191" s="116"/>
      <c r="J191" s="116"/>
      <c r="K191" s="116"/>
    </row>
    <row r="192" spans="2:11">
      <c r="B192" s="115"/>
      <c r="C192" s="116"/>
      <c r="D192" s="128"/>
      <c r="E192" s="128"/>
      <c r="F192" s="128"/>
      <c r="G192" s="128"/>
      <c r="H192" s="128"/>
      <c r="I192" s="116"/>
      <c r="J192" s="116"/>
      <c r="K192" s="116"/>
    </row>
    <row r="193" spans="2:11">
      <c r="B193" s="115"/>
      <c r="C193" s="116"/>
      <c r="D193" s="128"/>
      <c r="E193" s="128"/>
      <c r="F193" s="128"/>
      <c r="G193" s="128"/>
      <c r="H193" s="128"/>
      <c r="I193" s="116"/>
      <c r="J193" s="116"/>
      <c r="K193" s="116"/>
    </row>
    <row r="194" spans="2:11">
      <c r="B194" s="115"/>
      <c r="C194" s="116"/>
      <c r="D194" s="128"/>
      <c r="E194" s="128"/>
      <c r="F194" s="128"/>
      <c r="G194" s="128"/>
      <c r="H194" s="128"/>
      <c r="I194" s="116"/>
      <c r="J194" s="116"/>
      <c r="K194" s="116"/>
    </row>
    <row r="195" spans="2:11">
      <c r="B195" s="115"/>
      <c r="C195" s="116"/>
      <c r="D195" s="128"/>
      <c r="E195" s="128"/>
      <c r="F195" s="128"/>
      <c r="G195" s="128"/>
      <c r="H195" s="128"/>
      <c r="I195" s="116"/>
      <c r="J195" s="116"/>
      <c r="K195" s="116"/>
    </row>
    <row r="196" spans="2:11">
      <c r="B196" s="115"/>
      <c r="C196" s="116"/>
      <c r="D196" s="128"/>
      <c r="E196" s="128"/>
      <c r="F196" s="128"/>
      <c r="G196" s="128"/>
      <c r="H196" s="128"/>
      <c r="I196" s="116"/>
      <c r="J196" s="116"/>
      <c r="K196" s="116"/>
    </row>
    <row r="197" spans="2:11">
      <c r="B197" s="115"/>
      <c r="C197" s="116"/>
      <c r="D197" s="128"/>
      <c r="E197" s="128"/>
      <c r="F197" s="128"/>
      <c r="G197" s="128"/>
      <c r="H197" s="128"/>
      <c r="I197" s="116"/>
      <c r="J197" s="116"/>
      <c r="K197" s="116"/>
    </row>
    <row r="198" spans="2:11">
      <c r="B198" s="115"/>
      <c r="C198" s="116"/>
      <c r="D198" s="128"/>
      <c r="E198" s="128"/>
      <c r="F198" s="128"/>
      <c r="G198" s="128"/>
      <c r="H198" s="128"/>
      <c r="I198" s="116"/>
      <c r="J198" s="116"/>
      <c r="K198" s="116"/>
    </row>
    <row r="199" spans="2:11">
      <c r="B199" s="115"/>
      <c r="C199" s="116"/>
      <c r="D199" s="128"/>
      <c r="E199" s="128"/>
      <c r="F199" s="128"/>
      <c r="G199" s="128"/>
      <c r="H199" s="128"/>
      <c r="I199" s="116"/>
      <c r="J199" s="116"/>
      <c r="K199" s="116"/>
    </row>
    <row r="200" spans="2:11">
      <c r="B200" s="115"/>
      <c r="C200" s="116"/>
      <c r="D200" s="128"/>
      <c r="E200" s="128"/>
      <c r="F200" s="128"/>
      <c r="G200" s="128"/>
      <c r="H200" s="128"/>
      <c r="I200" s="116"/>
      <c r="J200" s="116"/>
      <c r="K200" s="116"/>
    </row>
    <row r="201" spans="2:11">
      <c r="B201" s="115"/>
      <c r="C201" s="116"/>
      <c r="D201" s="128"/>
      <c r="E201" s="128"/>
      <c r="F201" s="128"/>
      <c r="G201" s="128"/>
      <c r="H201" s="128"/>
      <c r="I201" s="116"/>
      <c r="J201" s="116"/>
      <c r="K201" s="116"/>
    </row>
    <row r="202" spans="2:11">
      <c r="B202" s="115"/>
      <c r="C202" s="116"/>
      <c r="D202" s="128"/>
      <c r="E202" s="128"/>
      <c r="F202" s="128"/>
      <c r="G202" s="128"/>
      <c r="H202" s="128"/>
      <c r="I202" s="116"/>
      <c r="J202" s="116"/>
      <c r="K202" s="116"/>
    </row>
    <row r="203" spans="2:11">
      <c r="B203" s="115"/>
      <c r="C203" s="116"/>
      <c r="D203" s="128"/>
      <c r="E203" s="128"/>
      <c r="F203" s="128"/>
      <c r="G203" s="128"/>
      <c r="H203" s="128"/>
      <c r="I203" s="116"/>
      <c r="J203" s="116"/>
      <c r="K203" s="116"/>
    </row>
    <row r="204" spans="2:11">
      <c r="B204" s="115"/>
      <c r="C204" s="116"/>
      <c r="D204" s="128"/>
      <c r="E204" s="128"/>
      <c r="F204" s="128"/>
      <c r="G204" s="128"/>
      <c r="H204" s="128"/>
      <c r="I204" s="116"/>
      <c r="J204" s="116"/>
      <c r="K204" s="116"/>
    </row>
    <row r="205" spans="2:11">
      <c r="B205" s="115"/>
      <c r="C205" s="116"/>
      <c r="D205" s="128"/>
      <c r="E205" s="128"/>
      <c r="F205" s="128"/>
      <c r="G205" s="128"/>
      <c r="H205" s="128"/>
      <c r="I205" s="116"/>
      <c r="J205" s="116"/>
      <c r="K205" s="116"/>
    </row>
    <row r="206" spans="2:11">
      <c r="B206" s="115"/>
      <c r="C206" s="116"/>
      <c r="D206" s="128"/>
      <c r="E206" s="128"/>
      <c r="F206" s="128"/>
      <c r="G206" s="128"/>
      <c r="H206" s="128"/>
      <c r="I206" s="116"/>
      <c r="J206" s="116"/>
      <c r="K206" s="116"/>
    </row>
    <row r="207" spans="2:11">
      <c r="B207" s="115"/>
      <c r="C207" s="116"/>
      <c r="D207" s="128"/>
      <c r="E207" s="128"/>
      <c r="F207" s="128"/>
      <c r="G207" s="128"/>
      <c r="H207" s="128"/>
      <c r="I207" s="116"/>
      <c r="J207" s="116"/>
      <c r="K207" s="116"/>
    </row>
    <row r="208" spans="2:11">
      <c r="B208" s="115"/>
      <c r="C208" s="116"/>
      <c r="D208" s="128"/>
      <c r="E208" s="128"/>
      <c r="F208" s="128"/>
      <c r="G208" s="128"/>
      <c r="H208" s="128"/>
      <c r="I208" s="116"/>
      <c r="J208" s="116"/>
      <c r="K208" s="116"/>
    </row>
    <row r="209" spans="2:11">
      <c r="B209" s="115"/>
      <c r="C209" s="116"/>
      <c r="D209" s="128"/>
      <c r="E209" s="128"/>
      <c r="F209" s="128"/>
      <c r="G209" s="128"/>
      <c r="H209" s="128"/>
      <c r="I209" s="116"/>
      <c r="J209" s="116"/>
      <c r="K209" s="116"/>
    </row>
    <row r="210" spans="2:11">
      <c r="B210" s="115"/>
      <c r="C210" s="116"/>
      <c r="D210" s="128"/>
      <c r="E210" s="128"/>
      <c r="F210" s="128"/>
      <c r="G210" s="128"/>
      <c r="H210" s="128"/>
      <c r="I210" s="116"/>
      <c r="J210" s="116"/>
      <c r="K210" s="116"/>
    </row>
    <row r="211" spans="2:11">
      <c r="B211" s="115"/>
      <c r="C211" s="116"/>
      <c r="D211" s="128"/>
      <c r="E211" s="128"/>
      <c r="F211" s="128"/>
      <c r="G211" s="128"/>
      <c r="H211" s="128"/>
      <c r="I211" s="116"/>
      <c r="J211" s="116"/>
      <c r="K211" s="116"/>
    </row>
    <row r="212" spans="2:11">
      <c r="B212" s="115"/>
      <c r="C212" s="116"/>
      <c r="D212" s="128"/>
      <c r="E212" s="128"/>
      <c r="F212" s="128"/>
      <c r="G212" s="128"/>
      <c r="H212" s="128"/>
      <c r="I212" s="116"/>
      <c r="J212" s="116"/>
      <c r="K212" s="116"/>
    </row>
    <row r="213" spans="2:11">
      <c r="B213" s="115"/>
      <c r="C213" s="116"/>
      <c r="D213" s="128"/>
      <c r="E213" s="128"/>
      <c r="F213" s="128"/>
      <c r="G213" s="128"/>
      <c r="H213" s="128"/>
      <c r="I213" s="116"/>
      <c r="J213" s="116"/>
      <c r="K213" s="116"/>
    </row>
    <row r="214" spans="2:11">
      <c r="B214" s="115"/>
      <c r="C214" s="116"/>
      <c r="D214" s="128"/>
      <c r="E214" s="128"/>
      <c r="F214" s="128"/>
      <c r="G214" s="128"/>
      <c r="H214" s="128"/>
      <c r="I214" s="116"/>
      <c r="J214" s="116"/>
      <c r="K214" s="116"/>
    </row>
    <row r="215" spans="2:11">
      <c r="B215" s="115"/>
      <c r="C215" s="116"/>
      <c r="D215" s="128"/>
      <c r="E215" s="128"/>
      <c r="F215" s="128"/>
      <c r="G215" s="128"/>
      <c r="H215" s="128"/>
      <c r="I215" s="116"/>
      <c r="J215" s="116"/>
      <c r="K215" s="116"/>
    </row>
    <row r="216" spans="2:11">
      <c r="B216" s="115"/>
      <c r="C216" s="116"/>
      <c r="D216" s="128"/>
      <c r="E216" s="128"/>
      <c r="F216" s="128"/>
      <c r="G216" s="128"/>
      <c r="H216" s="128"/>
      <c r="I216" s="116"/>
      <c r="J216" s="116"/>
      <c r="K216" s="116"/>
    </row>
    <row r="217" spans="2:11">
      <c r="B217" s="115"/>
      <c r="C217" s="116"/>
      <c r="D217" s="128"/>
      <c r="E217" s="128"/>
      <c r="F217" s="128"/>
      <c r="G217" s="128"/>
      <c r="H217" s="128"/>
      <c r="I217" s="116"/>
      <c r="J217" s="116"/>
      <c r="K217" s="116"/>
    </row>
    <row r="218" spans="2:11">
      <c r="B218" s="115"/>
      <c r="C218" s="116"/>
      <c r="D218" s="128"/>
      <c r="E218" s="128"/>
      <c r="F218" s="128"/>
      <c r="G218" s="128"/>
      <c r="H218" s="128"/>
      <c r="I218" s="116"/>
      <c r="J218" s="116"/>
      <c r="K218" s="116"/>
    </row>
    <row r="219" spans="2:11">
      <c r="B219" s="115"/>
      <c r="C219" s="116"/>
      <c r="D219" s="128"/>
      <c r="E219" s="128"/>
      <c r="F219" s="128"/>
      <c r="G219" s="128"/>
      <c r="H219" s="128"/>
      <c r="I219" s="116"/>
      <c r="J219" s="116"/>
      <c r="K219" s="116"/>
    </row>
    <row r="220" spans="2:11">
      <c r="B220" s="115"/>
      <c r="C220" s="116"/>
      <c r="D220" s="128"/>
      <c r="E220" s="128"/>
      <c r="F220" s="128"/>
      <c r="G220" s="128"/>
      <c r="H220" s="128"/>
      <c r="I220" s="116"/>
      <c r="J220" s="116"/>
      <c r="K220" s="116"/>
    </row>
    <row r="221" spans="2:11">
      <c r="B221" s="115"/>
      <c r="C221" s="116"/>
      <c r="D221" s="128"/>
      <c r="E221" s="128"/>
      <c r="F221" s="128"/>
      <c r="G221" s="128"/>
      <c r="H221" s="128"/>
      <c r="I221" s="116"/>
      <c r="J221" s="116"/>
      <c r="K221" s="116"/>
    </row>
    <row r="222" spans="2:11">
      <c r="B222" s="115"/>
      <c r="C222" s="116"/>
      <c r="D222" s="128"/>
      <c r="E222" s="128"/>
      <c r="F222" s="128"/>
      <c r="G222" s="128"/>
      <c r="H222" s="128"/>
      <c r="I222" s="116"/>
      <c r="J222" s="116"/>
      <c r="K222" s="116"/>
    </row>
    <row r="223" spans="2:11">
      <c r="B223" s="115"/>
      <c r="C223" s="116"/>
      <c r="D223" s="128"/>
      <c r="E223" s="128"/>
      <c r="F223" s="128"/>
      <c r="G223" s="128"/>
      <c r="H223" s="128"/>
      <c r="I223" s="116"/>
      <c r="J223" s="116"/>
      <c r="K223" s="116"/>
    </row>
    <row r="224" spans="2:11">
      <c r="B224" s="115"/>
      <c r="C224" s="116"/>
      <c r="D224" s="128"/>
      <c r="E224" s="128"/>
      <c r="F224" s="128"/>
      <c r="G224" s="128"/>
      <c r="H224" s="128"/>
      <c r="I224" s="116"/>
      <c r="J224" s="116"/>
      <c r="K224" s="116"/>
    </row>
    <row r="225" spans="2:11">
      <c r="B225" s="115"/>
      <c r="C225" s="116"/>
      <c r="D225" s="128"/>
      <c r="E225" s="128"/>
      <c r="F225" s="128"/>
      <c r="G225" s="128"/>
      <c r="H225" s="128"/>
      <c r="I225" s="116"/>
      <c r="J225" s="116"/>
      <c r="K225" s="116"/>
    </row>
    <row r="226" spans="2:11">
      <c r="B226" s="115"/>
      <c r="C226" s="116"/>
      <c r="D226" s="128"/>
      <c r="E226" s="128"/>
      <c r="F226" s="128"/>
      <c r="G226" s="128"/>
      <c r="H226" s="128"/>
      <c r="I226" s="116"/>
      <c r="J226" s="116"/>
      <c r="K226" s="116"/>
    </row>
    <row r="227" spans="2:11">
      <c r="B227" s="115"/>
      <c r="C227" s="116"/>
      <c r="D227" s="128"/>
      <c r="E227" s="128"/>
      <c r="F227" s="128"/>
      <c r="G227" s="128"/>
      <c r="H227" s="128"/>
      <c r="I227" s="116"/>
      <c r="J227" s="116"/>
      <c r="K227" s="116"/>
    </row>
    <row r="228" spans="2:11">
      <c r="B228" s="115"/>
      <c r="C228" s="116"/>
      <c r="D228" s="128"/>
      <c r="E228" s="128"/>
      <c r="F228" s="128"/>
      <c r="G228" s="128"/>
      <c r="H228" s="128"/>
      <c r="I228" s="116"/>
      <c r="J228" s="116"/>
      <c r="K228" s="116"/>
    </row>
    <row r="229" spans="2:11">
      <c r="B229" s="115"/>
      <c r="C229" s="116"/>
      <c r="D229" s="128"/>
      <c r="E229" s="128"/>
      <c r="F229" s="128"/>
      <c r="G229" s="128"/>
      <c r="H229" s="128"/>
      <c r="I229" s="116"/>
      <c r="J229" s="116"/>
      <c r="K229" s="116"/>
    </row>
    <row r="230" spans="2:11">
      <c r="B230" s="115"/>
      <c r="C230" s="116"/>
      <c r="D230" s="128"/>
      <c r="E230" s="128"/>
      <c r="F230" s="128"/>
      <c r="G230" s="128"/>
      <c r="H230" s="128"/>
      <c r="I230" s="116"/>
      <c r="J230" s="116"/>
      <c r="K230" s="116"/>
    </row>
    <row r="231" spans="2:11">
      <c r="B231" s="115"/>
      <c r="C231" s="116"/>
      <c r="D231" s="128"/>
      <c r="E231" s="128"/>
      <c r="F231" s="128"/>
      <c r="G231" s="128"/>
      <c r="H231" s="128"/>
      <c r="I231" s="116"/>
      <c r="J231" s="116"/>
      <c r="K231" s="116"/>
    </row>
    <row r="232" spans="2:11">
      <c r="B232" s="115"/>
      <c r="C232" s="116"/>
      <c r="D232" s="128"/>
      <c r="E232" s="128"/>
      <c r="F232" s="128"/>
      <c r="G232" s="128"/>
      <c r="H232" s="128"/>
      <c r="I232" s="116"/>
      <c r="J232" s="116"/>
      <c r="K232" s="116"/>
    </row>
    <row r="233" spans="2:11">
      <c r="B233" s="115"/>
      <c r="C233" s="116"/>
      <c r="D233" s="128"/>
      <c r="E233" s="128"/>
      <c r="F233" s="128"/>
      <c r="G233" s="128"/>
      <c r="H233" s="128"/>
      <c r="I233" s="116"/>
      <c r="J233" s="116"/>
      <c r="K233" s="116"/>
    </row>
    <row r="234" spans="2:11">
      <c r="B234" s="115"/>
      <c r="C234" s="116"/>
      <c r="D234" s="128"/>
      <c r="E234" s="128"/>
      <c r="F234" s="128"/>
      <c r="G234" s="128"/>
      <c r="H234" s="128"/>
      <c r="I234" s="116"/>
      <c r="J234" s="116"/>
      <c r="K234" s="116"/>
    </row>
    <row r="235" spans="2:11">
      <c r="B235" s="115"/>
      <c r="C235" s="116"/>
      <c r="D235" s="128"/>
      <c r="E235" s="128"/>
      <c r="F235" s="128"/>
      <c r="G235" s="128"/>
      <c r="H235" s="128"/>
      <c r="I235" s="116"/>
      <c r="J235" s="116"/>
      <c r="K235" s="116"/>
    </row>
    <row r="236" spans="2:11">
      <c r="B236" s="115"/>
      <c r="C236" s="116"/>
      <c r="D236" s="128"/>
      <c r="E236" s="128"/>
      <c r="F236" s="128"/>
      <c r="G236" s="128"/>
      <c r="H236" s="128"/>
      <c r="I236" s="116"/>
      <c r="J236" s="116"/>
      <c r="K236" s="116"/>
    </row>
    <row r="237" spans="2:11">
      <c r="B237" s="115"/>
      <c r="C237" s="116"/>
      <c r="D237" s="128"/>
      <c r="E237" s="128"/>
      <c r="F237" s="128"/>
      <c r="G237" s="128"/>
      <c r="H237" s="128"/>
      <c r="I237" s="116"/>
      <c r="J237" s="116"/>
      <c r="K237" s="116"/>
    </row>
    <row r="238" spans="2:11">
      <c r="B238" s="115"/>
      <c r="C238" s="116"/>
      <c r="D238" s="128"/>
      <c r="E238" s="128"/>
      <c r="F238" s="128"/>
      <c r="G238" s="128"/>
      <c r="H238" s="128"/>
      <c r="I238" s="116"/>
      <c r="J238" s="116"/>
      <c r="K238" s="116"/>
    </row>
    <row r="239" spans="2:11">
      <c r="B239" s="115"/>
      <c r="C239" s="116"/>
      <c r="D239" s="128"/>
      <c r="E239" s="128"/>
      <c r="F239" s="128"/>
      <c r="G239" s="128"/>
      <c r="H239" s="128"/>
      <c r="I239" s="116"/>
      <c r="J239" s="116"/>
      <c r="K239" s="116"/>
    </row>
    <row r="240" spans="2:11">
      <c r="B240" s="115"/>
      <c r="C240" s="116"/>
      <c r="D240" s="128"/>
      <c r="E240" s="128"/>
      <c r="F240" s="128"/>
      <c r="G240" s="128"/>
      <c r="H240" s="128"/>
      <c r="I240" s="116"/>
      <c r="J240" s="116"/>
      <c r="K240" s="116"/>
    </row>
    <row r="241" spans="2:11">
      <c r="B241" s="115"/>
      <c r="C241" s="116"/>
      <c r="D241" s="128"/>
      <c r="E241" s="128"/>
      <c r="F241" s="128"/>
      <c r="G241" s="128"/>
      <c r="H241" s="128"/>
      <c r="I241" s="116"/>
      <c r="J241" s="116"/>
      <c r="K241" s="116"/>
    </row>
    <row r="242" spans="2:11">
      <c r="B242" s="115"/>
      <c r="C242" s="116"/>
      <c r="D242" s="128"/>
      <c r="E242" s="128"/>
      <c r="F242" s="128"/>
      <c r="G242" s="128"/>
      <c r="H242" s="128"/>
      <c r="I242" s="116"/>
      <c r="J242" s="116"/>
      <c r="K242" s="116"/>
    </row>
    <row r="243" spans="2:11">
      <c r="B243" s="115"/>
      <c r="C243" s="116"/>
      <c r="D243" s="128"/>
      <c r="E243" s="128"/>
      <c r="F243" s="128"/>
      <c r="G243" s="128"/>
      <c r="H243" s="128"/>
      <c r="I243" s="116"/>
      <c r="J243" s="116"/>
      <c r="K243" s="116"/>
    </row>
    <row r="244" spans="2:11">
      <c r="B244" s="115"/>
      <c r="C244" s="116"/>
      <c r="D244" s="128"/>
      <c r="E244" s="128"/>
      <c r="F244" s="128"/>
      <c r="G244" s="128"/>
      <c r="H244" s="128"/>
      <c r="I244" s="116"/>
      <c r="J244" s="116"/>
      <c r="K244" s="116"/>
    </row>
    <row r="245" spans="2:11">
      <c r="B245" s="115"/>
      <c r="C245" s="116"/>
      <c r="D245" s="128"/>
      <c r="E245" s="128"/>
      <c r="F245" s="128"/>
      <c r="G245" s="128"/>
      <c r="H245" s="128"/>
      <c r="I245" s="116"/>
      <c r="J245" s="116"/>
      <c r="K245" s="116"/>
    </row>
    <row r="246" spans="2:11">
      <c r="B246" s="115"/>
      <c r="C246" s="116"/>
      <c r="D246" s="128"/>
      <c r="E246" s="128"/>
      <c r="F246" s="128"/>
      <c r="G246" s="128"/>
      <c r="H246" s="128"/>
      <c r="I246" s="116"/>
      <c r="J246" s="116"/>
      <c r="K246" s="116"/>
    </row>
    <row r="247" spans="2:11">
      <c r="B247" s="115"/>
      <c r="C247" s="116"/>
      <c r="D247" s="128"/>
      <c r="E247" s="128"/>
      <c r="F247" s="128"/>
      <c r="G247" s="128"/>
      <c r="H247" s="128"/>
      <c r="I247" s="116"/>
      <c r="J247" s="116"/>
      <c r="K247" s="116"/>
    </row>
    <row r="248" spans="2:11">
      <c r="B248" s="115"/>
      <c r="C248" s="116"/>
      <c r="D248" s="128"/>
      <c r="E248" s="128"/>
      <c r="F248" s="128"/>
      <c r="G248" s="128"/>
      <c r="H248" s="128"/>
      <c r="I248" s="116"/>
      <c r="J248" s="116"/>
      <c r="K248" s="116"/>
    </row>
    <row r="249" spans="2:11">
      <c r="B249" s="115"/>
      <c r="C249" s="116"/>
      <c r="D249" s="128"/>
      <c r="E249" s="128"/>
      <c r="F249" s="128"/>
      <c r="G249" s="128"/>
      <c r="H249" s="128"/>
      <c r="I249" s="116"/>
      <c r="J249" s="116"/>
      <c r="K249" s="116"/>
    </row>
    <row r="250" spans="2:11">
      <c r="B250" s="115"/>
      <c r="C250" s="116"/>
      <c r="D250" s="128"/>
      <c r="E250" s="128"/>
      <c r="F250" s="128"/>
      <c r="G250" s="128"/>
      <c r="H250" s="128"/>
      <c r="I250" s="116"/>
      <c r="J250" s="116"/>
      <c r="K250" s="116"/>
    </row>
    <row r="251" spans="2:11">
      <c r="B251" s="115"/>
      <c r="C251" s="116"/>
      <c r="D251" s="128"/>
      <c r="E251" s="128"/>
      <c r="F251" s="128"/>
      <c r="G251" s="128"/>
      <c r="H251" s="128"/>
      <c r="I251" s="116"/>
      <c r="J251" s="116"/>
      <c r="K251" s="116"/>
    </row>
    <row r="252" spans="2:11">
      <c r="B252" s="115"/>
      <c r="C252" s="116"/>
      <c r="D252" s="128"/>
      <c r="E252" s="128"/>
      <c r="F252" s="128"/>
      <c r="G252" s="128"/>
      <c r="H252" s="128"/>
      <c r="I252" s="116"/>
      <c r="J252" s="116"/>
      <c r="K252" s="116"/>
    </row>
    <row r="253" spans="2:11">
      <c r="B253" s="115"/>
      <c r="C253" s="116"/>
      <c r="D253" s="128"/>
      <c r="E253" s="128"/>
      <c r="F253" s="128"/>
      <c r="G253" s="128"/>
      <c r="H253" s="128"/>
      <c r="I253" s="116"/>
      <c r="J253" s="116"/>
      <c r="K253" s="116"/>
    </row>
    <row r="254" spans="2:11">
      <c r="B254" s="115"/>
      <c r="C254" s="116"/>
      <c r="D254" s="128"/>
      <c r="E254" s="128"/>
      <c r="F254" s="128"/>
      <c r="G254" s="128"/>
      <c r="H254" s="128"/>
      <c r="I254" s="116"/>
      <c r="J254" s="116"/>
      <c r="K254" s="116"/>
    </row>
    <row r="255" spans="2:11">
      <c r="B255" s="115"/>
      <c r="C255" s="116"/>
      <c r="D255" s="128"/>
      <c r="E255" s="128"/>
      <c r="F255" s="128"/>
      <c r="G255" s="128"/>
      <c r="H255" s="128"/>
      <c r="I255" s="116"/>
      <c r="J255" s="116"/>
      <c r="K255" s="116"/>
    </row>
    <row r="256" spans="2:11">
      <c r="B256" s="115"/>
      <c r="C256" s="116"/>
      <c r="D256" s="128"/>
      <c r="E256" s="128"/>
      <c r="F256" s="128"/>
      <c r="G256" s="128"/>
      <c r="H256" s="128"/>
      <c r="I256" s="116"/>
      <c r="J256" s="116"/>
      <c r="K256" s="116"/>
    </row>
    <row r="257" spans="2:11">
      <c r="B257" s="115"/>
      <c r="C257" s="116"/>
      <c r="D257" s="128"/>
      <c r="E257" s="128"/>
      <c r="F257" s="128"/>
      <c r="G257" s="128"/>
      <c r="H257" s="128"/>
      <c r="I257" s="116"/>
      <c r="J257" s="116"/>
      <c r="K257" s="116"/>
    </row>
    <row r="258" spans="2:11">
      <c r="B258" s="115"/>
      <c r="C258" s="116"/>
      <c r="D258" s="128"/>
      <c r="E258" s="128"/>
      <c r="F258" s="128"/>
      <c r="G258" s="128"/>
      <c r="H258" s="128"/>
      <c r="I258" s="116"/>
      <c r="J258" s="116"/>
      <c r="K258" s="116"/>
    </row>
    <row r="259" spans="2:11">
      <c r="B259" s="115"/>
      <c r="C259" s="116"/>
      <c r="D259" s="128"/>
      <c r="E259" s="128"/>
      <c r="F259" s="128"/>
      <c r="G259" s="128"/>
      <c r="H259" s="128"/>
      <c r="I259" s="116"/>
      <c r="J259" s="116"/>
      <c r="K259" s="116"/>
    </row>
    <row r="260" spans="2:11">
      <c r="B260" s="115"/>
      <c r="C260" s="116"/>
      <c r="D260" s="128"/>
      <c r="E260" s="128"/>
      <c r="F260" s="128"/>
      <c r="G260" s="128"/>
      <c r="H260" s="128"/>
      <c r="I260" s="116"/>
      <c r="J260" s="116"/>
      <c r="K260" s="116"/>
    </row>
    <row r="261" spans="2:11">
      <c r="B261" s="115"/>
      <c r="C261" s="116"/>
      <c r="D261" s="128"/>
      <c r="E261" s="128"/>
      <c r="F261" s="128"/>
      <c r="G261" s="128"/>
      <c r="H261" s="128"/>
      <c r="I261" s="116"/>
      <c r="J261" s="116"/>
      <c r="K261" s="116"/>
    </row>
    <row r="262" spans="2:11">
      <c r="B262" s="115"/>
      <c r="C262" s="116"/>
      <c r="D262" s="128"/>
      <c r="E262" s="128"/>
      <c r="F262" s="128"/>
      <c r="G262" s="128"/>
      <c r="H262" s="128"/>
      <c r="I262" s="116"/>
      <c r="J262" s="116"/>
      <c r="K262" s="116"/>
    </row>
    <row r="263" spans="2:11">
      <c r="B263" s="115"/>
      <c r="C263" s="116"/>
      <c r="D263" s="128"/>
      <c r="E263" s="128"/>
      <c r="F263" s="128"/>
      <c r="G263" s="128"/>
      <c r="H263" s="128"/>
      <c r="I263" s="116"/>
      <c r="J263" s="116"/>
      <c r="K263" s="116"/>
    </row>
    <row r="264" spans="2:11">
      <c r="B264" s="115"/>
      <c r="C264" s="116"/>
      <c r="D264" s="128"/>
      <c r="E264" s="128"/>
      <c r="F264" s="128"/>
      <c r="G264" s="128"/>
      <c r="H264" s="128"/>
      <c r="I264" s="116"/>
      <c r="J264" s="116"/>
      <c r="K264" s="116"/>
    </row>
    <row r="265" spans="2:11">
      <c r="B265" s="115"/>
      <c r="C265" s="116"/>
      <c r="D265" s="128"/>
      <c r="E265" s="128"/>
      <c r="F265" s="128"/>
      <c r="G265" s="128"/>
      <c r="H265" s="128"/>
      <c r="I265" s="116"/>
      <c r="J265" s="116"/>
      <c r="K265" s="116"/>
    </row>
    <row r="266" spans="2:11">
      <c r="B266" s="115"/>
      <c r="C266" s="116"/>
      <c r="D266" s="128"/>
      <c r="E266" s="128"/>
      <c r="F266" s="128"/>
      <c r="G266" s="128"/>
      <c r="H266" s="128"/>
      <c r="I266" s="116"/>
      <c r="J266" s="116"/>
      <c r="K266" s="116"/>
    </row>
    <row r="267" spans="2:11">
      <c r="B267" s="115"/>
      <c r="C267" s="116"/>
      <c r="D267" s="128"/>
      <c r="E267" s="128"/>
      <c r="F267" s="128"/>
      <c r="G267" s="128"/>
      <c r="H267" s="128"/>
      <c r="I267" s="116"/>
      <c r="J267" s="116"/>
      <c r="K267" s="116"/>
    </row>
    <row r="268" spans="2:11">
      <c r="B268" s="115"/>
      <c r="C268" s="116"/>
      <c r="D268" s="128"/>
      <c r="E268" s="128"/>
      <c r="F268" s="128"/>
      <c r="G268" s="128"/>
      <c r="H268" s="128"/>
      <c r="I268" s="116"/>
      <c r="J268" s="116"/>
      <c r="K268" s="116"/>
    </row>
    <row r="269" spans="2:11">
      <c r="B269" s="115"/>
      <c r="C269" s="116"/>
      <c r="D269" s="128"/>
      <c r="E269" s="128"/>
      <c r="F269" s="128"/>
      <c r="G269" s="128"/>
      <c r="H269" s="128"/>
      <c r="I269" s="116"/>
      <c r="J269" s="116"/>
      <c r="K269" s="116"/>
    </row>
    <row r="270" spans="2:11">
      <c r="B270" s="115"/>
      <c r="C270" s="116"/>
      <c r="D270" s="128"/>
      <c r="E270" s="128"/>
      <c r="F270" s="128"/>
      <c r="G270" s="128"/>
      <c r="H270" s="128"/>
      <c r="I270" s="116"/>
      <c r="J270" s="116"/>
      <c r="K270" s="116"/>
    </row>
    <row r="271" spans="2:11">
      <c r="B271" s="115"/>
      <c r="C271" s="116"/>
      <c r="D271" s="128"/>
      <c r="E271" s="128"/>
      <c r="F271" s="128"/>
      <c r="G271" s="128"/>
      <c r="H271" s="128"/>
      <c r="I271" s="116"/>
      <c r="J271" s="116"/>
      <c r="K271" s="116"/>
    </row>
    <row r="272" spans="2:11">
      <c r="B272" s="115"/>
      <c r="C272" s="116"/>
      <c r="D272" s="128"/>
      <c r="E272" s="128"/>
      <c r="F272" s="128"/>
      <c r="G272" s="128"/>
      <c r="H272" s="128"/>
      <c r="I272" s="116"/>
      <c r="J272" s="116"/>
      <c r="K272" s="116"/>
    </row>
    <row r="273" spans="2:11">
      <c r="B273" s="115"/>
      <c r="C273" s="116"/>
      <c r="D273" s="128"/>
      <c r="E273" s="128"/>
      <c r="F273" s="128"/>
      <c r="G273" s="128"/>
      <c r="H273" s="128"/>
      <c r="I273" s="116"/>
      <c r="J273" s="116"/>
      <c r="K273" s="116"/>
    </row>
    <row r="274" spans="2:11">
      <c r="B274" s="115"/>
      <c r="C274" s="116"/>
      <c r="D274" s="128"/>
      <c r="E274" s="128"/>
      <c r="F274" s="128"/>
      <c r="G274" s="128"/>
      <c r="H274" s="128"/>
      <c r="I274" s="116"/>
      <c r="J274" s="116"/>
      <c r="K274" s="116"/>
    </row>
    <row r="275" spans="2:11">
      <c r="B275" s="115"/>
      <c r="C275" s="116"/>
      <c r="D275" s="128"/>
      <c r="E275" s="128"/>
      <c r="F275" s="128"/>
      <c r="G275" s="128"/>
      <c r="H275" s="128"/>
      <c r="I275" s="116"/>
      <c r="J275" s="116"/>
      <c r="K275" s="116"/>
    </row>
    <row r="276" spans="2:11">
      <c r="B276" s="115"/>
      <c r="C276" s="116"/>
      <c r="D276" s="128"/>
      <c r="E276" s="128"/>
      <c r="F276" s="128"/>
      <c r="G276" s="128"/>
      <c r="H276" s="128"/>
      <c r="I276" s="116"/>
      <c r="J276" s="116"/>
      <c r="K276" s="116"/>
    </row>
    <row r="277" spans="2:11">
      <c r="B277" s="115"/>
      <c r="C277" s="116"/>
      <c r="D277" s="128"/>
      <c r="E277" s="128"/>
      <c r="F277" s="128"/>
      <c r="G277" s="128"/>
      <c r="H277" s="128"/>
      <c r="I277" s="116"/>
      <c r="J277" s="116"/>
      <c r="K277" s="116"/>
    </row>
    <row r="278" spans="2:11">
      <c r="B278" s="115"/>
      <c r="C278" s="116"/>
      <c r="D278" s="128"/>
      <c r="E278" s="128"/>
      <c r="F278" s="128"/>
      <c r="G278" s="128"/>
      <c r="H278" s="128"/>
      <c r="I278" s="116"/>
      <c r="J278" s="116"/>
      <c r="K278" s="116"/>
    </row>
    <row r="279" spans="2:11">
      <c r="B279" s="115"/>
      <c r="C279" s="116"/>
      <c r="D279" s="128"/>
      <c r="E279" s="128"/>
      <c r="F279" s="128"/>
      <c r="G279" s="128"/>
      <c r="H279" s="128"/>
      <c r="I279" s="116"/>
      <c r="J279" s="116"/>
      <c r="K279" s="116"/>
    </row>
    <row r="280" spans="2:11">
      <c r="B280" s="115"/>
      <c r="C280" s="116"/>
      <c r="D280" s="128"/>
      <c r="E280" s="128"/>
      <c r="F280" s="128"/>
      <c r="G280" s="128"/>
      <c r="H280" s="128"/>
      <c r="I280" s="116"/>
      <c r="J280" s="116"/>
      <c r="K280" s="116"/>
    </row>
    <row r="281" spans="2:11">
      <c r="B281" s="115"/>
      <c r="C281" s="116"/>
      <c r="D281" s="128"/>
      <c r="E281" s="128"/>
      <c r="F281" s="128"/>
      <c r="G281" s="128"/>
      <c r="H281" s="128"/>
      <c r="I281" s="116"/>
      <c r="J281" s="116"/>
      <c r="K281" s="116"/>
    </row>
    <row r="282" spans="2:11">
      <c r="B282" s="115"/>
      <c r="C282" s="116"/>
      <c r="D282" s="128"/>
      <c r="E282" s="128"/>
      <c r="F282" s="128"/>
      <c r="G282" s="128"/>
      <c r="H282" s="128"/>
      <c r="I282" s="116"/>
      <c r="J282" s="116"/>
      <c r="K282" s="116"/>
    </row>
    <row r="283" spans="2:11">
      <c r="B283" s="115"/>
      <c r="C283" s="116"/>
      <c r="D283" s="128"/>
      <c r="E283" s="128"/>
      <c r="F283" s="128"/>
      <c r="G283" s="128"/>
      <c r="H283" s="128"/>
      <c r="I283" s="116"/>
      <c r="J283" s="116"/>
      <c r="K283" s="116"/>
    </row>
    <row r="284" spans="2:11">
      <c r="B284" s="115"/>
      <c r="C284" s="116"/>
      <c r="D284" s="128"/>
      <c r="E284" s="128"/>
      <c r="F284" s="128"/>
      <c r="G284" s="128"/>
      <c r="H284" s="128"/>
      <c r="I284" s="116"/>
      <c r="J284" s="116"/>
      <c r="K284" s="116"/>
    </row>
    <row r="285" spans="2:11">
      <c r="B285" s="115"/>
      <c r="C285" s="116"/>
      <c r="D285" s="128"/>
      <c r="E285" s="128"/>
      <c r="F285" s="128"/>
      <c r="G285" s="128"/>
      <c r="H285" s="128"/>
      <c r="I285" s="116"/>
      <c r="J285" s="116"/>
      <c r="K285" s="116"/>
    </row>
    <row r="286" spans="2:11">
      <c r="B286" s="115"/>
      <c r="C286" s="116"/>
      <c r="D286" s="128"/>
      <c r="E286" s="128"/>
      <c r="F286" s="128"/>
      <c r="G286" s="128"/>
      <c r="H286" s="128"/>
      <c r="I286" s="116"/>
      <c r="J286" s="116"/>
      <c r="K286" s="116"/>
    </row>
    <row r="287" spans="2:11">
      <c r="B287" s="115"/>
      <c r="C287" s="116"/>
      <c r="D287" s="128"/>
      <c r="E287" s="128"/>
      <c r="F287" s="128"/>
      <c r="G287" s="128"/>
      <c r="H287" s="128"/>
      <c r="I287" s="116"/>
      <c r="J287" s="116"/>
      <c r="K287" s="116"/>
    </row>
    <row r="288" spans="2:11">
      <c r="B288" s="115"/>
      <c r="C288" s="116"/>
      <c r="D288" s="128"/>
      <c r="E288" s="128"/>
      <c r="F288" s="128"/>
      <c r="G288" s="128"/>
      <c r="H288" s="128"/>
      <c r="I288" s="116"/>
      <c r="J288" s="116"/>
      <c r="K288" s="116"/>
    </row>
    <row r="289" spans="2:11">
      <c r="B289" s="115"/>
      <c r="C289" s="116"/>
      <c r="D289" s="128"/>
      <c r="E289" s="128"/>
      <c r="F289" s="128"/>
      <c r="G289" s="128"/>
      <c r="H289" s="128"/>
      <c r="I289" s="116"/>
      <c r="J289" s="116"/>
      <c r="K289" s="116"/>
    </row>
    <row r="290" spans="2:11">
      <c r="B290" s="115"/>
      <c r="C290" s="116"/>
      <c r="D290" s="128"/>
      <c r="E290" s="128"/>
      <c r="F290" s="128"/>
      <c r="G290" s="128"/>
      <c r="H290" s="128"/>
      <c r="I290" s="116"/>
      <c r="J290" s="116"/>
      <c r="K290" s="116"/>
    </row>
    <row r="291" spans="2:11">
      <c r="B291" s="115"/>
      <c r="C291" s="116"/>
      <c r="D291" s="128"/>
      <c r="E291" s="128"/>
      <c r="F291" s="128"/>
      <c r="G291" s="128"/>
      <c r="H291" s="128"/>
      <c r="I291" s="116"/>
      <c r="J291" s="116"/>
      <c r="K291" s="116"/>
    </row>
    <row r="292" spans="2:11">
      <c r="B292" s="115"/>
      <c r="C292" s="116"/>
      <c r="D292" s="128"/>
      <c r="E292" s="128"/>
      <c r="F292" s="128"/>
      <c r="G292" s="128"/>
      <c r="H292" s="128"/>
      <c r="I292" s="116"/>
      <c r="J292" s="116"/>
      <c r="K292" s="116"/>
    </row>
    <row r="293" spans="2:11">
      <c r="B293" s="115"/>
      <c r="C293" s="116"/>
      <c r="D293" s="128"/>
      <c r="E293" s="128"/>
      <c r="F293" s="128"/>
      <c r="G293" s="128"/>
      <c r="H293" s="128"/>
      <c r="I293" s="116"/>
      <c r="J293" s="116"/>
      <c r="K293" s="116"/>
    </row>
    <row r="294" spans="2:11">
      <c r="B294" s="115"/>
      <c r="C294" s="116"/>
      <c r="D294" s="128"/>
      <c r="E294" s="128"/>
      <c r="F294" s="128"/>
      <c r="G294" s="128"/>
      <c r="H294" s="128"/>
      <c r="I294" s="116"/>
      <c r="J294" s="116"/>
      <c r="K294" s="116"/>
    </row>
    <row r="295" spans="2:11">
      <c r="B295" s="115"/>
      <c r="C295" s="116"/>
      <c r="D295" s="128"/>
      <c r="E295" s="128"/>
      <c r="F295" s="128"/>
      <c r="G295" s="128"/>
      <c r="H295" s="128"/>
      <c r="I295" s="116"/>
      <c r="J295" s="116"/>
      <c r="K295" s="116"/>
    </row>
    <row r="296" spans="2:11">
      <c r="B296" s="115"/>
      <c r="C296" s="116"/>
      <c r="D296" s="128"/>
      <c r="E296" s="128"/>
      <c r="F296" s="128"/>
      <c r="G296" s="128"/>
      <c r="H296" s="128"/>
      <c r="I296" s="116"/>
      <c r="J296" s="116"/>
      <c r="K296" s="116"/>
    </row>
    <row r="297" spans="2:11">
      <c r="B297" s="115"/>
      <c r="C297" s="116"/>
      <c r="D297" s="128"/>
      <c r="E297" s="128"/>
      <c r="F297" s="128"/>
      <c r="G297" s="128"/>
      <c r="H297" s="128"/>
      <c r="I297" s="116"/>
      <c r="J297" s="116"/>
      <c r="K297" s="116"/>
    </row>
    <row r="298" spans="2:11">
      <c r="B298" s="115"/>
      <c r="C298" s="116"/>
      <c r="D298" s="128"/>
      <c r="E298" s="128"/>
      <c r="F298" s="128"/>
      <c r="G298" s="128"/>
      <c r="H298" s="128"/>
      <c r="I298" s="116"/>
      <c r="J298" s="116"/>
      <c r="K298" s="116"/>
    </row>
    <row r="299" spans="2:11">
      <c r="B299" s="115"/>
      <c r="C299" s="116"/>
      <c r="D299" s="128"/>
      <c r="E299" s="128"/>
      <c r="F299" s="128"/>
      <c r="G299" s="128"/>
      <c r="H299" s="128"/>
      <c r="I299" s="116"/>
      <c r="J299" s="116"/>
      <c r="K299" s="116"/>
    </row>
    <row r="300" spans="2:11">
      <c r="B300" s="115"/>
      <c r="C300" s="116"/>
      <c r="D300" s="128"/>
      <c r="E300" s="128"/>
      <c r="F300" s="128"/>
      <c r="G300" s="128"/>
      <c r="H300" s="128"/>
      <c r="I300" s="116"/>
      <c r="J300" s="116"/>
      <c r="K300" s="116"/>
    </row>
    <row r="301" spans="2:11">
      <c r="B301" s="115"/>
      <c r="C301" s="116"/>
      <c r="D301" s="128"/>
      <c r="E301" s="128"/>
      <c r="F301" s="128"/>
      <c r="G301" s="128"/>
      <c r="H301" s="128"/>
      <c r="I301" s="116"/>
      <c r="J301" s="116"/>
      <c r="K301" s="116"/>
    </row>
    <row r="302" spans="2:11">
      <c r="B302" s="115"/>
      <c r="C302" s="116"/>
      <c r="D302" s="128"/>
      <c r="E302" s="128"/>
      <c r="F302" s="128"/>
      <c r="G302" s="128"/>
      <c r="H302" s="128"/>
      <c r="I302" s="116"/>
      <c r="J302" s="116"/>
      <c r="K302" s="116"/>
    </row>
    <row r="303" spans="2:11">
      <c r="B303" s="115"/>
      <c r="C303" s="116"/>
      <c r="D303" s="128"/>
      <c r="E303" s="128"/>
      <c r="F303" s="128"/>
      <c r="G303" s="128"/>
      <c r="H303" s="128"/>
      <c r="I303" s="116"/>
      <c r="J303" s="116"/>
      <c r="K303" s="116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D13:K26 D1:K9 I10:I11 D10:H12 J10:J12 C5:C1048576 A1:B1048576 L1:XFD26 D27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22.140625" style="2" customWidth="1"/>
    <col min="3" max="3" width="62.85546875" style="1" bestFit="1" customWidth="1"/>
    <col min="4" max="4" width="11.85546875" style="1" customWidth="1"/>
    <col min="5" max="16384" width="9.140625" style="1"/>
  </cols>
  <sheetData>
    <row r="1" spans="2:6">
      <c r="B1" s="46" t="s">
        <v>135</v>
      </c>
      <c r="C1" s="67" t="s" vm="1">
        <v>207</v>
      </c>
    </row>
    <row r="2" spans="2:6">
      <c r="B2" s="46" t="s">
        <v>134</v>
      </c>
      <c r="C2" s="67" t="s">
        <v>208</v>
      </c>
    </row>
    <row r="3" spans="2:6">
      <c r="B3" s="46" t="s">
        <v>136</v>
      </c>
      <c r="C3" s="67" t="s">
        <v>209</v>
      </c>
    </row>
    <row r="4" spans="2:6">
      <c r="B4" s="46" t="s">
        <v>137</v>
      </c>
      <c r="C4" s="67">
        <v>12148</v>
      </c>
    </row>
    <row r="6" spans="2:6" ht="26.25" customHeight="1">
      <c r="B6" s="156" t="s">
        <v>166</v>
      </c>
      <c r="C6" s="157"/>
      <c r="D6" s="158"/>
    </row>
    <row r="7" spans="2:6" s="3" customFormat="1" ht="33">
      <c r="B7" s="47" t="s">
        <v>109</v>
      </c>
      <c r="C7" s="52" t="s">
        <v>101</v>
      </c>
      <c r="D7" s="53" t="s">
        <v>100</v>
      </c>
    </row>
    <row r="8" spans="2:6" s="3" customFormat="1">
      <c r="B8" s="14"/>
      <c r="C8" s="31" t="s">
        <v>188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44" t="s">
        <v>2075</v>
      </c>
      <c r="C10" s="145">
        <f>C11+C26</f>
        <v>239.80308240423062</v>
      </c>
      <c r="D10" s="144"/>
    </row>
    <row r="11" spans="2:6">
      <c r="B11" s="146" t="s">
        <v>2082</v>
      </c>
      <c r="C11" s="145">
        <v>224.90279810642045</v>
      </c>
      <c r="D11" s="147"/>
    </row>
    <row r="12" spans="2:6">
      <c r="B12" s="149" t="s">
        <v>2084</v>
      </c>
      <c r="C12" s="83">
        <v>9.0222483954270203</v>
      </c>
      <c r="D12" s="150">
        <v>46698</v>
      </c>
      <c r="E12" s="3"/>
      <c r="F12" s="3"/>
    </row>
    <row r="13" spans="2:6">
      <c r="B13" s="149" t="s">
        <v>2085</v>
      </c>
      <c r="C13" s="83">
        <v>32.645747659340756</v>
      </c>
      <c r="D13" s="150">
        <v>46022</v>
      </c>
      <c r="E13" s="3"/>
      <c r="F13" s="3"/>
    </row>
    <row r="14" spans="2:6">
      <c r="B14" s="149" t="s">
        <v>2086</v>
      </c>
      <c r="C14" s="83">
        <v>0.79386649702569001</v>
      </c>
      <c r="D14" s="150">
        <v>45383</v>
      </c>
    </row>
    <row r="15" spans="2:6">
      <c r="B15" s="149" t="s">
        <v>2087</v>
      </c>
      <c r="C15" s="83">
        <v>21.85059818195008</v>
      </c>
      <c r="D15" s="150">
        <v>46871</v>
      </c>
      <c r="E15" s="3"/>
      <c r="F15" s="3"/>
    </row>
    <row r="16" spans="2:6">
      <c r="B16" s="149" t="s">
        <v>2088</v>
      </c>
      <c r="C16" s="83">
        <v>0.73592883608134008</v>
      </c>
      <c r="D16" s="150">
        <v>48482</v>
      </c>
      <c r="E16" s="3"/>
      <c r="F16" s="3"/>
    </row>
    <row r="17" spans="2:4">
      <c r="B17" s="149" t="s">
        <v>2089</v>
      </c>
      <c r="C17" s="83">
        <v>6.7953588576057093</v>
      </c>
      <c r="D17" s="150">
        <v>45473</v>
      </c>
    </row>
    <row r="18" spans="2:4">
      <c r="B18" s="149" t="s">
        <v>2090</v>
      </c>
      <c r="C18" s="83">
        <v>26.175475047395288</v>
      </c>
      <c r="D18" s="150">
        <v>46022</v>
      </c>
    </row>
    <row r="19" spans="2:4">
      <c r="B19" s="149" t="s">
        <v>2091</v>
      </c>
      <c r="C19" s="83">
        <v>0.27411926354099997</v>
      </c>
      <c r="D19" s="150">
        <v>48844</v>
      </c>
    </row>
    <row r="20" spans="2:4">
      <c r="B20" s="149" t="s">
        <v>2092</v>
      </c>
      <c r="C20" s="83">
        <v>0.52281900978928997</v>
      </c>
      <c r="D20" s="150">
        <v>45340</v>
      </c>
    </row>
    <row r="21" spans="2:4">
      <c r="B21" s="149" t="s">
        <v>2093</v>
      </c>
      <c r="C21" s="83">
        <v>12.95975</v>
      </c>
      <c r="D21" s="150">
        <v>45838</v>
      </c>
    </row>
    <row r="22" spans="2:4">
      <c r="B22" s="149" t="s">
        <v>2094</v>
      </c>
      <c r="C22" s="83">
        <v>37.327461122363452</v>
      </c>
      <c r="D22" s="150">
        <v>45935</v>
      </c>
    </row>
    <row r="23" spans="2:4">
      <c r="B23" s="149" t="s">
        <v>2095</v>
      </c>
      <c r="C23" s="83">
        <v>71.88523104478395</v>
      </c>
      <c r="D23" s="150">
        <v>47391</v>
      </c>
    </row>
    <row r="24" spans="2:4">
      <c r="B24" s="149" t="s">
        <v>2096</v>
      </c>
      <c r="C24" s="83">
        <v>1.1161691911168901</v>
      </c>
      <c r="D24" s="150">
        <v>52047</v>
      </c>
    </row>
    <row r="25" spans="2:4">
      <c r="B25" s="149" t="s">
        <v>2097</v>
      </c>
      <c r="C25" s="83">
        <v>2.798025</v>
      </c>
      <c r="D25" s="150">
        <v>45363</v>
      </c>
    </row>
    <row r="26" spans="2:4">
      <c r="B26" s="151" t="s">
        <v>2083</v>
      </c>
      <c r="C26" s="80">
        <f>SUM(C27:C35)</f>
        <v>14.900284297810177</v>
      </c>
      <c r="D26" s="152"/>
    </row>
    <row r="27" spans="2:4">
      <c r="B27" s="149" t="s">
        <v>2098</v>
      </c>
      <c r="C27" s="83">
        <v>0.20519164705031998</v>
      </c>
      <c r="D27" s="150">
        <v>45515</v>
      </c>
    </row>
    <row r="28" spans="2:4">
      <c r="B28" s="149" t="s">
        <v>2099</v>
      </c>
      <c r="C28" s="83">
        <v>1.2974089343214601</v>
      </c>
      <c r="D28" s="150">
        <v>45515</v>
      </c>
    </row>
    <row r="29" spans="2:4">
      <c r="B29" s="149" t="s">
        <v>2100</v>
      </c>
      <c r="C29" s="83">
        <v>0.29971000000000003</v>
      </c>
      <c r="D29" s="150">
        <v>45615</v>
      </c>
    </row>
    <row r="30" spans="2:4">
      <c r="B30" s="149" t="s">
        <v>2101</v>
      </c>
      <c r="C30" s="83">
        <v>6.4846781977095</v>
      </c>
      <c r="D30" s="150">
        <v>46418</v>
      </c>
    </row>
    <row r="31" spans="2:4">
      <c r="B31" s="149" t="s">
        <v>2102</v>
      </c>
      <c r="C31" s="83">
        <v>5.7869547294329998E-2</v>
      </c>
      <c r="D31" s="150">
        <v>45239</v>
      </c>
    </row>
    <row r="32" spans="2:4">
      <c r="B32" s="149" t="s">
        <v>2103</v>
      </c>
      <c r="C32" s="83">
        <v>6.7561654653719994E-2</v>
      </c>
      <c r="D32" s="150">
        <v>45371</v>
      </c>
    </row>
    <row r="33" spans="2:4">
      <c r="B33" s="149" t="s">
        <v>2104</v>
      </c>
      <c r="C33" s="83">
        <v>2.70686880542394</v>
      </c>
      <c r="D33" s="150">
        <v>45553</v>
      </c>
    </row>
    <row r="34" spans="2:4">
      <c r="B34" s="149" t="s">
        <v>2105</v>
      </c>
      <c r="C34" s="83">
        <v>3.6928754343861301</v>
      </c>
      <c r="D34" s="150">
        <v>45602</v>
      </c>
    </row>
    <row r="35" spans="2:4">
      <c r="B35" s="149" t="s">
        <v>2106</v>
      </c>
      <c r="C35" s="83">
        <v>8.8120076970780004E-2</v>
      </c>
      <c r="D35" s="150">
        <v>46014</v>
      </c>
    </row>
    <row r="36" spans="2:4">
      <c r="B36" s="148"/>
      <c r="C36" s="135"/>
      <c r="D36" s="134"/>
    </row>
    <row r="37" spans="2:4">
      <c r="B37" s="148"/>
      <c r="C37" s="135"/>
      <c r="D37" s="134"/>
    </row>
    <row r="38" spans="2:4">
      <c r="B38" s="91"/>
      <c r="C38" s="91"/>
      <c r="D38" s="91"/>
    </row>
    <row r="39" spans="2:4">
      <c r="B39" s="91"/>
      <c r="C39" s="91"/>
      <c r="D39" s="91"/>
    </row>
    <row r="40" spans="2:4">
      <c r="B40" s="91"/>
      <c r="C40" s="91"/>
      <c r="D40" s="91"/>
    </row>
    <row r="41" spans="2:4">
      <c r="B41" s="91"/>
      <c r="C41" s="91"/>
      <c r="D41" s="91"/>
    </row>
    <row r="42" spans="2:4">
      <c r="B42" s="91"/>
      <c r="C42" s="91"/>
      <c r="D42" s="91"/>
    </row>
    <row r="43" spans="2:4">
      <c r="B43" s="91"/>
      <c r="C43" s="91"/>
      <c r="D43" s="91"/>
    </row>
    <row r="44" spans="2:4">
      <c r="B44" s="91"/>
      <c r="C44" s="91"/>
      <c r="D44" s="91"/>
    </row>
    <row r="45" spans="2:4">
      <c r="B45" s="91"/>
      <c r="C45" s="91"/>
      <c r="D45" s="91"/>
    </row>
    <row r="46" spans="2:4">
      <c r="B46" s="91"/>
      <c r="C46" s="91"/>
      <c r="D46" s="91"/>
    </row>
    <row r="47" spans="2:4">
      <c r="B47" s="91"/>
      <c r="C47" s="91"/>
      <c r="D47" s="91"/>
    </row>
    <row r="48" spans="2:4">
      <c r="B48" s="91"/>
      <c r="C48" s="91"/>
      <c r="D48" s="91"/>
    </row>
    <row r="49" spans="2:4">
      <c r="B49" s="91"/>
      <c r="C49" s="91"/>
      <c r="D49" s="91"/>
    </row>
    <row r="50" spans="2:4">
      <c r="B50" s="91"/>
      <c r="C50" s="91"/>
      <c r="D50" s="91"/>
    </row>
    <row r="51" spans="2:4">
      <c r="B51" s="91"/>
      <c r="C51" s="91"/>
      <c r="D51" s="91"/>
    </row>
    <row r="52" spans="2:4">
      <c r="B52" s="91"/>
      <c r="C52" s="91"/>
      <c r="D52" s="91"/>
    </row>
    <row r="53" spans="2:4">
      <c r="B53" s="91"/>
      <c r="C53" s="91"/>
      <c r="D53" s="91"/>
    </row>
    <row r="54" spans="2:4">
      <c r="B54" s="91"/>
      <c r="C54" s="91"/>
      <c r="D54" s="91"/>
    </row>
    <row r="55" spans="2:4">
      <c r="B55" s="91"/>
      <c r="C55" s="91"/>
      <c r="D55" s="91"/>
    </row>
    <row r="56" spans="2:4">
      <c r="B56" s="91"/>
      <c r="C56" s="91"/>
      <c r="D56" s="91"/>
    </row>
    <row r="57" spans="2:4">
      <c r="B57" s="91"/>
      <c r="C57" s="91"/>
      <c r="D57" s="91"/>
    </row>
    <row r="58" spans="2:4">
      <c r="B58" s="91"/>
      <c r="C58" s="91"/>
      <c r="D58" s="91"/>
    </row>
    <row r="59" spans="2:4">
      <c r="B59" s="91"/>
      <c r="C59" s="91"/>
      <c r="D59" s="91"/>
    </row>
    <row r="60" spans="2:4">
      <c r="B60" s="91"/>
      <c r="C60" s="91"/>
      <c r="D60" s="91"/>
    </row>
    <row r="61" spans="2:4">
      <c r="B61" s="91"/>
      <c r="C61" s="91"/>
      <c r="D61" s="91"/>
    </row>
    <row r="62" spans="2:4">
      <c r="B62" s="91"/>
      <c r="C62" s="91"/>
      <c r="D62" s="91"/>
    </row>
    <row r="63" spans="2:4">
      <c r="B63" s="91"/>
      <c r="C63" s="91"/>
      <c r="D63" s="91"/>
    </row>
    <row r="64" spans="2:4">
      <c r="B64" s="91"/>
      <c r="C64" s="91"/>
      <c r="D64" s="91"/>
    </row>
    <row r="65" spans="2:4">
      <c r="B65" s="91"/>
      <c r="C65" s="91"/>
      <c r="D65" s="91"/>
    </row>
    <row r="66" spans="2:4">
      <c r="B66" s="91"/>
      <c r="C66" s="91"/>
      <c r="D66" s="91"/>
    </row>
    <row r="67" spans="2:4">
      <c r="B67" s="91"/>
      <c r="C67" s="91"/>
      <c r="D67" s="91"/>
    </row>
    <row r="68" spans="2:4">
      <c r="B68" s="91"/>
      <c r="C68" s="91"/>
      <c r="D68" s="91"/>
    </row>
    <row r="69" spans="2:4">
      <c r="B69" s="91"/>
      <c r="C69" s="91"/>
      <c r="D69" s="91"/>
    </row>
    <row r="70" spans="2:4">
      <c r="B70" s="91"/>
      <c r="C70" s="91"/>
      <c r="D70" s="91"/>
    </row>
    <row r="71" spans="2:4">
      <c r="B71" s="91"/>
      <c r="C71" s="91"/>
      <c r="D71" s="91"/>
    </row>
    <row r="72" spans="2:4">
      <c r="B72" s="91"/>
      <c r="C72" s="91"/>
      <c r="D72" s="91"/>
    </row>
    <row r="73" spans="2:4">
      <c r="B73" s="91"/>
      <c r="C73" s="91"/>
      <c r="D73" s="91"/>
    </row>
    <row r="74" spans="2:4">
      <c r="B74" s="91"/>
      <c r="C74" s="91"/>
      <c r="D74" s="91"/>
    </row>
    <row r="75" spans="2:4">
      <c r="B75" s="91"/>
      <c r="C75" s="91"/>
      <c r="D75" s="91"/>
    </row>
    <row r="76" spans="2:4">
      <c r="B76" s="91"/>
      <c r="C76" s="91"/>
      <c r="D76" s="91"/>
    </row>
    <row r="77" spans="2:4">
      <c r="B77" s="91"/>
      <c r="C77" s="91"/>
      <c r="D77" s="91"/>
    </row>
    <row r="78" spans="2:4">
      <c r="B78" s="91"/>
      <c r="C78" s="91"/>
      <c r="D78" s="91"/>
    </row>
    <row r="79" spans="2:4">
      <c r="B79" s="91"/>
      <c r="C79" s="91"/>
      <c r="D79" s="91"/>
    </row>
    <row r="80" spans="2:4">
      <c r="B80" s="91"/>
      <c r="C80" s="91"/>
      <c r="D80" s="91"/>
    </row>
    <row r="81" spans="2:4">
      <c r="B81" s="91"/>
      <c r="C81" s="91"/>
      <c r="D81" s="91"/>
    </row>
    <row r="82" spans="2:4">
      <c r="B82" s="91"/>
      <c r="C82" s="91"/>
      <c r="D82" s="91"/>
    </row>
    <row r="83" spans="2:4">
      <c r="B83" s="91"/>
      <c r="C83" s="91"/>
      <c r="D83" s="91"/>
    </row>
    <row r="84" spans="2:4">
      <c r="B84" s="91"/>
      <c r="C84" s="91"/>
      <c r="D84" s="91"/>
    </row>
    <row r="85" spans="2:4">
      <c r="B85" s="91"/>
      <c r="C85" s="91"/>
      <c r="D85" s="91"/>
    </row>
    <row r="86" spans="2:4">
      <c r="B86" s="91"/>
      <c r="C86" s="91"/>
      <c r="D86" s="91"/>
    </row>
    <row r="87" spans="2:4">
      <c r="B87" s="91"/>
      <c r="C87" s="91"/>
      <c r="D87" s="91"/>
    </row>
    <row r="88" spans="2:4">
      <c r="B88" s="91"/>
      <c r="C88" s="91"/>
      <c r="D88" s="91"/>
    </row>
    <row r="89" spans="2:4">
      <c r="B89" s="91"/>
      <c r="C89" s="91"/>
      <c r="D89" s="91"/>
    </row>
    <row r="90" spans="2:4">
      <c r="B90" s="91"/>
      <c r="C90" s="91"/>
      <c r="D90" s="91"/>
    </row>
    <row r="91" spans="2:4">
      <c r="B91" s="91"/>
      <c r="C91" s="91"/>
      <c r="D91" s="91"/>
    </row>
    <row r="92" spans="2:4">
      <c r="B92" s="91"/>
      <c r="C92" s="91"/>
      <c r="D92" s="91"/>
    </row>
    <row r="93" spans="2:4">
      <c r="B93" s="91"/>
      <c r="C93" s="91"/>
      <c r="D93" s="91"/>
    </row>
    <row r="94" spans="2:4">
      <c r="B94" s="91"/>
      <c r="C94" s="91"/>
      <c r="D94" s="91"/>
    </row>
    <row r="95" spans="2:4">
      <c r="B95" s="91"/>
      <c r="C95" s="91"/>
      <c r="D95" s="91"/>
    </row>
    <row r="96" spans="2:4">
      <c r="B96" s="91"/>
      <c r="C96" s="91"/>
      <c r="D96" s="91"/>
    </row>
    <row r="97" spans="2:4">
      <c r="B97" s="91"/>
      <c r="C97" s="91"/>
      <c r="D97" s="91"/>
    </row>
    <row r="98" spans="2:4">
      <c r="B98" s="91"/>
      <c r="C98" s="91"/>
      <c r="D98" s="91"/>
    </row>
    <row r="99" spans="2:4">
      <c r="B99" s="91"/>
      <c r="C99" s="91"/>
      <c r="D99" s="91"/>
    </row>
    <row r="100" spans="2:4">
      <c r="B100" s="91"/>
      <c r="C100" s="91"/>
      <c r="D100" s="91"/>
    </row>
    <row r="101" spans="2:4">
      <c r="B101" s="91"/>
      <c r="C101" s="91"/>
      <c r="D101" s="91"/>
    </row>
    <row r="102" spans="2:4">
      <c r="B102" s="91"/>
      <c r="C102" s="91"/>
      <c r="D102" s="91"/>
    </row>
    <row r="103" spans="2:4">
      <c r="B103" s="91"/>
      <c r="C103" s="91"/>
      <c r="D103" s="91"/>
    </row>
    <row r="104" spans="2:4">
      <c r="B104" s="91"/>
      <c r="C104" s="91"/>
      <c r="D104" s="91"/>
    </row>
    <row r="105" spans="2:4">
      <c r="B105" s="91"/>
      <c r="C105" s="91"/>
      <c r="D105" s="91"/>
    </row>
    <row r="106" spans="2:4">
      <c r="B106" s="91"/>
      <c r="C106" s="91"/>
      <c r="D106" s="91"/>
    </row>
    <row r="107" spans="2:4">
      <c r="B107" s="91"/>
      <c r="C107" s="91"/>
      <c r="D107" s="91"/>
    </row>
    <row r="108" spans="2:4">
      <c r="B108" s="91"/>
      <c r="C108" s="91"/>
      <c r="D108" s="91"/>
    </row>
    <row r="109" spans="2:4">
      <c r="B109" s="115"/>
      <c r="C109" s="116"/>
      <c r="D109" s="116"/>
    </row>
    <row r="110" spans="2:4">
      <c r="B110" s="115"/>
      <c r="C110" s="116"/>
      <c r="D110" s="116"/>
    </row>
    <row r="111" spans="2:4">
      <c r="B111" s="115"/>
      <c r="C111" s="116"/>
      <c r="D111" s="116"/>
    </row>
    <row r="112" spans="2:4">
      <c r="B112" s="115"/>
      <c r="C112" s="116"/>
      <c r="D112" s="116"/>
    </row>
    <row r="113" spans="2:4">
      <c r="B113" s="115"/>
      <c r="C113" s="116"/>
      <c r="D113" s="116"/>
    </row>
    <row r="114" spans="2:4">
      <c r="B114" s="115"/>
      <c r="C114" s="116"/>
      <c r="D114" s="116"/>
    </row>
    <row r="115" spans="2:4">
      <c r="B115" s="115"/>
      <c r="C115" s="116"/>
      <c r="D115" s="116"/>
    </row>
    <row r="116" spans="2:4">
      <c r="B116" s="115"/>
      <c r="C116" s="116"/>
      <c r="D116" s="116"/>
    </row>
    <row r="117" spans="2:4">
      <c r="B117" s="115"/>
      <c r="C117" s="116"/>
      <c r="D117" s="116"/>
    </row>
    <row r="118" spans="2:4">
      <c r="B118" s="115"/>
      <c r="C118" s="116"/>
      <c r="D118" s="116"/>
    </row>
    <row r="119" spans="2:4">
      <c r="B119" s="115"/>
      <c r="C119" s="116"/>
      <c r="D119" s="116"/>
    </row>
    <row r="120" spans="2:4">
      <c r="B120" s="115"/>
      <c r="C120" s="116"/>
      <c r="D120" s="116"/>
    </row>
    <row r="121" spans="2:4">
      <c r="B121" s="115"/>
      <c r="C121" s="116"/>
      <c r="D121" s="116"/>
    </row>
    <row r="122" spans="2:4">
      <c r="B122" s="115"/>
      <c r="C122" s="116"/>
      <c r="D122" s="116"/>
    </row>
    <row r="123" spans="2:4">
      <c r="B123" s="115"/>
      <c r="C123" s="116"/>
      <c r="D123" s="116"/>
    </row>
    <row r="124" spans="2:4">
      <c r="B124" s="115"/>
      <c r="C124" s="116"/>
      <c r="D124" s="116"/>
    </row>
    <row r="125" spans="2:4">
      <c r="B125" s="115"/>
      <c r="C125" s="116"/>
      <c r="D125" s="116"/>
    </row>
    <row r="126" spans="2:4">
      <c r="B126" s="115"/>
      <c r="C126" s="116"/>
      <c r="D126" s="116"/>
    </row>
    <row r="127" spans="2:4">
      <c r="B127" s="115"/>
      <c r="C127" s="116"/>
      <c r="D127" s="116"/>
    </row>
    <row r="128" spans="2:4">
      <c r="B128" s="115"/>
      <c r="C128" s="116"/>
      <c r="D128" s="116"/>
    </row>
    <row r="129" spans="2:4">
      <c r="B129" s="115"/>
      <c r="C129" s="116"/>
      <c r="D129" s="116"/>
    </row>
    <row r="130" spans="2:4">
      <c r="B130" s="115"/>
      <c r="C130" s="116"/>
      <c r="D130" s="116"/>
    </row>
    <row r="131" spans="2:4">
      <c r="B131" s="115"/>
      <c r="C131" s="116"/>
      <c r="D131" s="116"/>
    </row>
    <row r="132" spans="2:4">
      <c r="B132" s="115"/>
      <c r="C132" s="116"/>
      <c r="D132" s="116"/>
    </row>
    <row r="133" spans="2:4">
      <c r="B133" s="115"/>
      <c r="C133" s="116"/>
      <c r="D133" s="116"/>
    </row>
    <row r="134" spans="2:4">
      <c r="B134" s="115"/>
      <c r="C134" s="116"/>
      <c r="D134" s="116"/>
    </row>
    <row r="135" spans="2:4">
      <c r="B135" s="115"/>
      <c r="C135" s="116"/>
      <c r="D135" s="116"/>
    </row>
    <row r="136" spans="2:4">
      <c r="B136" s="115"/>
      <c r="C136" s="116"/>
      <c r="D136" s="116"/>
    </row>
    <row r="137" spans="2:4">
      <c r="B137" s="115"/>
      <c r="C137" s="116"/>
      <c r="D137" s="116"/>
    </row>
    <row r="138" spans="2:4">
      <c r="B138" s="115"/>
      <c r="C138" s="116"/>
      <c r="D138" s="116"/>
    </row>
    <row r="139" spans="2:4">
      <c r="B139" s="115"/>
      <c r="C139" s="116"/>
      <c r="D139" s="116"/>
    </row>
    <row r="140" spans="2:4">
      <c r="B140" s="115"/>
      <c r="C140" s="116"/>
      <c r="D140" s="116"/>
    </row>
    <row r="141" spans="2:4">
      <c r="B141" s="115"/>
      <c r="C141" s="116"/>
      <c r="D141" s="116"/>
    </row>
    <row r="142" spans="2:4">
      <c r="B142" s="115"/>
      <c r="C142" s="116"/>
      <c r="D142" s="116"/>
    </row>
    <row r="143" spans="2:4">
      <c r="B143" s="115"/>
      <c r="C143" s="116"/>
      <c r="D143" s="116"/>
    </row>
    <row r="144" spans="2:4">
      <c r="B144" s="115"/>
      <c r="C144" s="116"/>
      <c r="D144" s="116"/>
    </row>
    <row r="145" spans="2:4">
      <c r="B145" s="115"/>
      <c r="C145" s="116"/>
      <c r="D145" s="116"/>
    </row>
    <row r="146" spans="2:4">
      <c r="B146" s="115"/>
      <c r="C146" s="116"/>
      <c r="D146" s="116"/>
    </row>
    <row r="147" spans="2:4">
      <c r="B147" s="115"/>
      <c r="C147" s="116"/>
      <c r="D147" s="116"/>
    </row>
    <row r="148" spans="2:4">
      <c r="B148" s="115"/>
      <c r="C148" s="116"/>
      <c r="D148" s="116"/>
    </row>
    <row r="149" spans="2:4">
      <c r="B149" s="115"/>
      <c r="C149" s="116"/>
      <c r="D149" s="116"/>
    </row>
    <row r="150" spans="2:4">
      <c r="B150" s="115"/>
      <c r="C150" s="116"/>
      <c r="D150" s="116"/>
    </row>
    <row r="151" spans="2:4">
      <c r="B151" s="115"/>
      <c r="C151" s="116"/>
      <c r="D151" s="116"/>
    </row>
    <row r="152" spans="2:4">
      <c r="B152" s="115"/>
      <c r="C152" s="116"/>
      <c r="D152" s="116"/>
    </row>
    <row r="153" spans="2:4">
      <c r="B153" s="115"/>
      <c r="C153" s="116"/>
      <c r="D153" s="116"/>
    </row>
    <row r="154" spans="2:4">
      <c r="B154" s="115"/>
      <c r="C154" s="116"/>
      <c r="D154" s="116"/>
    </row>
    <row r="155" spans="2:4">
      <c r="B155" s="115"/>
      <c r="C155" s="116"/>
      <c r="D155" s="116"/>
    </row>
    <row r="156" spans="2:4">
      <c r="B156" s="115"/>
      <c r="C156" s="116"/>
      <c r="D156" s="116"/>
    </row>
    <row r="157" spans="2:4">
      <c r="B157" s="115"/>
      <c r="C157" s="116"/>
      <c r="D157" s="116"/>
    </row>
    <row r="158" spans="2:4">
      <c r="B158" s="115"/>
      <c r="C158" s="116"/>
      <c r="D158" s="116"/>
    </row>
    <row r="159" spans="2:4">
      <c r="B159" s="115"/>
      <c r="C159" s="116"/>
      <c r="D159" s="116"/>
    </row>
    <row r="160" spans="2:4">
      <c r="B160" s="115"/>
      <c r="C160" s="116"/>
      <c r="D160" s="116"/>
    </row>
    <row r="161" spans="2:4">
      <c r="B161" s="115"/>
      <c r="C161" s="116"/>
      <c r="D161" s="116"/>
    </row>
    <row r="162" spans="2:4">
      <c r="B162" s="115"/>
      <c r="C162" s="116"/>
      <c r="D162" s="116"/>
    </row>
    <row r="163" spans="2:4">
      <c r="B163" s="115"/>
      <c r="C163" s="116"/>
      <c r="D163" s="116"/>
    </row>
    <row r="164" spans="2:4">
      <c r="B164" s="115"/>
      <c r="C164" s="116"/>
      <c r="D164" s="116"/>
    </row>
    <row r="165" spans="2:4">
      <c r="B165" s="115"/>
      <c r="C165" s="116"/>
      <c r="D165" s="116"/>
    </row>
    <row r="166" spans="2:4">
      <c r="B166" s="115"/>
      <c r="C166" s="116"/>
      <c r="D166" s="116"/>
    </row>
    <row r="167" spans="2:4">
      <c r="B167" s="115"/>
      <c r="C167" s="116"/>
      <c r="D167" s="116"/>
    </row>
    <row r="168" spans="2:4">
      <c r="B168" s="115"/>
      <c r="C168" s="116"/>
      <c r="D168" s="116"/>
    </row>
    <row r="169" spans="2:4">
      <c r="B169" s="115"/>
      <c r="C169" s="116"/>
      <c r="D169" s="116"/>
    </row>
    <row r="170" spans="2:4">
      <c r="B170" s="115"/>
      <c r="C170" s="116"/>
      <c r="D170" s="116"/>
    </row>
    <row r="171" spans="2:4">
      <c r="B171" s="115"/>
      <c r="C171" s="116"/>
      <c r="D171" s="116"/>
    </row>
    <row r="172" spans="2:4">
      <c r="B172" s="115"/>
      <c r="C172" s="116"/>
      <c r="D172" s="116"/>
    </row>
    <row r="173" spans="2:4">
      <c r="B173" s="115"/>
      <c r="C173" s="116"/>
      <c r="D173" s="116"/>
    </row>
    <row r="174" spans="2:4">
      <c r="B174" s="115"/>
      <c r="C174" s="116"/>
      <c r="D174" s="116"/>
    </row>
    <row r="175" spans="2:4">
      <c r="B175" s="115"/>
      <c r="C175" s="116"/>
      <c r="D175" s="116"/>
    </row>
    <row r="176" spans="2:4">
      <c r="B176" s="115"/>
      <c r="C176" s="116"/>
      <c r="D176" s="116"/>
    </row>
    <row r="177" spans="2:4">
      <c r="B177" s="115"/>
      <c r="C177" s="116"/>
      <c r="D177" s="116"/>
    </row>
    <row r="178" spans="2:4">
      <c r="B178" s="115"/>
      <c r="C178" s="116"/>
      <c r="D178" s="116"/>
    </row>
    <row r="179" spans="2:4">
      <c r="B179" s="115"/>
      <c r="C179" s="116"/>
      <c r="D179" s="116"/>
    </row>
    <row r="180" spans="2:4">
      <c r="B180" s="115"/>
      <c r="C180" s="116"/>
      <c r="D180" s="116"/>
    </row>
    <row r="181" spans="2:4">
      <c r="B181" s="115"/>
      <c r="C181" s="116"/>
      <c r="D181" s="116"/>
    </row>
    <row r="182" spans="2:4">
      <c r="B182" s="115"/>
      <c r="C182" s="116"/>
      <c r="D182" s="116"/>
    </row>
    <row r="183" spans="2:4">
      <c r="B183" s="115"/>
      <c r="C183" s="116"/>
      <c r="D183" s="116"/>
    </row>
    <row r="184" spans="2:4">
      <c r="B184" s="115"/>
      <c r="C184" s="116"/>
      <c r="D184" s="116"/>
    </row>
    <row r="185" spans="2:4">
      <c r="B185" s="115"/>
      <c r="C185" s="116"/>
      <c r="D185" s="116"/>
    </row>
    <row r="186" spans="2:4">
      <c r="B186" s="115"/>
      <c r="C186" s="116"/>
      <c r="D186" s="116"/>
    </row>
    <row r="187" spans="2:4">
      <c r="B187" s="115"/>
      <c r="C187" s="116"/>
      <c r="D187" s="116"/>
    </row>
    <row r="188" spans="2:4">
      <c r="B188" s="115"/>
      <c r="C188" s="116"/>
      <c r="D188" s="116"/>
    </row>
    <row r="189" spans="2:4">
      <c r="B189" s="115"/>
      <c r="C189" s="116"/>
      <c r="D189" s="116"/>
    </row>
    <row r="190" spans="2:4">
      <c r="B190" s="115"/>
      <c r="C190" s="116"/>
      <c r="D190" s="116"/>
    </row>
    <row r="191" spans="2:4">
      <c r="B191" s="115"/>
      <c r="C191" s="116"/>
      <c r="D191" s="116"/>
    </row>
    <row r="192" spans="2:4">
      <c r="B192" s="115"/>
      <c r="C192" s="116"/>
      <c r="D192" s="116"/>
    </row>
    <row r="193" spans="2:4">
      <c r="B193" s="115"/>
      <c r="C193" s="116"/>
      <c r="D193" s="116"/>
    </row>
    <row r="194" spans="2:4">
      <c r="B194" s="115"/>
      <c r="C194" s="116"/>
      <c r="D194" s="116"/>
    </row>
    <row r="195" spans="2:4">
      <c r="B195" s="115"/>
      <c r="C195" s="116"/>
      <c r="D195" s="116"/>
    </row>
    <row r="196" spans="2:4">
      <c r="B196" s="115"/>
      <c r="C196" s="116"/>
      <c r="D196" s="116"/>
    </row>
    <row r="197" spans="2:4">
      <c r="B197" s="115"/>
      <c r="C197" s="116"/>
      <c r="D197" s="116"/>
    </row>
    <row r="198" spans="2:4">
      <c r="B198" s="115"/>
      <c r="C198" s="116"/>
      <c r="D198" s="116"/>
    </row>
    <row r="199" spans="2:4">
      <c r="B199" s="115"/>
      <c r="C199" s="116"/>
      <c r="D199" s="116"/>
    </row>
    <row r="200" spans="2:4">
      <c r="B200" s="115"/>
      <c r="C200" s="116"/>
      <c r="D200" s="116"/>
    </row>
    <row r="201" spans="2:4">
      <c r="B201" s="115"/>
      <c r="C201" s="116"/>
      <c r="D201" s="116"/>
    </row>
    <row r="202" spans="2:4">
      <c r="B202" s="115"/>
      <c r="C202" s="116"/>
      <c r="D202" s="116"/>
    </row>
    <row r="203" spans="2:4">
      <c r="B203" s="115"/>
      <c r="C203" s="116"/>
      <c r="D203" s="116"/>
    </row>
    <row r="204" spans="2:4">
      <c r="B204" s="115"/>
      <c r="C204" s="116"/>
      <c r="D204" s="116"/>
    </row>
    <row r="205" spans="2:4">
      <c r="B205" s="115"/>
      <c r="C205" s="116"/>
      <c r="D205" s="116"/>
    </row>
    <row r="206" spans="2:4">
      <c r="B206" s="115"/>
      <c r="C206" s="116"/>
      <c r="D206" s="116"/>
    </row>
    <row r="207" spans="2:4">
      <c r="B207" s="115"/>
      <c r="C207" s="116"/>
      <c r="D207" s="116"/>
    </row>
    <row r="208" spans="2:4">
      <c r="B208" s="115"/>
      <c r="C208" s="116"/>
      <c r="D208" s="116"/>
    </row>
    <row r="209" spans="2:4">
      <c r="B209" s="115"/>
      <c r="C209" s="116"/>
      <c r="D209" s="116"/>
    </row>
    <row r="210" spans="2:4">
      <c r="B210" s="115"/>
      <c r="C210" s="116"/>
      <c r="D210" s="116"/>
    </row>
    <row r="211" spans="2:4">
      <c r="B211" s="115"/>
      <c r="C211" s="116"/>
      <c r="D211" s="116"/>
    </row>
    <row r="212" spans="2:4">
      <c r="B212" s="115"/>
      <c r="C212" s="116"/>
      <c r="D212" s="116"/>
    </row>
    <row r="213" spans="2:4">
      <c r="B213" s="115"/>
      <c r="C213" s="116"/>
      <c r="D213" s="116"/>
    </row>
    <row r="214" spans="2:4">
      <c r="B214" s="115"/>
      <c r="C214" s="116"/>
      <c r="D214" s="116"/>
    </row>
    <row r="215" spans="2:4">
      <c r="B215" s="115"/>
      <c r="C215" s="116"/>
      <c r="D215" s="116"/>
    </row>
    <row r="216" spans="2:4">
      <c r="B216" s="115"/>
      <c r="C216" s="116"/>
      <c r="D216" s="116"/>
    </row>
    <row r="217" spans="2:4">
      <c r="B217" s="115"/>
      <c r="C217" s="116"/>
      <c r="D217" s="116"/>
    </row>
    <row r="218" spans="2:4">
      <c r="B218" s="115"/>
      <c r="C218" s="116"/>
      <c r="D218" s="116"/>
    </row>
    <row r="219" spans="2:4">
      <c r="B219" s="115"/>
      <c r="C219" s="116"/>
      <c r="D219" s="116"/>
    </row>
    <row r="220" spans="2:4">
      <c r="B220" s="115"/>
      <c r="C220" s="116"/>
      <c r="D220" s="116"/>
    </row>
    <row r="221" spans="2:4">
      <c r="B221" s="115"/>
      <c r="C221" s="116"/>
      <c r="D221" s="116"/>
    </row>
    <row r="222" spans="2:4">
      <c r="B222" s="115"/>
      <c r="C222" s="116"/>
      <c r="D222" s="116"/>
    </row>
    <row r="223" spans="2:4">
      <c r="B223" s="115"/>
      <c r="C223" s="116"/>
      <c r="D223" s="116"/>
    </row>
    <row r="224" spans="2:4">
      <c r="B224" s="115"/>
      <c r="C224" s="116"/>
      <c r="D224" s="116"/>
    </row>
    <row r="225" spans="2:4">
      <c r="B225" s="115"/>
      <c r="C225" s="116"/>
      <c r="D225" s="116"/>
    </row>
    <row r="226" spans="2:4">
      <c r="B226" s="115"/>
      <c r="C226" s="116"/>
      <c r="D226" s="116"/>
    </row>
    <row r="227" spans="2:4">
      <c r="B227" s="115"/>
      <c r="C227" s="116"/>
      <c r="D227" s="116"/>
    </row>
    <row r="228" spans="2:4">
      <c r="B228" s="115"/>
      <c r="C228" s="116"/>
      <c r="D228" s="116"/>
    </row>
    <row r="229" spans="2:4">
      <c r="B229" s="115"/>
      <c r="C229" s="116"/>
      <c r="D229" s="116"/>
    </row>
    <row r="230" spans="2:4">
      <c r="B230" s="115"/>
      <c r="C230" s="116"/>
      <c r="D230" s="116"/>
    </row>
    <row r="231" spans="2:4">
      <c r="B231" s="115"/>
      <c r="C231" s="116"/>
      <c r="D231" s="116"/>
    </row>
    <row r="232" spans="2:4">
      <c r="B232" s="115"/>
      <c r="C232" s="116"/>
      <c r="D232" s="116"/>
    </row>
    <row r="233" spans="2:4">
      <c r="B233" s="115"/>
      <c r="C233" s="116"/>
      <c r="D233" s="116"/>
    </row>
    <row r="234" spans="2:4">
      <c r="B234" s="115"/>
      <c r="C234" s="116"/>
      <c r="D234" s="116"/>
    </row>
    <row r="235" spans="2:4">
      <c r="B235" s="115"/>
      <c r="C235" s="116"/>
      <c r="D235" s="116"/>
    </row>
    <row r="236" spans="2:4">
      <c r="B236" s="115"/>
      <c r="C236" s="116"/>
      <c r="D236" s="116"/>
    </row>
    <row r="237" spans="2:4">
      <c r="B237" s="115"/>
      <c r="C237" s="116"/>
      <c r="D237" s="116"/>
    </row>
    <row r="238" spans="2:4">
      <c r="B238" s="115"/>
      <c r="C238" s="116"/>
      <c r="D238" s="116"/>
    </row>
    <row r="239" spans="2:4">
      <c r="B239" s="115"/>
      <c r="C239" s="116"/>
      <c r="D239" s="116"/>
    </row>
    <row r="240" spans="2:4">
      <c r="B240" s="115"/>
      <c r="C240" s="116"/>
      <c r="D240" s="116"/>
    </row>
    <row r="241" spans="2:4">
      <c r="B241" s="115"/>
      <c r="C241" s="116"/>
      <c r="D241" s="116"/>
    </row>
    <row r="242" spans="2:4">
      <c r="B242" s="115"/>
      <c r="C242" s="116"/>
      <c r="D242" s="116"/>
    </row>
    <row r="243" spans="2:4">
      <c r="B243" s="115"/>
      <c r="C243" s="116"/>
      <c r="D243" s="116"/>
    </row>
    <row r="244" spans="2:4">
      <c r="B244" s="115"/>
      <c r="C244" s="116"/>
      <c r="D244" s="116"/>
    </row>
    <row r="245" spans="2:4">
      <c r="B245" s="115"/>
      <c r="C245" s="116"/>
      <c r="D245" s="116"/>
    </row>
    <row r="246" spans="2:4">
      <c r="B246" s="115"/>
      <c r="C246" s="116"/>
      <c r="D246" s="116"/>
    </row>
    <row r="247" spans="2:4">
      <c r="B247" s="115"/>
      <c r="C247" s="116"/>
      <c r="D247" s="116"/>
    </row>
    <row r="248" spans="2:4">
      <c r="B248" s="115"/>
      <c r="C248" s="116"/>
      <c r="D248" s="116"/>
    </row>
    <row r="249" spans="2:4">
      <c r="B249" s="115"/>
      <c r="C249" s="116"/>
      <c r="D249" s="116"/>
    </row>
    <row r="250" spans="2:4">
      <c r="B250" s="115"/>
      <c r="C250" s="116"/>
      <c r="D250" s="116"/>
    </row>
    <row r="251" spans="2:4">
      <c r="B251" s="115"/>
      <c r="C251" s="116"/>
      <c r="D251" s="116"/>
    </row>
    <row r="252" spans="2:4">
      <c r="B252" s="115"/>
      <c r="C252" s="116"/>
      <c r="D252" s="116"/>
    </row>
    <row r="253" spans="2:4">
      <c r="B253" s="115"/>
      <c r="C253" s="116"/>
      <c r="D253" s="116"/>
    </row>
    <row r="254" spans="2:4">
      <c r="B254" s="115"/>
      <c r="C254" s="116"/>
      <c r="D254" s="116"/>
    </row>
    <row r="255" spans="2:4">
      <c r="B255" s="115"/>
      <c r="C255" s="116"/>
      <c r="D255" s="116"/>
    </row>
    <row r="256" spans="2:4">
      <c r="B256" s="115"/>
      <c r="C256" s="116"/>
      <c r="D256" s="116"/>
    </row>
    <row r="257" spans="2:4">
      <c r="B257" s="115"/>
      <c r="C257" s="116"/>
      <c r="D257" s="116"/>
    </row>
    <row r="258" spans="2:4">
      <c r="B258" s="115"/>
      <c r="C258" s="116"/>
      <c r="D258" s="116"/>
    </row>
    <row r="259" spans="2:4">
      <c r="B259" s="115"/>
      <c r="C259" s="116"/>
      <c r="D259" s="116"/>
    </row>
    <row r="260" spans="2:4">
      <c r="B260" s="115"/>
      <c r="C260" s="116"/>
      <c r="D260" s="116"/>
    </row>
    <row r="261" spans="2:4">
      <c r="B261" s="115"/>
      <c r="C261" s="116"/>
      <c r="D261" s="116"/>
    </row>
    <row r="262" spans="2:4">
      <c r="B262" s="115"/>
      <c r="C262" s="116"/>
      <c r="D262" s="116"/>
    </row>
    <row r="263" spans="2:4">
      <c r="B263" s="115"/>
      <c r="C263" s="116"/>
      <c r="D263" s="116"/>
    </row>
    <row r="264" spans="2:4">
      <c r="B264" s="115"/>
      <c r="C264" s="116"/>
      <c r="D264" s="116"/>
    </row>
    <row r="265" spans="2:4">
      <c r="B265" s="115"/>
      <c r="C265" s="116"/>
      <c r="D265" s="116"/>
    </row>
    <row r="266" spans="2:4">
      <c r="B266" s="115"/>
      <c r="C266" s="116"/>
      <c r="D266" s="116"/>
    </row>
    <row r="267" spans="2:4">
      <c r="B267" s="115"/>
      <c r="C267" s="116"/>
      <c r="D267" s="116"/>
    </row>
    <row r="268" spans="2:4">
      <c r="B268" s="115"/>
      <c r="C268" s="116"/>
      <c r="D268" s="116"/>
    </row>
    <row r="269" spans="2:4">
      <c r="B269" s="115"/>
      <c r="C269" s="116"/>
      <c r="D269" s="116"/>
    </row>
    <row r="270" spans="2:4">
      <c r="B270" s="115"/>
      <c r="C270" s="116"/>
      <c r="D270" s="116"/>
    </row>
    <row r="271" spans="2:4">
      <c r="B271" s="115"/>
      <c r="C271" s="116"/>
      <c r="D271" s="116"/>
    </row>
    <row r="272" spans="2:4">
      <c r="B272" s="115"/>
      <c r="C272" s="116"/>
      <c r="D272" s="116"/>
    </row>
    <row r="273" spans="2:4">
      <c r="B273" s="115"/>
      <c r="C273" s="116"/>
      <c r="D273" s="116"/>
    </row>
    <row r="274" spans="2:4">
      <c r="B274" s="115"/>
      <c r="C274" s="116"/>
      <c r="D274" s="116"/>
    </row>
    <row r="275" spans="2:4">
      <c r="B275" s="115"/>
      <c r="C275" s="116"/>
      <c r="D275" s="116"/>
    </row>
    <row r="276" spans="2:4">
      <c r="B276" s="115"/>
      <c r="C276" s="116"/>
      <c r="D276" s="116"/>
    </row>
    <row r="277" spans="2:4">
      <c r="B277" s="115"/>
      <c r="C277" s="116"/>
      <c r="D277" s="116"/>
    </row>
    <row r="278" spans="2:4">
      <c r="B278" s="115"/>
      <c r="C278" s="116"/>
      <c r="D278" s="116"/>
    </row>
    <row r="279" spans="2:4">
      <c r="B279" s="115"/>
      <c r="C279" s="116"/>
      <c r="D279" s="116"/>
    </row>
    <row r="280" spans="2:4">
      <c r="B280" s="115"/>
      <c r="C280" s="116"/>
      <c r="D280" s="116"/>
    </row>
    <row r="281" spans="2:4">
      <c r="B281" s="115"/>
      <c r="C281" s="116"/>
      <c r="D281" s="116"/>
    </row>
    <row r="282" spans="2:4">
      <c r="B282" s="115"/>
      <c r="C282" s="116"/>
      <c r="D282" s="116"/>
    </row>
    <row r="283" spans="2:4">
      <c r="B283" s="115"/>
      <c r="C283" s="116"/>
      <c r="D283" s="116"/>
    </row>
    <row r="284" spans="2:4">
      <c r="B284" s="115"/>
      <c r="C284" s="116"/>
      <c r="D284" s="116"/>
    </row>
    <row r="285" spans="2:4">
      <c r="B285" s="115"/>
      <c r="C285" s="116"/>
      <c r="D285" s="116"/>
    </row>
    <row r="286" spans="2:4">
      <c r="B286" s="115"/>
      <c r="C286" s="116"/>
      <c r="D286" s="116"/>
    </row>
    <row r="287" spans="2:4">
      <c r="B287" s="115"/>
      <c r="C287" s="116"/>
      <c r="D287" s="116"/>
    </row>
    <row r="288" spans="2:4">
      <c r="B288" s="115"/>
      <c r="C288" s="116"/>
      <c r="D288" s="116"/>
    </row>
    <row r="289" spans="2:4">
      <c r="B289" s="115"/>
      <c r="C289" s="116"/>
      <c r="D289" s="116"/>
    </row>
    <row r="290" spans="2:4">
      <c r="B290" s="115"/>
      <c r="C290" s="116"/>
      <c r="D290" s="116"/>
    </row>
    <row r="291" spans="2:4">
      <c r="B291" s="115"/>
      <c r="C291" s="116"/>
      <c r="D291" s="116"/>
    </row>
    <row r="292" spans="2:4">
      <c r="B292" s="115"/>
      <c r="C292" s="116"/>
      <c r="D292" s="116"/>
    </row>
    <row r="293" spans="2:4">
      <c r="B293" s="115"/>
      <c r="C293" s="116"/>
      <c r="D293" s="116"/>
    </row>
    <row r="294" spans="2:4">
      <c r="B294" s="115"/>
      <c r="C294" s="116"/>
      <c r="D294" s="116"/>
    </row>
    <row r="295" spans="2:4">
      <c r="B295" s="115"/>
      <c r="C295" s="116"/>
      <c r="D295" s="116"/>
    </row>
    <row r="296" spans="2:4">
      <c r="B296" s="115"/>
      <c r="C296" s="116"/>
      <c r="D296" s="116"/>
    </row>
    <row r="297" spans="2:4">
      <c r="B297" s="115"/>
      <c r="C297" s="116"/>
      <c r="D297" s="116"/>
    </row>
    <row r="298" spans="2:4">
      <c r="B298" s="115"/>
      <c r="C298" s="116"/>
      <c r="D298" s="116"/>
    </row>
    <row r="299" spans="2:4">
      <c r="B299" s="115"/>
      <c r="C299" s="116"/>
      <c r="D299" s="116"/>
    </row>
    <row r="300" spans="2:4">
      <c r="B300" s="115"/>
      <c r="C300" s="116"/>
      <c r="D300" s="116"/>
    </row>
    <row r="301" spans="2:4">
      <c r="B301" s="115"/>
      <c r="C301" s="116"/>
      <c r="D301" s="116"/>
    </row>
    <row r="302" spans="2:4">
      <c r="B302" s="115"/>
      <c r="C302" s="116"/>
      <c r="D302" s="116"/>
    </row>
    <row r="303" spans="2:4">
      <c r="B303" s="115"/>
      <c r="C303" s="116"/>
      <c r="D303" s="116"/>
    </row>
    <row r="304" spans="2:4">
      <c r="B304" s="115"/>
      <c r="C304" s="116"/>
      <c r="D304" s="116"/>
    </row>
    <row r="305" spans="2:4">
      <c r="B305" s="115"/>
      <c r="C305" s="116"/>
      <c r="D305" s="116"/>
    </row>
    <row r="306" spans="2:4">
      <c r="B306" s="115"/>
      <c r="C306" s="116"/>
      <c r="D306" s="116"/>
    </row>
    <row r="307" spans="2:4">
      <c r="B307" s="115"/>
      <c r="C307" s="116"/>
      <c r="D307" s="116"/>
    </row>
    <row r="308" spans="2:4">
      <c r="B308" s="115"/>
      <c r="C308" s="116"/>
      <c r="D308" s="116"/>
    </row>
    <row r="309" spans="2:4">
      <c r="B309" s="115"/>
      <c r="C309" s="116"/>
      <c r="D309" s="116"/>
    </row>
    <row r="310" spans="2:4">
      <c r="B310" s="115"/>
      <c r="C310" s="116"/>
      <c r="D310" s="116"/>
    </row>
    <row r="311" spans="2:4">
      <c r="B311" s="115"/>
      <c r="C311" s="116"/>
      <c r="D311" s="116"/>
    </row>
    <row r="312" spans="2:4">
      <c r="B312" s="115"/>
      <c r="C312" s="116"/>
      <c r="D312" s="116"/>
    </row>
    <row r="313" spans="2:4">
      <c r="B313" s="115"/>
      <c r="C313" s="116"/>
      <c r="D313" s="116"/>
    </row>
    <row r="314" spans="2:4">
      <c r="B314" s="115"/>
      <c r="C314" s="116"/>
      <c r="D314" s="116"/>
    </row>
    <row r="315" spans="2:4">
      <c r="B315" s="115"/>
      <c r="C315" s="116"/>
      <c r="D315" s="116"/>
    </row>
    <row r="316" spans="2:4">
      <c r="B316" s="115"/>
      <c r="C316" s="116"/>
      <c r="D316" s="116"/>
    </row>
    <row r="317" spans="2:4">
      <c r="B317" s="115"/>
      <c r="C317" s="116"/>
      <c r="D317" s="116"/>
    </row>
    <row r="318" spans="2:4">
      <c r="B318" s="115"/>
      <c r="C318" s="116"/>
      <c r="D318" s="116"/>
    </row>
    <row r="319" spans="2:4">
      <c r="B319" s="115"/>
      <c r="C319" s="116"/>
      <c r="D319" s="116"/>
    </row>
    <row r="320" spans="2:4">
      <c r="B320" s="115"/>
      <c r="C320" s="116"/>
      <c r="D320" s="116"/>
    </row>
    <row r="321" spans="2:4">
      <c r="B321" s="115"/>
      <c r="C321" s="116"/>
      <c r="D321" s="116"/>
    </row>
    <row r="322" spans="2:4">
      <c r="B322" s="115"/>
      <c r="C322" s="116"/>
      <c r="D322" s="116"/>
    </row>
    <row r="323" spans="2:4">
      <c r="B323" s="115"/>
      <c r="C323" s="116"/>
      <c r="D323" s="116"/>
    </row>
    <row r="324" spans="2:4">
      <c r="B324" s="115"/>
      <c r="C324" s="116"/>
      <c r="D324" s="116"/>
    </row>
    <row r="325" spans="2:4">
      <c r="B325" s="115"/>
      <c r="C325" s="116"/>
      <c r="D325" s="116"/>
    </row>
    <row r="326" spans="2:4">
      <c r="B326" s="115"/>
      <c r="C326" s="116"/>
      <c r="D326" s="116"/>
    </row>
    <row r="327" spans="2:4">
      <c r="B327" s="115"/>
      <c r="C327" s="116"/>
      <c r="D327" s="116"/>
    </row>
    <row r="328" spans="2:4">
      <c r="B328" s="115"/>
      <c r="C328" s="116"/>
      <c r="D328" s="116"/>
    </row>
    <row r="329" spans="2:4">
      <c r="B329" s="115"/>
      <c r="C329" s="116"/>
      <c r="D329" s="116"/>
    </row>
    <row r="330" spans="2:4">
      <c r="B330" s="115"/>
      <c r="C330" s="116"/>
      <c r="D330" s="116"/>
    </row>
    <row r="331" spans="2:4">
      <c r="B331" s="115"/>
      <c r="C331" s="116"/>
      <c r="D331" s="116"/>
    </row>
    <row r="332" spans="2:4">
      <c r="B332" s="115"/>
      <c r="C332" s="116"/>
      <c r="D332" s="116"/>
    </row>
    <row r="333" spans="2:4">
      <c r="B333" s="115"/>
      <c r="C333" s="116"/>
      <c r="D333" s="116"/>
    </row>
    <row r="334" spans="2:4">
      <c r="B334" s="115"/>
      <c r="C334" s="116"/>
      <c r="D334" s="116"/>
    </row>
    <row r="335" spans="2:4">
      <c r="B335" s="115"/>
      <c r="C335" s="116"/>
      <c r="D335" s="116"/>
    </row>
    <row r="336" spans="2:4">
      <c r="B336" s="115"/>
      <c r="C336" s="116"/>
      <c r="D336" s="116"/>
    </row>
    <row r="337" spans="2:4">
      <c r="B337" s="115"/>
      <c r="C337" s="116"/>
      <c r="D337" s="116"/>
    </row>
    <row r="338" spans="2:4">
      <c r="B338" s="115"/>
      <c r="C338" s="116"/>
      <c r="D338" s="116"/>
    </row>
    <row r="339" spans="2:4">
      <c r="B339" s="115"/>
      <c r="C339" s="116"/>
      <c r="D339" s="116"/>
    </row>
    <row r="340" spans="2:4">
      <c r="B340" s="115"/>
      <c r="C340" s="116"/>
      <c r="D340" s="116"/>
    </row>
    <row r="341" spans="2:4">
      <c r="B341" s="115"/>
      <c r="C341" s="116"/>
      <c r="D341" s="116"/>
    </row>
    <row r="342" spans="2:4">
      <c r="B342" s="115"/>
      <c r="C342" s="116"/>
      <c r="D342" s="116"/>
    </row>
    <row r="343" spans="2:4">
      <c r="B343" s="115"/>
      <c r="C343" s="116"/>
      <c r="D343" s="116"/>
    </row>
    <row r="344" spans="2:4">
      <c r="B344" s="115"/>
      <c r="C344" s="116"/>
      <c r="D344" s="116"/>
    </row>
    <row r="345" spans="2:4">
      <c r="B345" s="115"/>
      <c r="C345" s="116"/>
      <c r="D345" s="116"/>
    </row>
    <row r="346" spans="2:4">
      <c r="B346" s="115"/>
      <c r="C346" s="116"/>
      <c r="D346" s="116"/>
    </row>
    <row r="347" spans="2:4">
      <c r="B347" s="115"/>
      <c r="C347" s="116"/>
      <c r="D347" s="116"/>
    </row>
    <row r="348" spans="2:4">
      <c r="B348" s="115"/>
      <c r="C348" s="116"/>
      <c r="D348" s="116"/>
    </row>
    <row r="349" spans="2:4">
      <c r="B349" s="115"/>
      <c r="C349" s="116"/>
      <c r="D349" s="116"/>
    </row>
    <row r="350" spans="2:4">
      <c r="B350" s="115"/>
      <c r="C350" s="116"/>
      <c r="D350" s="116"/>
    </row>
    <row r="351" spans="2:4">
      <c r="B351" s="115"/>
      <c r="C351" s="116"/>
      <c r="D351" s="116"/>
    </row>
    <row r="352" spans="2:4">
      <c r="B352" s="115"/>
      <c r="C352" s="116"/>
      <c r="D352" s="116"/>
    </row>
    <row r="353" spans="2:4">
      <c r="B353" s="115"/>
      <c r="C353" s="116"/>
      <c r="D353" s="116"/>
    </row>
    <row r="354" spans="2:4">
      <c r="B354" s="115"/>
      <c r="C354" s="116"/>
      <c r="D354" s="116"/>
    </row>
    <row r="355" spans="2:4">
      <c r="B355" s="115"/>
      <c r="C355" s="116"/>
      <c r="D355" s="116"/>
    </row>
    <row r="356" spans="2:4">
      <c r="B356" s="115"/>
      <c r="C356" s="116"/>
      <c r="D356" s="116"/>
    </row>
    <row r="357" spans="2:4">
      <c r="B357" s="115"/>
      <c r="C357" s="116"/>
      <c r="D357" s="116"/>
    </row>
    <row r="358" spans="2:4">
      <c r="B358" s="115"/>
      <c r="C358" s="116"/>
      <c r="D358" s="116"/>
    </row>
    <row r="359" spans="2:4">
      <c r="B359" s="115"/>
      <c r="C359" s="116"/>
      <c r="D359" s="116"/>
    </row>
    <row r="360" spans="2:4">
      <c r="B360" s="115"/>
      <c r="C360" s="116"/>
      <c r="D360" s="116"/>
    </row>
    <row r="361" spans="2:4">
      <c r="B361" s="115"/>
      <c r="C361" s="116"/>
      <c r="D361" s="116"/>
    </row>
    <row r="362" spans="2:4">
      <c r="B362" s="115"/>
      <c r="C362" s="116"/>
      <c r="D362" s="116"/>
    </row>
    <row r="363" spans="2:4">
      <c r="B363" s="115"/>
      <c r="C363" s="116"/>
      <c r="D363" s="116"/>
    </row>
    <row r="364" spans="2:4">
      <c r="B364" s="115"/>
      <c r="C364" s="116"/>
      <c r="D364" s="116"/>
    </row>
    <row r="365" spans="2:4">
      <c r="B365" s="115"/>
      <c r="C365" s="116"/>
      <c r="D365" s="116"/>
    </row>
    <row r="366" spans="2:4">
      <c r="B366" s="115"/>
      <c r="C366" s="116"/>
      <c r="D366" s="116"/>
    </row>
    <row r="367" spans="2:4">
      <c r="B367" s="115"/>
      <c r="C367" s="116"/>
      <c r="D367" s="116"/>
    </row>
    <row r="368" spans="2:4">
      <c r="B368" s="115"/>
      <c r="C368" s="116"/>
      <c r="D368" s="116"/>
    </row>
    <row r="369" spans="2:4">
      <c r="B369" s="115"/>
      <c r="C369" s="116"/>
      <c r="D369" s="116"/>
    </row>
    <row r="370" spans="2:4">
      <c r="B370" s="115"/>
      <c r="C370" s="116"/>
      <c r="D370" s="116"/>
    </row>
    <row r="371" spans="2:4">
      <c r="B371" s="115"/>
      <c r="C371" s="116"/>
      <c r="D371" s="116"/>
    </row>
    <row r="372" spans="2:4">
      <c r="B372" s="115"/>
      <c r="C372" s="116"/>
      <c r="D372" s="116"/>
    </row>
    <row r="373" spans="2:4">
      <c r="B373" s="115"/>
      <c r="C373" s="116"/>
      <c r="D373" s="116"/>
    </row>
    <row r="374" spans="2:4">
      <c r="B374" s="115"/>
      <c r="C374" s="116"/>
      <c r="D374" s="116"/>
    </row>
    <row r="375" spans="2:4">
      <c r="B375" s="115"/>
      <c r="C375" s="116"/>
      <c r="D375" s="116"/>
    </row>
    <row r="376" spans="2:4">
      <c r="B376" s="115"/>
      <c r="C376" s="116"/>
      <c r="D376" s="116"/>
    </row>
    <row r="377" spans="2:4">
      <c r="B377" s="115"/>
      <c r="C377" s="116"/>
      <c r="D377" s="116"/>
    </row>
    <row r="378" spans="2:4">
      <c r="B378" s="115"/>
      <c r="C378" s="116"/>
      <c r="D378" s="116"/>
    </row>
    <row r="379" spans="2:4">
      <c r="B379" s="115"/>
      <c r="C379" s="116"/>
      <c r="D379" s="116"/>
    </row>
    <row r="380" spans="2:4">
      <c r="B380" s="115"/>
      <c r="C380" s="116"/>
      <c r="D380" s="116"/>
    </row>
    <row r="381" spans="2:4">
      <c r="B381" s="115"/>
      <c r="C381" s="116"/>
      <c r="D381" s="116"/>
    </row>
    <row r="382" spans="2:4">
      <c r="B382" s="115"/>
      <c r="C382" s="116"/>
      <c r="D382" s="116"/>
    </row>
    <row r="383" spans="2:4">
      <c r="B383" s="115"/>
      <c r="C383" s="116"/>
      <c r="D383" s="116"/>
    </row>
    <row r="384" spans="2:4">
      <c r="B384" s="115"/>
      <c r="C384" s="116"/>
      <c r="D384" s="116"/>
    </row>
    <row r="385" spans="2:4">
      <c r="B385" s="115"/>
      <c r="C385" s="116"/>
      <c r="D385" s="116"/>
    </row>
    <row r="386" spans="2:4">
      <c r="B386" s="115"/>
      <c r="C386" s="116"/>
      <c r="D386" s="116"/>
    </row>
    <row r="387" spans="2:4">
      <c r="B387" s="115"/>
      <c r="C387" s="116"/>
      <c r="D387" s="116"/>
    </row>
    <row r="388" spans="2:4">
      <c r="B388" s="115"/>
      <c r="C388" s="116"/>
      <c r="D388" s="116"/>
    </row>
    <row r="389" spans="2:4">
      <c r="B389" s="115"/>
      <c r="C389" s="116"/>
      <c r="D389" s="116"/>
    </row>
    <row r="390" spans="2:4">
      <c r="B390" s="115"/>
      <c r="C390" s="116"/>
      <c r="D390" s="116"/>
    </row>
    <row r="391" spans="2:4">
      <c r="B391" s="115"/>
      <c r="C391" s="116"/>
      <c r="D391" s="116"/>
    </row>
    <row r="392" spans="2:4">
      <c r="B392" s="115"/>
      <c r="C392" s="116"/>
      <c r="D392" s="116"/>
    </row>
    <row r="393" spans="2:4">
      <c r="B393" s="115"/>
      <c r="C393" s="116"/>
      <c r="D393" s="116"/>
    </row>
    <row r="394" spans="2:4">
      <c r="B394" s="115"/>
      <c r="C394" s="116"/>
      <c r="D394" s="116"/>
    </row>
    <row r="395" spans="2:4">
      <c r="B395" s="115"/>
      <c r="C395" s="116"/>
      <c r="D395" s="116"/>
    </row>
    <row r="396" spans="2:4">
      <c r="B396" s="115"/>
      <c r="C396" s="116"/>
      <c r="D396" s="116"/>
    </row>
    <row r="397" spans="2:4">
      <c r="B397" s="115"/>
      <c r="C397" s="116"/>
      <c r="D397" s="116"/>
    </row>
    <row r="398" spans="2:4">
      <c r="B398" s="115"/>
      <c r="C398" s="116"/>
      <c r="D398" s="116"/>
    </row>
    <row r="399" spans="2:4">
      <c r="B399" s="115"/>
      <c r="C399" s="116"/>
      <c r="D399" s="116"/>
    </row>
    <row r="400" spans="2:4">
      <c r="B400" s="115"/>
      <c r="C400" s="116"/>
      <c r="D400" s="116"/>
    </row>
    <row r="401" spans="2:4">
      <c r="B401" s="115"/>
      <c r="C401" s="116"/>
      <c r="D401" s="116"/>
    </row>
    <row r="402" spans="2:4">
      <c r="B402" s="115"/>
      <c r="C402" s="116"/>
      <c r="D402" s="116"/>
    </row>
    <row r="403" spans="2:4">
      <c r="B403" s="115"/>
      <c r="C403" s="116"/>
      <c r="D403" s="116"/>
    </row>
    <row r="404" spans="2:4">
      <c r="B404" s="115"/>
      <c r="C404" s="116"/>
      <c r="D404" s="116"/>
    </row>
    <row r="405" spans="2:4">
      <c r="B405" s="115"/>
      <c r="C405" s="116"/>
      <c r="D405" s="116"/>
    </row>
    <row r="406" spans="2:4">
      <c r="B406" s="115"/>
      <c r="C406" s="116"/>
      <c r="D406" s="116"/>
    </row>
    <row r="407" spans="2:4">
      <c r="B407" s="115"/>
      <c r="C407" s="116"/>
      <c r="D407" s="116"/>
    </row>
    <row r="408" spans="2:4">
      <c r="B408" s="115"/>
      <c r="C408" s="116"/>
      <c r="D408" s="116"/>
    </row>
    <row r="409" spans="2:4">
      <c r="B409" s="115"/>
      <c r="C409" s="116"/>
      <c r="D409" s="116"/>
    </row>
    <row r="410" spans="2:4">
      <c r="B410" s="115"/>
      <c r="C410" s="116"/>
      <c r="D410" s="116"/>
    </row>
    <row r="411" spans="2:4">
      <c r="B411" s="115"/>
      <c r="C411" s="116"/>
      <c r="D411" s="116"/>
    </row>
    <row r="412" spans="2:4">
      <c r="B412" s="115"/>
      <c r="C412" s="116"/>
      <c r="D412" s="116"/>
    </row>
    <row r="413" spans="2:4">
      <c r="B413" s="115"/>
      <c r="C413" s="116"/>
      <c r="D413" s="116"/>
    </row>
    <row r="414" spans="2:4">
      <c r="B414" s="115"/>
      <c r="C414" s="116"/>
      <c r="D414" s="116"/>
    </row>
    <row r="415" spans="2:4">
      <c r="B415" s="115"/>
      <c r="C415" s="116"/>
      <c r="D415" s="116"/>
    </row>
    <row r="416" spans="2:4">
      <c r="B416" s="115"/>
      <c r="C416" s="116"/>
      <c r="D416" s="116"/>
    </row>
    <row r="417" spans="2:4">
      <c r="B417" s="115"/>
      <c r="C417" s="116"/>
      <c r="D417" s="116"/>
    </row>
    <row r="418" spans="2:4">
      <c r="B418" s="115"/>
      <c r="C418" s="116"/>
      <c r="D418" s="116"/>
    </row>
    <row r="419" spans="2:4">
      <c r="B419" s="115"/>
      <c r="C419" s="116"/>
      <c r="D419" s="116"/>
    </row>
    <row r="420" spans="2:4">
      <c r="B420" s="115"/>
      <c r="C420" s="116"/>
      <c r="D420" s="116"/>
    </row>
    <row r="421" spans="2:4">
      <c r="B421" s="115"/>
      <c r="C421" s="116"/>
      <c r="D421" s="116"/>
    </row>
    <row r="422" spans="2:4">
      <c r="B422" s="115"/>
      <c r="C422" s="116"/>
      <c r="D422" s="116"/>
    </row>
    <row r="423" spans="2:4">
      <c r="B423" s="115"/>
      <c r="C423" s="116"/>
      <c r="D423" s="116"/>
    </row>
    <row r="424" spans="2:4">
      <c r="B424" s="115"/>
      <c r="C424" s="116"/>
      <c r="D424" s="116"/>
    </row>
    <row r="425" spans="2:4">
      <c r="B425" s="115"/>
      <c r="C425" s="116"/>
      <c r="D425" s="116"/>
    </row>
    <row r="426" spans="2:4">
      <c r="B426" s="115"/>
      <c r="C426" s="116"/>
      <c r="D426" s="116"/>
    </row>
    <row r="427" spans="2:4">
      <c r="B427" s="115"/>
      <c r="C427" s="116"/>
      <c r="D427" s="116"/>
    </row>
    <row r="428" spans="2:4">
      <c r="B428" s="115"/>
      <c r="C428" s="116"/>
      <c r="D428" s="116"/>
    </row>
    <row r="429" spans="2:4">
      <c r="B429" s="115"/>
      <c r="C429" s="116"/>
      <c r="D429" s="116"/>
    </row>
    <row r="430" spans="2:4">
      <c r="B430" s="115"/>
      <c r="C430" s="116"/>
      <c r="D430" s="116"/>
    </row>
    <row r="431" spans="2:4">
      <c r="B431" s="115"/>
      <c r="C431" s="116"/>
      <c r="D431" s="116"/>
    </row>
    <row r="432" spans="2:4">
      <c r="B432" s="115"/>
      <c r="C432" s="116"/>
      <c r="D432" s="116"/>
    </row>
    <row r="433" spans="2:4">
      <c r="B433" s="115"/>
      <c r="C433" s="116"/>
      <c r="D433" s="116"/>
    </row>
    <row r="434" spans="2:4">
      <c r="B434" s="115"/>
      <c r="C434" s="116"/>
      <c r="D434" s="116"/>
    </row>
    <row r="435" spans="2:4">
      <c r="B435" s="115"/>
      <c r="C435" s="116"/>
      <c r="D435" s="116"/>
    </row>
    <row r="436" spans="2:4">
      <c r="B436" s="115"/>
      <c r="C436" s="116"/>
      <c r="D436" s="116"/>
    </row>
    <row r="437" spans="2:4">
      <c r="B437" s="115"/>
      <c r="C437" s="116"/>
      <c r="D437" s="116"/>
    </row>
    <row r="438" spans="2:4">
      <c r="B438" s="115"/>
      <c r="C438" s="116"/>
      <c r="D438" s="116"/>
    </row>
    <row r="439" spans="2:4">
      <c r="B439" s="115"/>
      <c r="C439" s="116"/>
      <c r="D439" s="116"/>
    </row>
    <row r="440" spans="2:4">
      <c r="B440" s="115"/>
      <c r="C440" s="116"/>
      <c r="D440" s="116"/>
    </row>
    <row r="441" spans="2:4">
      <c r="B441" s="115"/>
      <c r="C441" s="116"/>
      <c r="D441" s="116"/>
    </row>
    <row r="442" spans="2:4">
      <c r="B442" s="115"/>
      <c r="C442" s="116"/>
      <c r="D442" s="116"/>
    </row>
    <row r="443" spans="2:4">
      <c r="B443" s="115"/>
      <c r="C443" s="116"/>
      <c r="D443" s="116"/>
    </row>
    <row r="444" spans="2:4">
      <c r="B444" s="115"/>
      <c r="C444" s="116"/>
      <c r="D444" s="116"/>
    </row>
    <row r="445" spans="2:4">
      <c r="B445" s="115"/>
      <c r="C445" s="116"/>
      <c r="D445" s="116"/>
    </row>
    <row r="446" spans="2:4">
      <c r="B446" s="115"/>
      <c r="C446" s="116"/>
      <c r="D446" s="116"/>
    </row>
    <row r="447" spans="2:4">
      <c r="B447" s="115"/>
      <c r="C447" s="116"/>
      <c r="D447" s="116"/>
    </row>
    <row r="448" spans="2:4">
      <c r="B448" s="115"/>
      <c r="C448" s="116"/>
      <c r="D448" s="116"/>
    </row>
    <row r="449" spans="2:4">
      <c r="B449" s="115"/>
      <c r="C449" s="116"/>
      <c r="D449" s="116"/>
    </row>
    <row r="450" spans="2:4">
      <c r="B450" s="115"/>
      <c r="C450" s="116"/>
      <c r="D450" s="116"/>
    </row>
    <row r="451" spans="2:4">
      <c r="B451" s="115"/>
      <c r="C451" s="116"/>
      <c r="D451" s="116"/>
    </row>
    <row r="452" spans="2:4">
      <c r="B452" s="115"/>
      <c r="C452" s="116"/>
      <c r="D452" s="116"/>
    </row>
    <row r="453" spans="2:4">
      <c r="B453" s="115"/>
      <c r="C453" s="116"/>
      <c r="D453" s="116"/>
    </row>
    <row r="454" spans="2:4">
      <c r="B454" s="115"/>
      <c r="C454" s="116"/>
      <c r="D454" s="116"/>
    </row>
    <row r="455" spans="2:4">
      <c r="B455" s="115"/>
      <c r="C455" s="116"/>
      <c r="D455" s="116"/>
    </row>
    <row r="456" spans="2:4">
      <c r="B456" s="115"/>
      <c r="C456" s="116"/>
      <c r="D456" s="116"/>
    </row>
    <row r="457" spans="2:4">
      <c r="B457" s="115"/>
      <c r="C457" s="116"/>
      <c r="D457" s="116"/>
    </row>
    <row r="458" spans="2:4">
      <c r="B458" s="115"/>
      <c r="C458" s="116"/>
      <c r="D458" s="116"/>
    </row>
    <row r="459" spans="2:4">
      <c r="B459" s="115"/>
      <c r="C459" s="116"/>
      <c r="D459" s="116"/>
    </row>
    <row r="460" spans="2:4">
      <c r="B460" s="115"/>
      <c r="C460" s="116"/>
      <c r="D460" s="116"/>
    </row>
    <row r="461" spans="2:4">
      <c r="B461" s="115"/>
      <c r="C461" s="116"/>
      <c r="D461" s="116"/>
    </row>
    <row r="462" spans="2:4">
      <c r="B462" s="115"/>
      <c r="C462" s="116"/>
      <c r="D462" s="116"/>
    </row>
    <row r="463" spans="2:4">
      <c r="B463" s="115"/>
      <c r="C463" s="116"/>
      <c r="D463" s="116"/>
    </row>
    <row r="464" spans="2:4">
      <c r="B464" s="115"/>
      <c r="C464" s="116"/>
      <c r="D464" s="116"/>
    </row>
    <row r="465" spans="2:4">
      <c r="B465" s="115"/>
      <c r="C465" s="116"/>
      <c r="D465" s="116"/>
    </row>
    <row r="466" spans="2:4">
      <c r="B466" s="115"/>
      <c r="C466" s="116"/>
      <c r="D466" s="116"/>
    </row>
    <row r="467" spans="2:4">
      <c r="B467" s="115"/>
      <c r="C467" s="116"/>
      <c r="D467" s="116"/>
    </row>
    <row r="468" spans="2:4">
      <c r="B468" s="115"/>
      <c r="C468" s="116"/>
      <c r="D468" s="116"/>
    </row>
    <row r="469" spans="2:4">
      <c r="B469" s="115"/>
      <c r="C469" s="116"/>
      <c r="D469" s="116"/>
    </row>
    <row r="470" spans="2:4">
      <c r="B470" s="115"/>
      <c r="C470" s="116"/>
      <c r="D470" s="116"/>
    </row>
    <row r="471" spans="2:4">
      <c r="B471" s="115"/>
      <c r="C471" s="116"/>
      <c r="D471" s="116"/>
    </row>
    <row r="472" spans="2:4">
      <c r="B472" s="115"/>
      <c r="C472" s="116"/>
      <c r="D472" s="116"/>
    </row>
    <row r="473" spans="2:4">
      <c r="B473" s="115"/>
      <c r="C473" s="116"/>
      <c r="D473" s="116"/>
    </row>
    <row r="474" spans="2:4">
      <c r="B474" s="115"/>
      <c r="C474" s="116"/>
      <c r="D474" s="116"/>
    </row>
    <row r="475" spans="2:4">
      <c r="B475" s="115"/>
      <c r="C475" s="116"/>
      <c r="D475" s="116"/>
    </row>
    <row r="476" spans="2:4">
      <c r="B476" s="115"/>
      <c r="C476" s="116"/>
      <c r="D476" s="116"/>
    </row>
    <row r="477" spans="2:4">
      <c r="B477" s="115"/>
      <c r="C477" s="116"/>
      <c r="D477" s="116"/>
    </row>
    <row r="478" spans="2:4">
      <c r="B478" s="115"/>
      <c r="C478" s="116"/>
      <c r="D478" s="116"/>
    </row>
    <row r="479" spans="2:4">
      <c r="B479" s="115"/>
      <c r="C479" s="116"/>
      <c r="D479" s="116"/>
    </row>
    <row r="480" spans="2:4">
      <c r="B480" s="115"/>
      <c r="C480" s="116"/>
      <c r="D480" s="116"/>
    </row>
    <row r="481" spans="2:4">
      <c r="B481" s="115"/>
      <c r="C481" s="116"/>
      <c r="D481" s="116"/>
    </row>
    <row r="482" spans="2:4">
      <c r="B482" s="115"/>
      <c r="C482" s="116"/>
      <c r="D482" s="116"/>
    </row>
    <row r="483" spans="2:4">
      <c r="B483" s="115"/>
      <c r="C483" s="116"/>
      <c r="D483" s="116"/>
    </row>
    <row r="484" spans="2:4">
      <c r="B484" s="115"/>
      <c r="C484" s="116"/>
      <c r="D484" s="116"/>
    </row>
    <row r="485" spans="2:4">
      <c r="B485" s="115"/>
      <c r="C485" s="116"/>
      <c r="D485" s="116"/>
    </row>
    <row r="486" spans="2:4">
      <c r="B486" s="115"/>
      <c r="C486" s="116"/>
      <c r="D486" s="116"/>
    </row>
    <row r="487" spans="2:4">
      <c r="B487" s="115"/>
      <c r="C487" s="116"/>
      <c r="D487" s="116"/>
    </row>
    <row r="488" spans="2:4">
      <c r="B488" s="115"/>
      <c r="C488" s="116"/>
      <c r="D488" s="116"/>
    </row>
    <row r="489" spans="2:4">
      <c r="B489" s="115"/>
      <c r="C489" s="116"/>
      <c r="D489" s="116"/>
    </row>
    <row r="490" spans="2:4">
      <c r="B490" s="115"/>
      <c r="C490" s="116"/>
      <c r="D490" s="116"/>
    </row>
    <row r="491" spans="2:4">
      <c r="B491" s="115"/>
      <c r="C491" s="116"/>
      <c r="D491" s="116"/>
    </row>
    <row r="492" spans="2:4">
      <c r="B492" s="115"/>
      <c r="C492" s="116"/>
      <c r="D492" s="116"/>
    </row>
    <row r="493" spans="2:4">
      <c r="B493" s="115"/>
      <c r="C493" s="116"/>
      <c r="D493" s="116"/>
    </row>
    <row r="494" spans="2:4">
      <c r="B494" s="115"/>
      <c r="C494" s="116"/>
      <c r="D494" s="116"/>
    </row>
    <row r="495" spans="2:4">
      <c r="B495" s="115"/>
      <c r="C495" s="116"/>
      <c r="D495" s="116"/>
    </row>
    <row r="496" spans="2:4">
      <c r="B496" s="115"/>
      <c r="C496" s="116"/>
      <c r="D496" s="116"/>
    </row>
    <row r="497" spans="2:4">
      <c r="B497" s="115"/>
      <c r="C497" s="116"/>
      <c r="D497" s="116"/>
    </row>
    <row r="498" spans="2:4">
      <c r="B498" s="115"/>
      <c r="C498" s="116"/>
      <c r="D498" s="116"/>
    </row>
    <row r="499" spans="2:4">
      <c r="B499" s="115"/>
      <c r="C499" s="116"/>
      <c r="D499" s="116"/>
    </row>
    <row r="500" spans="2:4">
      <c r="B500" s="115"/>
      <c r="C500" s="116"/>
      <c r="D500" s="116"/>
    </row>
    <row r="501" spans="2:4">
      <c r="B501" s="115"/>
      <c r="C501" s="116"/>
      <c r="D501" s="116"/>
    </row>
    <row r="502" spans="2:4">
      <c r="B502" s="115"/>
      <c r="C502" s="116"/>
      <c r="D502" s="116"/>
    </row>
    <row r="503" spans="2:4">
      <c r="B503" s="115"/>
      <c r="C503" s="116"/>
      <c r="D503" s="116"/>
    </row>
    <row r="504" spans="2:4">
      <c r="B504" s="115"/>
      <c r="C504" s="116"/>
      <c r="D504" s="116"/>
    </row>
    <row r="505" spans="2:4">
      <c r="B505" s="115"/>
      <c r="C505" s="116"/>
      <c r="D505" s="116"/>
    </row>
    <row r="506" spans="2:4">
      <c r="B506" s="115"/>
      <c r="C506" s="116"/>
      <c r="D506" s="116"/>
    </row>
    <row r="507" spans="2:4">
      <c r="B507" s="115"/>
      <c r="C507" s="116"/>
      <c r="D507" s="116"/>
    </row>
    <row r="508" spans="2:4">
      <c r="B508" s="115"/>
      <c r="C508" s="116"/>
      <c r="D508" s="116"/>
    </row>
    <row r="509" spans="2:4">
      <c r="B509" s="115"/>
      <c r="C509" s="116"/>
      <c r="D509" s="116"/>
    </row>
    <row r="510" spans="2:4">
      <c r="B510" s="115"/>
      <c r="C510" s="116"/>
      <c r="D510" s="116"/>
    </row>
    <row r="511" spans="2:4">
      <c r="B511" s="115"/>
      <c r="C511" s="116"/>
      <c r="D511" s="116"/>
    </row>
    <row r="512" spans="2:4">
      <c r="B512" s="115"/>
      <c r="C512" s="116"/>
      <c r="D512" s="116"/>
    </row>
    <row r="513" spans="2:4">
      <c r="B513" s="115"/>
      <c r="C513" s="116"/>
      <c r="D513" s="116"/>
    </row>
    <row r="514" spans="2:4">
      <c r="B514" s="115"/>
      <c r="C514" s="116"/>
      <c r="D514" s="116"/>
    </row>
    <row r="515" spans="2:4">
      <c r="B515" s="115"/>
      <c r="C515" s="116"/>
      <c r="D515" s="116"/>
    </row>
    <row r="516" spans="2:4">
      <c r="B516" s="115"/>
      <c r="C516" s="116"/>
      <c r="D516" s="116"/>
    </row>
    <row r="517" spans="2:4">
      <c r="B517" s="115"/>
      <c r="C517" s="116"/>
      <c r="D517" s="116"/>
    </row>
    <row r="518" spans="2:4">
      <c r="B518" s="115"/>
      <c r="C518" s="116"/>
      <c r="D518" s="116"/>
    </row>
    <row r="519" spans="2:4">
      <c r="B519" s="115"/>
      <c r="C519" s="116"/>
      <c r="D519" s="116"/>
    </row>
    <row r="520" spans="2:4">
      <c r="B520" s="115"/>
      <c r="C520" s="116"/>
      <c r="D520" s="116"/>
    </row>
    <row r="521" spans="2:4">
      <c r="B521" s="115"/>
      <c r="C521" s="116"/>
      <c r="D521" s="116"/>
    </row>
    <row r="522" spans="2:4">
      <c r="B522" s="115"/>
      <c r="C522" s="116"/>
      <c r="D522" s="116"/>
    </row>
    <row r="523" spans="2:4">
      <c r="B523" s="115"/>
      <c r="C523" s="116"/>
      <c r="D523" s="116"/>
    </row>
    <row r="524" spans="2:4">
      <c r="B524" s="115"/>
      <c r="C524" s="116"/>
      <c r="D524" s="116"/>
    </row>
    <row r="525" spans="2:4">
      <c r="B525" s="115"/>
      <c r="C525" s="116"/>
      <c r="D525" s="116"/>
    </row>
    <row r="526" spans="2:4">
      <c r="B526" s="115"/>
      <c r="C526" s="116"/>
      <c r="D526" s="116"/>
    </row>
    <row r="527" spans="2:4">
      <c r="B527" s="115"/>
      <c r="C527" s="116"/>
      <c r="D527" s="116"/>
    </row>
    <row r="528" spans="2:4">
      <c r="B528" s="115"/>
      <c r="C528" s="116"/>
      <c r="D528" s="116"/>
    </row>
    <row r="529" spans="2:4">
      <c r="B529" s="115"/>
      <c r="C529" s="116"/>
      <c r="D529" s="116"/>
    </row>
    <row r="530" spans="2:4">
      <c r="B530" s="115"/>
      <c r="C530" s="116"/>
      <c r="D530" s="116"/>
    </row>
    <row r="531" spans="2:4">
      <c r="B531" s="115"/>
      <c r="C531" s="116"/>
      <c r="D531" s="116"/>
    </row>
    <row r="532" spans="2:4">
      <c r="B532" s="115"/>
      <c r="C532" s="116"/>
      <c r="D532" s="116"/>
    </row>
    <row r="533" spans="2:4">
      <c r="B533" s="115"/>
      <c r="C533" s="116"/>
      <c r="D533" s="116"/>
    </row>
    <row r="534" spans="2:4">
      <c r="B534" s="115"/>
      <c r="C534" s="116"/>
      <c r="D534" s="116"/>
    </row>
    <row r="535" spans="2:4">
      <c r="B535" s="115"/>
      <c r="C535" s="116"/>
      <c r="D535" s="116"/>
    </row>
    <row r="536" spans="2:4">
      <c r="B536" s="115"/>
      <c r="C536" s="116"/>
      <c r="D536" s="116"/>
    </row>
    <row r="537" spans="2:4">
      <c r="B537" s="115"/>
      <c r="C537" s="116"/>
      <c r="D537" s="116"/>
    </row>
    <row r="538" spans="2:4">
      <c r="B538" s="115"/>
      <c r="C538" s="116"/>
      <c r="D538" s="116"/>
    </row>
    <row r="539" spans="2:4">
      <c r="B539" s="115"/>
      <c r="C539" s="116"/>
      <c r="D539" s="116"/>
    </row>
    <row r="540" spans="2:4">
      <c r="B540" s="115"/>
      <c r="C540" s="116"/>
      <c r="D540" s="116"/>
    </row>
    <row r="541" spans="2:4">
      <c r="B541" s="115"/>
      <c r="C541" s="116"/>
      <c r="D541" s="116"/>
    </row>
    <row r="542" spans="2:4">
      <c r="B542" s="115"/>
      <c r="C542" s="116"/>
      <c r="D542" s="116"/>
    </row>
    <row r="543" spans="2:4">
      <c r="B543" s="115"/>
      <c r="C543" s="116"/>
      <c r="D543" s="116"/>
    </row>
    <row r="544" spans="2:4">
      <c r="B544" s="115"/>
      <c r="C544" s="116"/>
      <c r="D544" s="116"/>
    </row>
    <row r="545" spans="2:4">
      <c r="B545" s="115"/>
      <c r="C545" s="116"/>
      <c r="D545" s="116"/>
    </row>
    <row r="546" spans="2:4">
      <c r="B546" s="115"/>
      <c r="C546" s="116"/>
      <c r="D546" s="116"/>
    </row>
    <row r="547" spans="2:4">
      <c r="B547" s="115"/>
      <c r="C547" s="116"/>
      <c r="D547" s="116"/>
    </row>
    <row r="548" spans="2:4">
      <c r="B548" s="115"/>
      <c r="C548" s="116"/>
      <c r="D548" s="116"/>
    </row>
    <row r="549" spans="2:4">
      <c r="B549" s="115"/>
      <c r="C549" s="116"/>
      <c r="D549" s="116"/>
    </row>
    <row r="550" spans="2:4">
      <c r="B550" s="115"/>
      <c r="C550" s="116"/>
      <c r="D550" s="116"/>
    </row>
    <row r="551" spans="2:4">
      <c r="B551" s="115"/>
      <c r="C551" s="116"/>
      <c r="D551" s="116"/>
    </row>
    <row r="552" spans="2:4">
      <c r="B552" s="115"/>
      <c r="C552" s="116"/>
      <c r="D552" s="116"/>
    </row>
    <row r="553" spans="2:4">
      <c r="B553" s="115"/>
      <c r="C553" s="116"/>
      <c r="D553" s="116"/>
    </row>
    <row r="554" spans="2:4">
      <c r="B554" s="115"/>
      <c r="C554" s="116"/>
      <c r="D554" s="116"/>
    </row>
    <row r="555" spans="2:4">
      <c r="B555" s="115"/>
      <c r="C555" s="116"/>
      <c r="D555" s="116"/>
    </row>
    <row r="556" spans="2:4">
      <c r="B556" s="115"/>
      <c r="C556" s="116"/>
      <c r="D556" s="116"/>
    </row>
    <row r="557" spans="2:4">
      <c r="B557" s="115"/>
      <c r="C557" s="116"/>
      <c r="D557" s="116"/>
    </row>
    <row r="558" spans="2:4">
      <c r="B558" s="115"/>
      <c r="C558" s="116"/>
      <c r="D558" s="116"/>
    </row>
    <row r="559" spans="2:4">
      <c r="B559" s="115"/>
      <c r="C559" s="116"/>
      <c r="D559" s="116"/>
    </row>
    <row r="560" spans="2:4">
      <c r="B560" s="115"/>
      <c r="C560" s="116"/>
      <c r="D560" s="116"/>
    </row>
    <row r="561" spans="2:4">
      <c r="B561" s="115"/>
      <c r="C561" s="116"/>
      <c r="D561" s="116"/>
    </row>
    <row r="562" spans="2:4">
      <c r="B562" s="115"/>
      <c r="C562" s="116"/>
      <c r="D562" s="116"/>
    </row>
    <row r="563" spans="2:4">
      <c r="B563" s="115"/>
      <c r="C563" s="116"/>
      <c r="D563" s="116"/>
    </row>
    <row r="564" spans="2:4">
      <c r="B564" s="115"/>
      <c r="C564" s="116"/>
      <c r="D564" s="116"/>
    </row>
    <row r="565" spans="2:4">
      <c r="B565" s="115"/>
      <c r="C565" s="116"/>
      <c r="D565" s="116"/>
    </row>
    <row r="566" spans="2:4">
      <c r="B566" s="115"/>
      <c r="C566" s="116"/>
      <c r="D566" s="116"/>
    </row>
    <row r="567" spans="2:4">
      <c r="B567" s="115"/>
      <c r="C567" s="116"/>
      <c r="D567" s="116"/>
    </row>
    <row r="568" spans="2:4">
      <c r="B568" s="115"/>
      <c r="C568" s="116"/>
      <c r="D568" s="116"/>
    </row>
    <row r="569" spans="2:4">
      <c r="B569" s="115"/>
      <c r="C569" s="116"/>
      <c r="D569" s="116"/>
    </row>
    <row r="570" spans="2:4">
      <c r="B570" s="115"/>
      <c r="C570" s="116"/>
      <c r="D570" s="116"/>
    </row>
    <row r="571" spans="2:4">
      <c r="B571" s="115"/>
      <c r="C571" s="116"/>
      <c r="D571" s="116"/>
    </row>
    <row r="572" spans="2:4">
      <c r="B572" s="115"/>
      <c r="C572" s="116"/>
      <c r="D572" s="116"/>
    </row>
    <row r="573" spans="2:4">
      <c r="B573" s="115"/>
      <c r="C573" s="116"/>
      <c r="D573" s="116"/>
    </row>
    <row r="574" spans="2:4">
      <c r="B574" s="115"/>
      <c r="C574" s="116"/>
      <c r="D574" s="116"/>
    </row>
    <row r="575" spans="2:4">
      <c r="B575" s="115"/>
      <c r="C575" s="116"/>
      <c r="D575" s="116"/>
    </row>
    <row r="576" spans="2:4">
      <c r="B576" s="115"/>
      <c r="C576" s="116"/>
      <c r="D576" s="116"/>
    </row>
    <row r="577" spans="2:4">
      <c r="B577" s="115"/>
      <c r="C577" s="116"/>
      <c r="D577" s="116"/>
    </row>
    <row r="578" spans="2:4">
      <c r="B578" s="115"/>
      <c r="C578" s="116"/>
      <c r="D578" s="116"/>
    </row>
    <row r="579" spans="2:4">
      <c r="B579" s="115"/>
      <c r="C579" s="116"/>
      <c r="D579" s="116"/>
    </row>
    <row r="580" spans="2:4">
      <c r="B580" s="115"/>
      <c r="C580" s="116"/>
      <c r="D580" s="116"/>
    </row>
    <row r="581" spans="2:4">
      <c r="B581" s="115"/>
      <c r="C581" s="116"/>
      <c r="D581" s="116"/>
    </row>
    <row r="582" spans="2:4">
      <c r="B582" s="115"/>
      <c r="C582" s="116"/>
      <c r="D582" s="116"/>
    </row>
    <row r="583" spans="2:4">
      <c r="B583" s="115"/>
      <c r="C583" s="116"/>
      <c r="D583" s="116"/>
    </row>
    <row r="584" spans="2:4">
      <c r="B584" s="115"/>
      <c r="C584" s="116"/>
      <c r="D584" s="116"/>
    </row>
    <row r="585" spans="2:4">
      <c r="B585" s="115"/>
      <c r="C585" s="116"/>
      <c r="D585" s="116"/>
    </row>
    <row r="586" spans="2:4">
      <c r="B586" s="115"/>
      <c r="C586" s="116"/>
      <c r="D586" s="116"/>
    </row>
    <row r="587" spans="2:4">
      <c r="B587" s="115"/>
      <c r="C587" s="116"/>
      <c r="D587" s="116"/>
    </row>
    <row r="588" spans="2:4">
      <c r="B588" s="115"/>
      <c r="C588" s="116"/>
      <c r="D588" s="116"/>
    </row>
    <row r="589" spans="2:4">
      <c r="B589" s="115"/>
      <c r="C589" s="116"/>
      <c r="D589" s="116"/>
    </row>
    <row r="590" spans="2:4">
      <c r="B590" s="115"/>
      <c r="C590" s="116"/>
      <c r="D590" s="116"/>
    </row>
    <row r="591" spans="2:4">
      <c r="B591" s="115"/>
      <c r="C591" s="116"/>
      <c r="D591" s="116"/>
    </row>
    <row r="592" spans="2:4">
      <c r="B592" s="115"/>
      <c r="C592" s="116"/>
      <c r="D592" s="116"/>
    </row>
    <row r="593" spans="2:4">
      <c r="B593" s="115"/>
      <c r="C593" s="116"/>
      <c r="D593" s="116"/>
    </row>
    <row r="594" spans="2:4">
      <c r="B594" s="115"/>
      <c r="C594" s="116"/>
      <c r="D594" s="116"/>
    </row>
    <row r="595" spans="2:4">
      <c r="B595" s="115"/>
      <c r="C595" s="116"/>
      <c r="D595" s="116"/>
    </row>
    <row r="596" spans="2:4">
      <c r="B596" s="115"/>
      <c r="C596" s="116"/>
      <c r="D596" s="116"/>
    </row>
    <row r="597" spans="2:4">
      <c r="B597" s="115"/>
      <c r="C597" s="116"/>
      <c r="D597" s="116"/>
    </row>
    <row r="598" spans="2:4">
      <c r="B598" s="115"/>
      <c r="C598" s="116"/>
      <c r="D598" s="116"/>
    </row>
    <row r="599" spans="2:4">
      <c r="B599" s="115"/>
      <c r="C599" s="116"/>
      <c r="D599" s="116"/>
    </row>
    <row r="600" spans="2:4">
      <c r="B600" s="115"/>
      <c r="C600" s="116"/>
      <c r="D600" s="116"/>
    </row>
    <row r="601" spans="2:4">
      <c r="B601" s="115"/>
      <c r="C601" s="116"/>
      <c r="D601" s="116"/>
    </row>
    <row r="602" spans="2:4">
      <c r="B602" s="115"/>
      <c r="C602" s="116"/>
      <c r="D602" s="116"/>
    </row>
    <row r="603" spans="2:4">
      <c r="B603" s="115"/>
      <c r="C603" s="116"/>
      <c r="D603" s="116"/>
    </row>
    <row r="604" spans="2:4">
      <c r="B604" s="115"/>
      <c r="C604" s="116"/>
      <c r="D604" s="116"/>
    </row>
    <row r="605" spans="2:4">
      <c r="B605" s="115"/>
      <c r="C605" s="116"/>
      <c r="D605" s="116"/>
    </row>
    <row r="606" spans="2:4">
      <c r="B606" s="115"/>
      <c r="C606" s="116"/>
      <c r="D606" s="116"/>
    </row>
    <row r="607" spans="2:4">
      <c r="B607" s="115"/>
      <c r="C607" s="116"/>
      <c r="D607" s="116"/>
    </row>
    <row r="608" spans="2:4">
      <c r="B608" s="115"/>
      <c r="C608" s="116"/>
      <c r="D608" s="116"/>
    </row>
    <row r="609" spans="2:4">
      <c r="B609" s="115"/>
      <c r="C609" s="116"/>
      <c r="D609" s="116"/>
    </row>
    <row r="610" spans="2:4">
      <c r="B610" s="115"/>
      <c r="C610" s="116"/>
      <c r="D610" s="116"/>
    </row>
    <row r="611" spans="2:4">
      <c r="B611" s="115"/>
      <c r="C611" s="116"/>
      <c r="D611" s="116"/>
    </row>
    <row r="612" spans="2:4">
      <c r="B612" s="115"/>
      <c r="C612" s="116"/>
      <c r="D612" s="116"/>
    </row>
    <row r="613" spans="2:4">
      <c r="B613" s="115"/>
      <c r="C613" s="116"/>
      <c r="D613" s="116"/>
    </row>
    <row r="614" spans="2:4">
      <c r="B614" s="115"/>
      <c r="C614" s="116"/>
      <c r="D614" s="116"/>
    </row>
    <row r="615" spans="2:4">
      <c r="B615" s="115"/>
      <c r="C615" s="116"/>
      <c r="D615" s="116"/>
    </row>
    <row r="616" spans="2:4">
      <c r="B616" s="115"/>
      <c r="C616" s="116"/>
      <c r="D616" s="116"/>
    </row>
    <row r="617" spans="2:4">
      <c r="B617" s="115"/>
      <c r="C617" s="116"/>
      <c r="D617" s="116"/>
    </row>
    <row r="618" spans="2:4">
      <c r="B618" s="115"/>
      <c r="C618" s="116"/>
      <c r="D618" s="116"/>
    </row>
    <row r="619" spans="2:4">
      <c r="B619" s="115"/>
      <c r="C619" s="116"/>
      <c r="D619" s="116"/>
    </row>
    <row r="620" spans="2:4">
      <c r="B620" s="115"/>
      <c r="C620" s="116"/>
      <c r="D620" s="116"/>
    </row>
    <row r="621" spans="2:4">
      <c r="B621" s="115"/>
      <c r="C621" s="116"/>
      <c r="D621" s="116"/>
    </row>
    <row r="622" spans="2:4">
      <c r="B622" s="115"/>
      <c r="C622" s="116"/>
      <c r="D622" s="116"/>
    </row>
    <row r="623" spans="2:4">
      <c r="B623" s="115"/>
      <c r="C623" s="116"/>
      <c r="D623" s="116"/>
    </row>
    <row r="624" spans="2:4">
      <c r="B624" s="115"/>
      <c r="C624" s="116"/>
      <c r="D624" s="116"/>
    </row>
    <row r="625" spans="2:4">
      <c r="B625" s="115"/>
      <c r="C625" s="116"/>
      <c r="D625" s="116"/>
    </row>
    <row r="626" spans="2:4">
      <c r="B626" s="115"/>
      <c r="C626" s="116"/>
      <c r="D626" s="116"/>
    </row>
    <row r="627" spans="2:4">
      <c r="B627" s="115"/>
      <c r="C627" s="116"/>
      <c r="D627" s="116"/>
    </row>
    <row r="628" spans="2:4">
      <c r="B628" s="115"/>
      <c r="C628" s="116"/>
      <c r="D628" s="116"/>
    </row>
    <row r="629" spans="2:4">
      <c r="B629" s="115"/>
      <c r="C629" s="116"/>
      <c r="D629" s="116"/>
    </row>
    <row r="630" spans="2:4">
      <c r="B630" s="115"/>
      <c r="C630" s="116"/>
      <c r="D630" s="116"/>
    </row>
    <row r="631" spans="2:4">
      <c r="B631" s="115"/>
      <c r="C631" s="116"/>
      <c r="D631" s="116"/>
    </row>
    <row r="632" spans="2:4">
      <c r="B632" s="115"/>
      <c r="C632" s="116"/>
      <c r="D632" s="116"/>
    </row>
    <row r="633" spans="2:4">
      <c r="B633" s="115"/>
      <c r="C633" s="116"/>
      <c r="D633" s="116"/>
    </row>
    <row r="634" spans="2:4">
      <c r="B634" s="115"/>
      <c r="C634" s="116"/>
      <c r="D634" s="116"/>
    </row>
    <row r="635" spans="2:4">
      <c r="B635" s="115"/>
      <c r="C635" s="116"/>
      <c r="D635" s="116"/>
    </row>
    <row r="636" spans="2:4">
      <c r="B636" s="115"/>
      <c r="C636" s="116"/>
      <c r="D636" s="116"/>
    </row>
    <row r="637" spans="2:4">
      <c r="B637" s="115"/>
      <c r="C637" s="116"/>
      <c r="D637" s="116"/>
    </row>
    <row r="638" spans="2:4">
      <c r="B638" s="115"/>
      <c r="C638" s="116"/>
      <c r="D638" s="116"/>
    </row>
    <row r="639" spans="2:4">
      <c r="B639" s="115"/>
      <c r="C639" s="116"/>
      <c r="D639" s="116"/>
    </row>
    <row r="640" spans="2:4">
      <c r="B640" s="115"/>
      <c r="C640" s="116"/>
      <c r="D640" s="116"/>
    </row>
    <row r="641" spans="2:4">
      <c r="B641" s="115"/>
      <c r="C641" s="116"/>
      <c r="D641" s="116"/>
    </row>
    <row r="642" spans="2:4">
      <c r="B642" s="115"/>
      <c r="C642" s="116"/>
      <c r="D642" s="116"/>
    </row>
    <row r="643" spans="2:4">
      <c r="B643" s="115"/>
      <c r="C643" s="116"/>
      <c r="D643" s="116"/>
    </row>
    <row r="644" spans="2:4">
      <c r="B644" s="115"/>
      <c r="C644" s="116"/>
      <c r="D644" s="116"/>
    </row>
    <row r="645" spans="2:4">
      <c r="B645" s="115"/>
      <c r="C645" s="116"/>
      <c r="D645" s="116"/>
    </row>
    <row r="646" spans="2:4">
      <c r="B646" s="115"/>
      <c r="C646" s="116"/>
      <c r="D646" s="116"/>
    </row>
    <row r="647" spans="2:4">
      <c r="B647" s="115"/>
      <c r="C647" s="116"/>
      <c r="D647" s="116"/>
    </row>
    <row r="648" spans="2:4">
      <c r="B648" s="115"/>
      <c r="C648" s="116"/>
      <c r="D648" s="116"/>
    </row>
    <row r="649" spans="2:4">
      <c r="B649" s="115"/>
      <c r="C649" s="116"/>
      <c r="D649" s="116"/>
    </row>
    <row r="650" spans="2:4">
      <c r="B650" s="115"/>
      <c r="C650" s="116"/>
      <c r="D650" s="116"/>
    </row>
    <row r="651" spans="2:4">
      <c r="B651" s="115"/>
      <c r="C651" s="116"/>
      <c r="D651" s="116"/>
    </row>
    <row r="652" spans="2:4">
      <c r="B652" s="115"/>
      <c r="C652" s="116"/>
      <c r="D652" s="116"/>
    </row>
    <row r="653" spans="2:4">
      <c r="B653" s="115"/>
      <c r="C653" s="116"/>
      <c r="D653" s="116"/>
    </row>
    <row r="654" spans="2:4">
      <c r="B654" s="115"/>
      <c r="C654" s="116"/>
      <c r="D654" s="116"/>
    </row>
    <row r="655" spans="2:4">
      <c r="B655" s="115"/>
      <c r="C655" s="116"/>
      <c r="D655" s="116"/>
    </row>
    <row r="656" spans="2:4">
      <c r="B656" s="115"/>
      <c r="C656" s="116"/>
      <c r="D656" s="116"/>
    </row>
    <row r="657" spans="2:4">
      <c r="B657" s="115"/>
      <c r="C657" s="116"/>
      <c r="D657" s="116"/>
    </row>
    <row r="658" spans="2:4">
      <c r="B658" s="115"/>
      <c r="C658" s="116"/>
      <c r="D658" s="116"/>
    </row>
    <row r="659" spans="2:4">
      <c r="B659" s="115"/>
      <c r="C659" s="116"/>
      <c r="D659" s="116"/>
    </row>
    <row r="660" spans="2:4">
      <c r="B660" s="115"/>
      <c r="C660" s="116"/>
      <c r="D660" s="116"/>
    </row>
    <row r="661" spans="2:4">
      <c r="B661" s="115"/>
      <c r="C661" s="116"/>
      <c r="D661" s="116"/>
    </row>
    <row r="662" spans="2:4">
      <c r="B662" s="115"/>
      <c r="C662" s="116"/>
      <c r="D662" s="116"/>
    </row>
    <row r="663" spans="2:4">
      <c r="B663" s="115"/>
      <c r="C663" s="116"/>
      <c r="D663" s="116"/>
    </row>
    <row r="664" spans="2:4">
      <c r="B664" s="115"/>
      <c r="C664" s="116"/>
      <c r="D664" s="116"/>
    </row>
    <row r="665" spans="2:4">
      <c r="B665" s="115"/>
      <c r="C665" s="116"/>
      <c r="D665" s="116"/>
    </row>
    <row r="666" spans="2:4">
      <c r="B666" s="115"/>
      <c r="C666" s="116"/>
      <c r="D666" s="116"/>
    </row>
    <row r="667" spans="2:4">
      <c r="B667" s="115"/>
      <c r="C667" s="116"/>
      <c r="D667" s="116"/>
    </row>
    <row r="668" spans="2:4">
      <c r="B668" s="115"/>
      <c r="C668" s="116"/>
      <c r="D668" s="116"/>
    </row>
    <row r="669" spans="2:4">
      <c r="B669" s="115"/>
      <c r="C669" s="116"/>
      <c r="D669" s="116"/>
    </row>
    <row r="670" spans="2:4">
      <c r="B670" s="115"/>
      <c r="C670" s="116"/>
      <c r="D670" s="116"/>
    </row>
    <row r="671" spans="2:4">
      <c r="B671" s="115"/>
      <c r="C671" s="116"/>
      <c r="D671" s="116"/>
    </row>
    <row r="672" spans="2:4">
      <c r="B672" s="115"/>
      <c r="C672" s="116"/>
      <c r="D672" s="116"/>
    </row>
    <row r="673" spans="2:4">
      <c r="B673" s="115"/>
      <c r="C673" s="116"/>
      <c r="D673" s="116"/>
    </row>
    <row r="674" spans="2:4">
      <c r="B674" s="115"/>
      <c r="C674" s="116"/>
      <c r="D674" s="116"/>
    </row>
    <row r="675" spans="2:4">
      <c r="B675" s="115"/>
      <c r="C675" s="116"/>
      <c r="D675" s="116"/>
    </row>
    <row r="676" spans="2:4">
      <c r="B676" s="115"/>
      <c r="C676" s="116"/>
      <c r="D676" s="116"/>
    </row>
    <row r="677" spans="2:4">
      <c r="B677" s="115"/>
      <c r="C677" s="116"/>
      <c r="D677" s="116"/>
    </row>
    <row r="678" spans="2:4">
      <c r="B678" s="115"/>
      <c r="C678" s="116"/>
      <c r="D678" s="116"/>
    </row>
    <row r="679" spans="2:4">
      <c r="B679" s="115"/>
      <c r="C679" s="116"/>
      <c r="D679" s="116"/>
    </row>
    <row r="680" spans="2:4">
      <c r="B680" s="115"/>
      <c r="C680" s="116"/>
      <c r="D680" s="116"/>
    </row>
    <row r="681" spans="2:4">
      <c r="B681" s="115"/>
      <c r="C681" s="116"/>
      <c r="D681" s="116"/>
    </row>
    <row r="682" spans="2:4">
      <c r="B682" s="115"/>
      <c r="C682" s="116"/>
      <c r="D682" s="116"/>
    </row>
    <row r="683" spans="2:4">
      <c r="B683" s="115"/>
      <c r="C683" s="116"/>
      <c r="D683" s="116"/>
    </row>
    <row r="684" spans="2:4">
      <c r="B684" s="115"/>
      <c r="C684" s="116"/>
      <c r="D684" s="116"/>
    </row>
    <row r="685" spans="2:4">
      <c r="B685" s="115"/>
      <c r="C685" s="116"/>
      <c r="D685" s="116"/>
    </row>
    <row r="686" spans="2:4">
      <c r="B686" s="115"/>
      <c r="C686" s="116"/>
      <c r="D686" s="116"/>
    </row>
    <row r="687" spans="2:4">
      <c r="B687" s="115"/>
      <c r="C687" s="116"/>
      <c r="D687" s="116"/>
    </row>
    <row r="688" spans="2:4">
      <c r="B688" s="115"/>
      <c r="C688" s="116"/>
      <c r="D688" s="116"/>
    </row>
    <row r="689" spans="2:4">
      <c r="B689" s="115"/>
      <c r="C689" s="116"/>
      <c r="D689" s="116"/>
    </row>
    <row r="690" spans="2:4">
      <c r="B690" s="115"/>
      <c r="C690" s="116"/>
      <c r="D690" s="116"/>
    </row>
    <row r="691" spans="2:4">
      <c r="B691" s="115"/>
      <c r="C691" s="116"/>
      <c r="D691" s="116"/>
    </row>
    <row r="692" spans="2:4">
      <c r="B692" s="115"/>
      <c r="C692" s="116"/>
      <c r="D692" s="116"/>
    </row>
    <row r="693" spans="2:4">
      <c r="B693" s="115"/>
      <c r="C693" s="116"/>
      <c r="D693" s="116"/>
    </row>
    <row r="694" spans="2:4">
      <c r="B694" s="115"/>
      <c r="C694" s="116"/>
      <c r="D694" s="116"/>
    </row>
    <row r="695" spans="2:4">
      <c r="B695" s="115"/>
      <c r="C695" s="116"/>
      <c r="D695" s="116"/>
    </row>
    <row r="696" spans="2:4">
      <c r="B696" s="115"/>
      <c r="C696" s="116"/>
      <c r="D696" s="116"/>
    </row>
    <row r="697" spans="2:4">
      <c r="B697" s="115"/>
      <c r="C697" s="116"/>
      <c r="D697" s="116"/>
    </row>
    <row r="698" spans="2:4">
      <c r="B698" s="115"/>
      <c r="C698" s="116"/>
      <c r="D698" s="116"/>
    </row>
    <row r="699" spans="2:4">
      <c r="B699" s="115"/>
      <c r="C699" s="116"/>
      <c r="D699" s="116"/>
    </row>
    <row r="700" spans="2:4">
      <c r="B700" s="115"/>
      <c r="C700" s="116"/>
      <c r="D700" s="116"/>
    </row>
    <row r="701" spans="2:4">
      <c r="B701" s="115"/>
      <c r="C701" s="116"/>
      <c r="D701" s="116"/>
    </row>
    <row r="702" spans="2:4">
      <c r="B702" s="115"/>
      <c r="C702" s="116"/>
      <c r="D702" s="116"/>
    </row>
    <row r="703" spans="2:4">
      <c r="B703" s="115"/>
      <c r="C703" s="116"/>
      <c r="D703" s="116"/>
    </row>
    <row r="704" spans="2:4">
      <c r="B704" s="115"/>
      <c r="C704" s="116"/>
      <c r="D704" s="116"/>
    </row>
    <row r="705" spans="2:4">
      <c r="B705" s="115"/>
      <c r="C705" s="116"/>
      <c r="D705" s="116"/>
    </row>
    <row r="706" spans="2:4">
      <c r="B706" s="115"/>
      <c r="C706" s="116"/>
      <c r="D706" s="116"/>
    </row>
    <row r="707" spans="2:4">
      <c r="B707" s="115"/>
      <c r="C707" s="116"/>
      <c r="D707" s="116"/>
    </row>
    <row r="708" spans="2:4">
      <c r="B708" s="115"/>
      <c r="C708" s="116"/>
      <c r="D708" s="116"/>
    </row>
    <row r="709" spans="2:4">
      <c r="B709" s="115"/>
      <c r="C709" s="116"/>
      <c r="D709" s="116"/>
    </row>
    <row r="710" spans="2:4">
      <c r="B710" s="115"/>
      <c r="C710" s="116"/>
      <c r="D710" s="116"/>
    </row>
    <row r="711" spans="2:4">
      <c r="B711" s="115"/>
      <c r="C711" s="116"/>
      <c r="D711" s="116"/>
    </row>
    <row r="712" spans="2:4">
      <c r="B712" s="115"/>
      <c r="C712" s="116"/>
      <c r="D712" s="116"/>
    </row>
    <row r="713" spans="2:4">
      <c r="B713" s="115"/>
      <c r="C713" s="116"/>
      <c r="D713" s="116"/>
    </row>
    <row r="714" spans="2:4">
      <c r="B714" s="115"/>
      <c r="C714" s="116"/>
      <c r="D714" s="116"/>
    </row>
    <row r="715" spans="2:4">
      <c r="B715" s="115"/>
      <c r="C715" s="116"/>
      <c r="D715" s="116"/>
    </row>
    <row r="716" spans="2:4">
      <c r="B716" s="115"/>
      <c r="C716" s="116"/>
      <c r="D716" s="116"/>
    </row>
    <row r="717" spans="2:4">
      <c r="B717" s="115"/>
      <c r="C717" s="116"/>
      <c r="D717" s="116"/>
    </row>
    <row r="718" spans="2:4">
      <c r="B718" s="115"/>
      <c r="C718" s="116"/>
      <c r="D718" s="116"/>
    </row>
    <row r="719" spans="2:4">
      <c r="B719" s="115"/>
      <c r="C719" s="116"/>
      <c r="D719" s="116"/>
    </row>
    <row r="720" spans="2:4">
      <c r="B720" s="115"/>
      <c r="C720" s="116"/>
      <c r="D720" s="116"/>
    </row>
    <row r="721" spans="2:4">
      <c r="B721" s="115"/>
      <c r="C721" s="116"/>
      <c r="D721" s="116"/>
    </row>
    <row r="722" spans="2:4">
      <c r="B722" s="115"/>
      <c r="C722" s="116"/>
      <c r="D722" s="116"/>
    </row>
    <row r="723" spans="2:4">
      <c r="B723" s="115"/>
      <c r="C723" s="116"/>
      <c r="D723" s="116"/>
    </row>
    <row r="724" spans="2:4">
      <c r="B724" s="115"/>
      <c r="C724" s="116"/>
      <c r="D724" s="116"/>
    </row>
    <row r="725" spans="2:4">
      <c r="B725" s="115"/>
      <c r="C725" s="116"/>
      <c r="D725" s="116"/>
    </row>
    <row r="726" spans="2:4">
      <c r="B726" s="115"/>
      <c r="C726" s="116"/>
      <c r="D726" s="116"/>
    </row>
    <row r="727" spans="2:4">
      <c r="B727" s="115"/>
      <c r="C727" s="116"/>
      <c r="D727" s="116"/>
    </row>
    <row r="728" spans="2:4">
      <c r="B728" s="115"/>
      <c r="C728" s="116"/>
      <c r="D728" s="116"/>
    </row>
    <row r="729" spans="2:4">
      <c r="B729" s="115"/>
      <c r="C729" s="116"/>
      <c r="D729" s="116"/>
    </row>
    <row r="730" spans="2:4">
      <c r="B730" s="115"/>
      <c r="C730" s="116"/>
      <c r="D730" s="116"/>
    </row>
    <row r="731" spans="2:4">
      <c r="B731" s="115"/>
      <c r="C731" s="116"/>
      <c r="D731" s="116"/>
    </row>
    <row r="732" spans="2:4">
      <c r="B732" s="115"/>
      <c r="C732" s="116"/>
      <c r="D732" s="116"/>
    </row>
    <row r="733" spans="2:4">
      <c r="B733" s="115"/>
      <c r="C733" s="116"/>
      <c r="D733" s="116"/>
    </row>
    <row r="734" spans="2:4">
      <c r="B734" s="115"/>
      <c r="C734" s="116"/>
      <c r="D734" s="116"/>
    </row>
    <row r="735" spans="2:4">
      <c r="B735" s="115"/>
      <c r="C735" s="116"/>
      <c r="D735" s="116"/>
    </row>
    <row r="736" spans="2:4">
      <c r="B736" s="115"/>
      <c r="C736" s="116"/>
      <c r="D736" s="116"/>
    </row>
    <row r="737" spans="2:4">
      <c r="B737" s="115"/>
      <c r="C737" s="116"/>
      <c r="D737" s="116"/>
    </row>
    <row r="738" spans="2:4">
      <c r="B738" s="115"/>
      <c r="C738" s="116"/>
      <c r="D738" s="116"/>
    </row>
    <row r="739" spans="2:4">
      <c r="B739" s="115"/>
      <c r="C739" s="116"/>
      <c r="D739" s="116"/>
    </row>
    <row r="740" spans="2:4">
      <c r="B740" s="115"/>
      <c r="C740" s="116"/>
      <c r="D740" s="116"/>
    </row>
    <row r="741" spans="2:4">
      <c r="B741" s="115"/>
      <c r="C741" s="116"/>
      <c r="D741" s="116"/>
    </row>
    <row r="742" spans="2:4">
      <c r="B742" s="115"/>
      <c r="C742" s="116"/>
      <c r="D742" s="116"/>
    </row>
    <row r="743" spans="2:4">
      <c r="B743" s="115"/>
      <c r="C743" s="116"/>
      <c r="D743" s="116"/>
    </row>
    <row r="744" spans="2:4">
      <c r="B744" s="115"/>
      <c r="C744" s="116"/>
      <c r="D744" s="116"/>
    </row>
    <row r="745" spans="2:4">
      <c r="B745" s="115"/>
      <c r="C745" s="116"/>
      <c r="D745" s="116"/>
    </row>
    <row r="746" spans="2:4">
      <c r="B746" s="115"/>
      <c r="C746" s="116"/>
      <c r="D746" s="116"/>
    </row>
    <row r="747" spans="2:4">
      <c r="B747" s="115"/>
      <c r="C747" s="116"/>
      <c r="D747" s="116"/>
    </row>
    <row r="748" spans="2:4">
      <c r="B748" s="115"/>
      <c r="C748" s="116"/>
      <c r="D748" s="116"/>
    </row>
    <row r="749" spans="2:4">
      <c r="B749" s="115"/>
      <c r="C749" s="116"/>
      <c r="D749" s="116"/>
    </row>
    <row r="750" spans="2:4">
      <c r="B750" s="115"/>
      <c r="C750" s="116"/>
      <c r="D750" s="116"/>
    </row>
    <row r="751" spans="2:4">
      <c r="B751" s="115"/>
      <c r="C751" s="116"/>
      <c r="D751" s="116"/>
    </row>
    <row r="752" spans="2:4">
      <c r="B752" s="115"/>
      <c r="C752" s="116"/>
      <c r="D752" s="116"/>
    </row>
    <row r="753" spans="2:4">
      <c r="B753" s="115"/>
      <c r="C753" s="116"/>
      <c r="D753" s="116"/>
    </row>
    <row r="754" spans="2:4">
      <c r="B754" s="115"/>
      <c r="C754" s="116"/>
      <c r="D754" s="116"/>
    </row>
    <row r="755" spans="2:4">
      <c r="B755" s="115"/>
      <c r="C755" s="116"/>
      <c r="D755" s="116"/>
    </row>
    <row r="756" spans="2:4">
      <c r="B756" s="115"/>
      <c r="C756" s="116"/>
      <c r="D756" s="116"/>
    </row>
    <row r="757" spans="2:4">
      <c r="B757" s="115"/>
      <c r="C757" s="116"/>
      <c r="D757" s="116"/>
    </row>
    <row r="758" spans="2:4">
      <c r="B758" s="115"/>
      <c r="C758" s="116"/>
      <c r="D758" s="116"/>
    </row>
    <row r="759" spans="2:4">
      <c r="B759" s="115"/>
      <c r="C759" s="116"/>
      <c r="D759" s="116"/>
    </row>
    <row r="760" spans="2:4">
      <c r="B760" s="115"/>
      <c r="C760" s="116"/>
      <c r="D760" s="116"/>
    </row>
    <row r="761" spans="2:4">
      <c r="B761" s="115"/>
      <c r="C761" s="116"/>
      <c r="D761" s="116"/>
    </row>
    <row r="762" spans="2:4">
      <c r="B762" s="115"/>
      <c r="C762" s="116"/>
      <c r="D762" s="116"/>
    </row>
    <row r="763" spans="2:4">
      <c r="B763" s="115"/>
      <c r="C763" s="116"/>
      <c r="D763" s="116"/>
    </row>
    <row r="764" spans="2:4">
      <c r="B764" s="115"/>
      <c r="C764" s="116"/>
      <c r="D764" s="116"/>
    </row>
    <row r="765" spans="2:4">
      <c r="B765" s="115"/>
      <c r="C765" s="116"/>
      <c r="D765" s="116"/>
    </row>
    <row r="766" spans="2:4">
      <c r="B766" s="115"/>
      <c r="C766" s="116"/>
      <c r="D766" s="116"/>
    </row>
    <row r="767" spans="2:4">
      <c r="B767" s="115"/>
      <c r="C767" s="116"/>
      <c r="D767" s="116"/>
    </row>
    <row r="768" spans="2:4">
      <c r="B768" s="115"/>
      <c r="C768" s="116"/>
      <c r="D768" s="116"/>
    </row>
    <row r="769" spans="2:4">
      <c r="B769" s="115"/>
      <c r="C769" s="116"/>
      <c r="D769" s="116"/>
    </row>
    <row r="770" spans="2:4">
      <c r="B770" s="115"/>
      <c r="C770" s="116"/>
      <c r="D770" s="116"/>
    </row>
    <row r="771" spans="2:4">
      <c r="B771" s="115"/>
      <c r="C771" s="116"/>
      <c r="D771" s="116"/>
    </row>
    <row r="772" spans="2:4">
      <c r="B772" s="115"/>
      <c r="C772" s="116"/>
      <c r="D772" s="116"/>
    </row>
    <row r="773" spans="2:4">
      <c r="B773" s="115"/>
      <c r="C773" s="116"/>
      <c r="D773" s="116"/>
    </row>
    <row r="774" spans="2:4">
      <c r="B774" s="115"/>
      <c r="C774" s="116"/>
      <c r="D774" s="116"/>
    </row>
    <row r="775" spans="2:4">
      <c r="B775" s="115"/>
      <c r="C775" s="116"/>
      <c r="D775" s="116"/>
    </row>
    <row r="776" spans="2:4">
      <c r="B776" s="115"/>
      <c r="C776" s="116"/>
      <c r="D776" s="116"/>
    </row>
    <row r="777" spans="2:4">
      <c r="B777" s="115"/>
      <c r="C777" s="116"/>
      <c r="D777" s="116"/>
    </row>
    <row r="778" spans="2:4">
      <c r="B778" s="115"/>
      <c r="C778" s="116"/>
      <c r="D778" s="116"/>
    </row>
    <row r="779" spans="2:4">
      <c r="B779" s="115"/>
      <c r="C779" s="116"/>
      <c r="D779" s="116"/>
    </row>
    <row r="780" spans="2:4">
      <c r="B780" s="115"/>
      <c r="C780" s="116"/>
      <c r="D780" s="116"/>
    </row>
    <row r="781" spans="2:4">
      <c r="B781" s="115"/>
      <c r="C781" s="116"/>
      <c r="D781" s="116"/>
    </row>
    <row r="782" spans="2:4">
      <c r="B782" s="115"/>
      <c r="C782" s="116"/>
      <c r="D782" s="116"/>
    </row>
    <row r="783" spans="2:4">
      <c r="B783" s="115"/>
      <c r="C783" s="116"/>
      <c r="D783" s="116"/>
    </row>
    <row r="784" spans="2:4">
      <c r="B784" s="115"/>
      <c r="C784" s="116"/>
      <c r="D784" s="116"/>
    </row>
    <row r="785" spans="2:4">
      <c r="B785" s="115"/>
      <c r="C785" s="116"/>
      <c r="D785" s="116"/>
    </row>
    <row r="786" spans="2:4">
      <c r="B786" s="115"/>
      <c r="C786" s="116"/>
      <c r="D786" s="116"/>
    </row>
    <row r="787" spans="2:4">
      <c r="B787" s="115"/>
      <c r="C787" s="116"/>
      <c r="D787" s="116"/>
    </row>
    <row r="788" spans="2:4">
      <c r="B788" s="115"/>
      <c r="C788" s="116"/>
      <c r="D788" s="116"/>
    </row>
    <row r="789" spans="2:4">
      <c r="B789" s="115"/>
      <c r="C789" s="116"/>
      <c r="D789" s="116"/>
    </row>
    <row r="790" spans="2:4">
      <c r="B790" s="115"/>
      <c r="C790" s="116"/>
      <c r="D790" s="116"/>
    </row>
    <row r="791" spans="2:4">
      <c r="B791" s="115"/>
      <c r="C791" s="116"/>
      <c r="D791" s="116"/>
    </row>
    <row r="792" spans="2:4">
      <c r="B792" s="115"/>
      <c r="C792" s="116"/>
      <c r="D792" s="116"/>
    </row>
    <row r="793" spans="2:4">
      <c r="B793" s="115"/>
      <c r="C793" s="116"/>
      <c r="D793" s="116"/>
    </row>
    <row r="794" spans="2:4">
      <c r="B794" s="115"/>
      <c r="C794" s="116"/>
      <c r="D794" s="116"/>
    </row>
    <row r="795" spans="2:4">
      <c r="B795" s="115"/>
      <c r="C795" s="116"/>
      <c r="D795" s="116"/>
    </row>
    <row r="796" spans="2:4">
      <c r="B796" s="115"/>
      <c r="C796" s="116"/>
      <c r="D796" s="116"/>
    </row>
    <row r="797" spans="2:4">
      <c r="B797" s="115"/>
      <c r="C797" s="116"/>
      <c r="D797" s="116"/>
    </row>
    <row r="798" spans="2:4">
      <c r="B798" s="115"/>
      <c r="C798" s="116"/>
      <c r="D798" s="116"/>
    </row>
    <row r="799" spans="2:4">
      <c r="B799" s="115"/>
      <c r="C799" s="116"/>
      <c r="D799" s="116"/>
    </row>
    <row r="800" spans="2:4">
      <c r="B800" s="115"/>
      <c r="C800" s="116"/>
      <c r="D800" s="116"/>
    </row>
    <row r="801" spans="2:4">
      <c r="B801" s="115"/>
      <c r="C801" s="116"/>
      <c r="D801" s="116"/>
    </row>
    <row r="802" spans="2:4">
      <c r="B802" s="115"/>
      <c r="C802" s="116"/>
      <c r="D802" s="116"/>
    </row>
    <row r="803" spans="2:4">
      <c r="B803" s="115"/>
      <c r="C803" s="116"/>
      <c r="D803" s="116"/>
    </row>
    <row r="804" spans="2:4">
      <c r="B804" s="115"/>
      <c r="C804" s="116"/>
      <c r="D804" s="116"/>
    </row>
    <row r="805" spans="2:4">
      <c r="B805" s="115"/>
      <c r="C805" s="116"/>
      <c r="D805" s="116"/>
    </row>
    <row r="806" spans="2:4">
      <c r="B806" s="115"/>
      <c r="C806" s="116"/>
      <c r="D806" s="116"/>
    </row>
    <row r="807" spans="2:4">
      <c r="B807" s="115"/>
      <c r="C807" s="116"/>
      <c r="D807" s="116"/>
    </row>
    <row r="808" spans="2:4">
      <c r="B808" s="115"/>
      <c r="C808" s="116"/>
      <c r="D808" s="116"/>
    </row>
    <row r="809" spans="2:4">
      <c r="B809" s="115"/>
      <c r="C809" s="116"/>
      <c r="D809" s="116"/>
    </row>
    <row r="810" spans="2:4">
      <c r="B810" s="115"/>
      <c r="C810" s="116"/>
      <c r="D810" s="116"/>
    </row>
    <row r="811" spans="2:4">
      <c r="B811" s="115"/>
      <c r="C811" s="116"/>
      <c r="D811" s="116"/>
    </row>
    <row r="812" spans="2:4">
      <c r="B812" s="115"/>
      <c r="C812" s="116"/>
      <c r="D812" s="116"/>
    </row>
    <row r="813" spans="2:4">
      <c r="B813" s="115"/>
      <c r="C813" s="116"/>
      <c r="D813" s="116"/>
    </row>
    <row r="814" spans="2:4">
      <c r="B814" s="115"/>
      <c r="C814" s="116"/>
      <c r="D814" s="116"/>
    </row>
    <row r="815" spans="2:4">
      <c r="B815" s="115"/>
      <c r="C815" s="116"/>
      <c r="D815" s="116"/>
    </row>
    <row r="816" spans="2:4">
      <c r="B816" s="115"/>
      <c r="C816" s="116"/>
      <c r="D816" s="116"/>
    </row>
    <row r="817" spans="2:4">
      <c r="B817" s="115"/>
      <c r="C817" s="116"/>
      <c r="D817" s="116"/>
    </row>
    <row r="818" spans="2:4">
      <c r="B818" s="115"/>
      <c r="C818" s="116"/>
      <c r="D818" s="116"/>
    </row>
    <row r="819" spans="2:4">
      <c r="B819" s="115"/>
      <c r="C819" s="116"/>
      <c r="D819" s="116"/>
    </row>
    <row r="820" spans="2:4">
      <c r="B820" s="115"/>
      <c r="C820" s="116"/>
      <c r="D820" s="116"/>
    </row>
    <row r="821" spans="2:4">
      <c r="B821" s="115"/>
      <c r="C821" s="116"/>
      <c r="D821" s="116"/>
    </row>
    <row r="822" spans="2:4">
      <c r="B822" s="115"/>
      <c r="C822" s="116"/>
      <c r="D822" s="116"/>
    </row>
    <row r="823" spans="2:4">
      <c r="B823" s="115"/>
      <c r="C823" s="116"/>
      <c r="D823" s="116"/>
    </row>
    <row r="824" spans="2:4">
      <c r="B824" s="115"/>
      <c r="C824" s="116"/>
      <c r="D824" s="116"/>
    </row>
    <row r="825" spans="2:4">
      <c r="B825" s="115"/>
      <c r="C825" s="116"/>
      <c r="D825" s="116"/>
    </row>
    <row r="826" spans="2:4">
      <c r="B826" s="115"/>
      <c r="C826" s="116"/>
      <c r="D826" s="116"/>
    </row>
    <row r="827" spans="2:4">
      <c r="B827" s="115"/>
      <c r="C827" s="116"/>
      <c r="D827" s="116"/>
    </row>
    <row r="828" spans="2:4">
      <c r="B828" s="115"/>
      <c r="C828" s="116"/>
      <c r="D828" s="116"/>
    </row>
    <row r="829" spans="2:4">
      <c r="B829" s="115"/>
      <c r="C829" s="116"/>
      <c r="D829" s="116"/>
    </row>
    <row r="830" spans="2:4">
      <c r="B830" s="115"/>
      <c r="C830" s="116"/>
      <c r="D830" s="116"/>
    </row>
    <row r="831" spans="2:4">
      <c r="B831" s="115"/>
      <c r="C831" s="116"/>
      <c r="D831" s="116"/>
    </row>
    <row r="832" spans="2:4">
      <c r="B832" s="115"/>
      <c r="C832" s="116"/>
      <c r="D832" s="116"/>
    </row>
    <row r="833" spans="2:4">
      <c r="B833" s="115"/>
      <c r="C833" s="116"/>
      <c r="D833" s="116"/>
    </row>
    <row r="834" spans="2:4">
      <c r="B834" s="115"/>
      <c r="C834" s="116"/>
      <c r="D834" s="116"/>
    </row>
    <row r="835" spans="2:4">
      <c r="B835" s="115"/>
      <c r="C835" s="116"/>
      <c r="D835" s="116"/>
    </row>
    <row r="836" spans="2:4">
      <c r="B836" s="115"/>
      <c r="C836" s="116"/>
      <c r="D836" s="116"/>
    </row>
    <row r="837" spans="2:4">
      <c r="B837" s="115"/>
      <c r="C837" s="116"/>
      <c r="D837" s="116"/>
    </row>
    <row r="838" spans="2:4">
      <c r="B838" s="115"/>
      <c r="C838" s="116"/>
      <c r="D838" s="116"/>
    </row>
    <row r="839" spans="2:4">
      <c r="B839" s="115"/>
      <c r="C839" s="116"/>
      <c r="D839" s="116"/>
    </row>
    <row r="840" spans="2:4">
      <c r="B840" s="115"/>
      <c r="C840" s="116"/>
      <c r="D840" s="116"/>
    </row>
    <row r="841" spans="2:4">
      <c r="B841" s="115"/>
      <c r="C841" s="116"/>
      <c r="D841" s="116"/>
    </row>
    <row r="842" spans="2:4">
      <c r="B842" s="115"/>
      <c r="C842" s="116"/>
      <c r="D842" s="116"/>
    </row>
    <row r="843" spans="2:4">
      <c r="B843" s="115"/>
      <c r="C843" s="116"/>
      <c r="D843" s="116"/>
    </row>
    <row r="844" spans="2:4">
      <c r="B844" s="115"/>
      <c r="C844" s="116"/>
      <c r="D844" s="116"/>
    </row>
    <row r="845" spans="2:4">
      <c r="B845" s="115"/>
      <c r="C845" s="116"/>
      <c r="D845" s="116"/>
    </row>
    <row r="846" spans="2:4">
      <c r="B846" s="115"/>
      <c r="C846" s="116"/>
      <c r="D846" s="116"/>
    </row>
    <row r="847" spans="2:4">
      <c r="B847" s="115"/>
      <c r="C847" s="116"/>
      <c r="D847" s="116"/>
    </row>
    <row r="848" spans="2:4">
      <c r="B848" s="115"/>
      <c r="C848" s="116"/>
      <c r="D848" s="116"/>
    </row>
    <row r="849" spans="2:4">
      <c r="B849" s="115"/>
      <c r="C849" s="116"/>
      <c r="D849" s="116"/>
    </row>
    <row r="850" spans="2:4">
      <c r="B850" s="115"/>
      <c r="C850" s="116"/>
      <c r="D850" s="116"/>
    </row>
    <row r="851" spans="2:4">
      <c r="B851" s="115"/>
      <c r="C851" s="116"/>
      <c r="D851" s="116"/>
    </row>
    <row r="852" spans="2:4">
      <c r="B852" s="115"/>
      <c r="C852" s="116"/>
      <c r="D852" s="116"/>
    </row>
    <row r="853" spans="2:4">
      <c r="B853" s="115"/>
      <c r="C853" s="116"/>
      <c r="D853" s="116"/>
    </row>
    <row r="854" spans="2:4">
      <c r="B854" s="115"/>
      <c r="C854" s="116"/>
      <c r="D854" s="116"/>
    </row>
    <row r="855" spans="2:4">
      <c r="B855" s="115"/>
      <c r="C855" s="116"/>
      <c r="D855" s="116"/>
    </row>
    <row r="856" spans="2:4">
      <c r="B856" s="115"/>
      <c r="C856" s="116"/>
      <c r="D856" s="116"/>
    </row>
    <row r="857" spans="2:4">
      <c r="B857" s="115"/>
      <c r="C857" s="116"/>
      <c r="D857" s="116"/>
    </row>
    <row r="858" spans="2:4">
      <c r="B858" s="115"/>
      <c r="C858" s="116"/>
      <c r="D858" s="116"/>
    </row>
    <row r="859" spans="2:4">
      <c r="B859" s="115"/>
      <c r="C859" s="116"/>
      <c r="D859" s="116"/>
    </row>
    <row r="860" spans="2:4">
      <c r="B860" s="115"/>
      <c r="C860" s="116"/>
      <c r="D860" s="116"/>
    </row>
    <row r="861" spans="2:4">
      <c r="B861" s="115"/>
      <c r="C861" s="116"/>
      <c r="D861" s="116"/>
    </row>
    <row r="862" spans="2:4">
      <c r="B862" s="115"/>
      <c r="C862" s="116"/>
      <c r="D862" s="116"/>
    </row>
    <row r="863" spans="2:4">
      <c r="B863" s="115"/>
      <c r="C863" s="116"/>
      <c r="D863" s="116"/>
    </row>
    <row r="864" spans="2:4">
      <c r="B864" s="115"/>
      <c r="C864" s="116"/>
      <c r="D864" s="116"/>
    </row>
    <row r="865" spans="2:4">
      <c r="B865" s="115"/>
      <c r="C865" s="116"/>
      <c r="D865" s="116"/>
    </row>
    <row r="866" spans="2:4">
      <c r="B866" s="115"/>
      <c r="C866" s="116"/>
      <c r="D866" s="116"/>
    </row>
    <row r="867" spans="2:4">
      <c r="B867" s="115"/>
      <c r="C867" s="116"/>
      <c r="D867" s="116"/>
    </row>
    <row r="868" spans="2:4">
      <c r="B868" s="115"/>
      <c r="C868" s="116"/>
      <c r="D868" s="116"/>
    </row>
    <row r="869" spans="2:4">
      <c r="B869" s="115"/>
      <c r="C869" s="116"/>
      <c r="D869" s="116"/>
    </row>
    <row r="870" spans="2:4">
      <c r="B870" s="115"/>
      <c r="C870" s="116"/>
      <c r="D870" s="116"/>
    </row>
    <row r="871" spans="2:4">
      <c r="B871" s="115"/>
      <c r="C871" s="116"/>
      <c r="D871" s="116"/>
    </row>
    <row r="872" spans="2:4">
      <c r="B872" s="115"/>
      <c r="C872" s="116"/>
      <c r="D872" s="116"/>
    </row>
    <row r="873" spans="2:4">
      <c r="B873" s="115"/>
      <c r="C873" s="116"/>
      <c r="D873" s="116"/>
    </row>
    <row r="874" spans="2:4">
      <c r="B874" s="115"/>
      <c r="C874" s="116"/>
      <c r="D874" s="116"/>
    </row>
    <row r="875" spans="2:4">
      <c r="B875" s="115"/>
      <c r="C875" s="116"/>
      <c r="D875" s="116"/>
    </row>
    <row r="876" spans="2:4">
      <c r="B876" s="115"/>
      <c r="C876" s="116"/>
      <c r="D876" s="116"/>
    </row>
    <row r="877" spans="2:4">
      <c r="B877" s="115"/>
      <c r="C877" s="116"/>
      <c r="D877" s="116"/>
    </row>
    <row r="878" spans="2:4">
      <c r="B878" s="115"/>
      <c r="C878" s="116"/>
      <c r="D878" s="116"/>
    </row>
    <row r="879" spans="2:4">
      <c r="B879" s="115"/>
      <c r="C879" s="116"/>
      <c r="D879" s="116"/>
    </row>
    <row r="880" spans="2:4">
      <c r="B880" s="115"/>
      <c r="C880" s="116"/>
      <c r="D880" s="116"/>
    </row>
    <row r="881" spans="2:4">
      <c r="B881" s="115"/>
      <c r="C881" s="116"/>
      <c r="D881" s="116"/>
    </row>
    <row r="882" spans="2:4">
      <c r="B882" s="115"/>
      <c r="C882" s="116"/>
      <c r="D882" s="116"/>
    </row>
    <row r="883" spans="2:4">
      <c r="B883" s="115"/>
      <c r="C883" s="116"/>
      <c r="D883" s="116"/>
    </row>
    <row r="884" spans="2:4">
      <c r="B884" s="115"/>
      <c r="C884" s="116"/>
      <c r="D884" s="116"/>
    </row>
    <row r="885" spans="2:4">
      <c r="B885" s="115"/>
      <c r="C885" s="116"/>
      <c r="D885" s="116"/>
    </row>
    <row r="886" spans="2:4">
      <c r="B886" s="115"/>
      <c r="C886" s="116"/>
      <c r="D886" s="116"/>
    </row>
    <row r="887" spans="2:4">
      <c r="B887" s="115"/>
      <c r="C887" s="116"/>
      <c r="D887" s="116"/>
    </row>
    <row r="888" spans="2:4">
      <c r="B888" s="115"/>
      <c r="C888" s="116"/>
      <c r="D888" s="116"/>
    </row>
    <row r="889" spans="2:4">
      <c r="B889" s="115"/>
      <c r="C889" s="116"/>
      <c r="D889" s="116"/>
    </row>
    <row r="890" spans="2:4">
      <c r="B890" s="115"/>
      <c r="C890" s="116"/>
      <c r="D890" s="116"/>
    </row>
    <row r="891" spans="2:4">
      <c r="B891" s="115"/>
      <c r="C891" s="116"/>
      <c r="D891" s="116"/>
    </row>
    <row r="892" spans="2:4">
      <c r="B892" s="115"/>
      <c r="C892" s="116"/>
      <c r="D892" s="116"/>
    </row>
    <row r="893" spans="2:4">
      <c r="B893" s="115"/>
      <c r="C893" s="116"/>
      <c r="D893" s="116"/>
    </row>
    <row r="894" spans="2:4">
      <c r="B894" s="115"/>
      <c r="C894" s="116"/>
      <c r="D894" s="116"/>
    </row>
    <row r="895" spans="2:4">
      <c r="B895" s="115"/>
      <c r="C895" s="116"/>
      <c r="D895" s="116"/>
    </row>
    <row r="896" spans="2:4">
      <c r="B896" s="115"/>
      <c r="C896" s="116"/>
      <c r="D896" s="116"/>
    </row>
    <row r="897" spans="2:4">
      <c r="B897" s="115"/>
      <c r="C897" s="116"/>
      <c r="D897" s="116"/>
    </row>
    <row r="898" spans="2:4">
      <c r="B898" s="115"/>
      <c r="C898" s="116"/>
      <c r="D898" s="116"/>
    </row>
    <row r="899" spans="2:4">
      <c r="B899" s="115"/>
      <c r="C899" s="116"/>
      <c r="D899" s="116"/>
    </row>
    <row r="900" spans="2:4">
      <c r="B900" s="115"/>
      <c r="C900" s="116"/>
      <c r="D900" s="116"/>
    </row>
    <row r="901" spans="2:4">
      <c r="B901" s="115"/>
      <c r="C901" s="116"/>
      <c r="D901" s="116"/>
    </row>
    <row r="902" spans="2:4">
      <c r="B902" s="115"/>
      <c r="C902" s="116"/>
      <c r="D902" s="116"/>
    </row>
    <row r="903" spans="2:4">
      <c r="B903" s="115"/>
      <c r="C903" s="116"/>
      <c r="D903" s="116"/>
    </row>
    <row r="904" spans="2:4">
      <c r="B904" s="115"/>
      <c r="C904" s="116"/>
      <c r="D904" s="116"/>
    </row>
    <row r="905" spans="2:4">
      <c r="B905" s="115"/>
      <c r="C905" s="116"/>
      <c r="D905" s="116"/>
    </row>
    <row r="906" spans="2:4">
      <c r="B906" s="115"/>
      <c r="C906" s="116"/>
      <c r="D906" s="116"/>
    </row>
    <row r="907" spans="2:4">
      <c r="B907" s="115"/>
      <c r="C907" s="116"/>
      <c r="D907" s="116"/>
    </row>
    <row r="908" spans="2:4">
      <c r="B908" s="115"/>
      <c r="C908" s="116"/>
      <c r="D908" s="116"/>
    </row>
    <row r="909" spans="2:4">
      <c r="B909" s="115"/>
      <c r="C909" s="116"/>
      <c r="D909" s="116"/>
    </row>
    <row r="910" spans="2:4">
      <c r="B910" s="115"/>
      <c r="C910" s="116"/>
      <c r="D910" s="116"/>
    </row>
    <row r="911" spans="2:4">
      <c r="B911" s="115"/>
      <c r="C911" s="116"/>
      <c r="D911" s="116"/>
    </row>
    <row r="912" spans="2:4">
      <c r="B912" s="115"/>
      <c r="C912" s="116"/>
      <c r="D912" s="116"/>
    </row>
    <row r="913" spans="2:4">
      <c r="B913" s="115"/>
      <c r="C913" s="116"/>
      <c r="D913" s="116"/>
    </row>
    <row r="914" spans="2:4">
      <c r="B914" s="115"/>
      <c r="C914" s="116"/>
      <c r="D914" s="116"/>
    </row>
    <row r="915" spans="2:4">
      <c r="B915" s="115"/>
      <c r="C915" s="116"/>
      <c r="D915" s="116"/>
    </row>
    <row r="916" spans="2:4">
      <c r="B916" s="115"/>
      <c r="C916" s="116"/>
      <c r="D916" s="116"/>
    </row>
    <row r="917" spans="2:4">
      <c r="B917" s="115"/>
      <c r="C917" s="116"/>
      <c r="D917" s="116"/>
    </row>
    <row r="918" spans="2:4">
      <c r="B918" s="115"/>
      <c r="C918" s="116"/>
      <c r="D918" s="116"/>
    </row>
    <row r="919" spans="2:4">
      <c r="B919" s="115"/>
      <c r="C919" s="116"/>
      <c r="D919" s="116"/>
    </row>
    <row r="920" spans="2:4">
      <c r="B920" s="115"/>
      <c r="C920" s="116"/>
      <c r="D920" s="116"/>
    </row>
    <row r="921" spans="2:4">
      <c r="B921" s="115"/>
      <c r="C921" s="116"/>
      <c r="D921" s="116"/>
    </row>
    <row r="922" spans="2:4">
      <c r="B922" s="115"/>
      <c r="C922" s="116"/>
      <c r="D922" s="116"/>
    </row>
    <row r="923" spans="2:4">
      <c r="B923" s="115"/>
      <c r="C923" s="116"/>
      <c r="D923" s="116"/>
    </row>
    <row r="924" spans="2:4">
      <c r="B924" s="115"/>
      <c r="C924" s="116"/>
      <c r="D924" s="116"/>
    </row>
    <row r="925" spans="2:4">
      <c r="B925" s="115"/>
      <c r="C925" s="116"/>
      <c r="D925" s="116"/>
    </row>
    <row r="926" spans="2:4">
      <c r="B926" s="115"/>
      <c r="C926" s="116"/>
      <c r="D926" s="116"/>
    </row>
    <row r="927" spans="2:4">
      <c r="B927" s="115"/>
      <c r="C927" s="116"/>
      <c r="D927" s="116"/>
    </row>
    <row r="928" spans="2:4">
      <c r="B928" s="115"/>
      <c r="C928" s="116"/>
      <c r="D928" s="116"/>
    </row>
    <row r="929" spans="2:4">
      <c r="B929" s="115"/>
      <c r="C929" s="116"/>
      <c r="D929" s="116"/>
    </row>
    <row r="930" spans="2:4">
      <c r="B930" s="115"/>
      <c r="C930" s="116"/>
      <c r="D930" s="116"/>
    </row>
    <row r="931" spans="2:4">
      <c r="B931" s="115"/>
      <c r="C931" s="116"/>
      <c r="D931" s="116"/>
    </row>
    <row r="932" spans="2:4">
      <c r="B932" s="115"/>
      <c r="C932" s="116"/>
      <c r="D932" s="116"/>
    </row>
    <row r="933" spans="2:4">
      <c r="B933" s="115"/>
      <c r="C933" s="116"/>
      <c r="D933" s="116"/>
    </row>
    <row r="934" spans="2:4">
      <c r="B934" s="115"/>
      <c r="C934" s="116"/>
      <c r="D934" s="116"/>
    </row>
    <row r="935" spans="2:4">
      <c r="B935" s="115"/>
      <c r="C935" s="116"/>
      <c r="D935" s="116"/>
    </row>
    <row r="936" spans="2:4">
      <c r="B936" s="115"/>
      <c r="C936" s="116"/>
      <c r="D936" s="116"/>
    </row>
    <row r="937" spans="2:4">
      <c r="B937" s="115"/>
      <c r="C937" s="116"/>
      <c r="D937" s="116"/>
    </row>
    <row r="938" spans="2:4">
      <c r="B938" s="115"/>
      <c r="C938" s="116"/>
      <c r="D938" s="116"/>
    </row>
    <row r="939" spans="2:4">
      <c r="B939" s="115"/>
      <c r="C939" s="116"/>
      <c r="D939" s="116"/>
    </row>
    <row r="940" spans="2:4">
      <c r="B940" s="115"/>
      <c r="C940" s="116"/>
      <c r="D940" s="116"/>
    </row>
    <row r="941" spans="2:4">
      <c r="B941" s="115"/>
      <c r="C941" s="116"/>
      <c r="D941" s="116"/>
    </row>
    <row r="942" spans="2:4">
      <c r="B942" s="115"/>
      <c r="C942" s="116"/>
      <c r="D942" s="116"/>
    </row>
    <row r="943" spans="2:4">
      <c r="B943" s="115"/>
      <c r="C943" s="116"/>
      <c r="D943" s="116"/>
    </row>
    <row r="944" spans="2:4">
      <c r="B944" s="115"/>
      <c r="C944" s="116"/>
      <c r="D944" s="116"/>
    </row>
    <row r="945" spans="2:4">
      <c r="B945" s="115"/>
      <c r="C945" s="116"/>
      <c r="D945" s="116"/>
    </row>
    <row r="946" spans="2:4">
      <c r="B946" s="115"/>
      <c r="C946" s="116"/>
      <c r="D946" s="116"/>
    </row>
    <row r="947" spans="2:4">
      <c r="B947" s="115"/>
      <c r="C947" s="116"/>
      <c r="D947" s="116"/>
    </row>
    <row r="948" spans="2:4">
      <c r="B948" s="115"/>
      <c r="C948" s="116"/>
      <c r="D948" s="116"/>
    </row>
    <row r="949" spans="2:4">
      <c r="B949" s="115"/>
      <c r="C949" s="116"/>
      <c r="D949" s="116"/>
    </row>
    <row r="950" spans="2:4">
      <c r="B950" s="115"/>
      <c r="C950" s="116"/>
      <c r="D950" s="116"/>
    </row>
    <row r="951" spans="2:4">
      <c r="B951" s="115"/>
      <c r="C951" s="116"/>
      <c r="D951" s="116"/>
    </row>
    <row r="952" spans="2:4">
      <c r="B952" s="115"/>
      <c r="C952" s="116"/>
      <c r="D952" s="116"/>
    </row>
    <row r="953" spans="2:4">
      <c r="B953" s="115"/>
      <c r="C953" s="116"/>
      <c r="D953" s="116"/>
    </row>
    <row r="954" spans="2:4">
      <c r="B954" s="115"/>
      <c r="C954" s="116"/>
      <c r="D954" s="116"/>
    </row>
    <row r="955" spans="2:4">
      <c r="B955" s="115"/>
      <c r="C955" s="116"/>
      <c r="D955" s="116"/>
    </row>
    <row r="956" spans="2:4">
      <c r="B956" s="115"/>
      <c r="C956" s="116"/>
      <c r="D956" s="116"/>
    </row>
    <row r="957" spans="2:4">
      <c r="B957" s="115"/>
      <c r="C957" s="116"/>
      <c r="D957" s="116"/>
    </row>
    <row r="958" spans="2:4">
      <c r="B958" s="115"/>
      <c r="C958" s="116"/>
      <c r="D958" s="116"/>
    </row>
    <row r="959" spans="2:4">
      <c r="B959" s="115"/>
      <c r="C959" s="116"/>
      <c r="D959" s="116"/>
    </row>
    <row r="960" spans="2:4">
      <c r="B960" s="115"/>
      <c r="C960" s="116"/>
      <c r="D960" s="116"/>
    </row>
    <row r="961" spans="2:4">
      <c r="B961" s="115"/>
      <c r="C961" s="116"/>
      <c r="D961" s="116"/>
    </row>
    <row r="962" spans="2:4">
      <c r="B962" s="115"/>
      <c r="C962" s="116"/>
      <c r="D962" s="116"/>
    </row>
    <row r="963" spans="2:4">
      <c r="B963" s="115"/>
      <c r="C963" s="116"/>
      <c r="D963" s="116"/>
    </row>
    <row r="964" spans="2:4">
      <c r="B964" s="115"/>
      <c r="C964" s="116"/>
      <c r="D964" s="116"/>
    </row>
    <row r="965" spans="2:4">
      <c r="B965" s="115"/>
      <c r="C965" s="116"/>
      <c r="D965" s="116"/>
    </row>
    <row r="966" spans="2:4">
      <c r="B966" s="115"/>
      <c r="C966" s="116"/>
      <c r="D966" s="11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135</v>
      </c>
      <c r="C1" s="67" t="s" vm="1">
        <v>207</v>
      </c>
    </row>
    <row r="2" spans="2:16">
      <c r="B2" s="46" t="s">
        <v>134</v>
      </c>
      <c r="C2" s="67" t="s">
        <v>208</v>
      </c>
    </row>
    <row r="3" spans="2:16">
      <c r="B3" s="46" t="s">
        <v>136</v>
      </c>
      <c r="C3" s="67" t="s">
        <v>209</v>
      </c>
    </row>
    <row r="4" spans="2:16">
      <c r="B4" s="46" t="s">
        <v>137</v>
      </c>
      <c r="C4" s="67">
        <v>12148</v>
      </c>
    </row>
    <row r="6" spans="2:16" ht="26.25" customHeight="1">
      <c r="B6" s="156" t="s">
        <v>169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s="3" customFormat="1" ht="78.75">
      <c r="B7" s="21" t="s">
        <v>109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190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192</v>
      </c>
      <c r="M8" s="31" t="s">
        <v>188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4" t="s">
        <v>2076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25">
        <v>0</v>
      </c>
      <c r="N10" s="91"/>
      <c r="O10" s="126">
        <v>0</v>
      </c>
      <c r="P10" s="126">
        <v>0</v>
      </c>
    </row>
    <row r="11" spans="2:16" ht="20.25" customHeight="1">
      <c r="B11" s="120" t="s">
        <v>200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20" t="s">
        <v>105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20" t="s">
        <v>191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135</v>
      </c>
      <c r="C1" s="67" t="s" vm="1">
        <v>207</v>
      </c>
    </row>
    <row r="2" spans="2:16">
      <c r="B2" s="46" t="s">
        <v>134</v>
      </c>
      <c r="C2" s="67" t="s">
        <v>208</v>
      </c>
    </row>
    <row r="3" spans="2:16">
      <c r="B3" s="46" t="s">
        <v>136</v>
      </c>
      <c r="C3" s="67" t="s">
        <v>209</v>
      </c>
    </row>
    <row r="4" spans="2:16">
      <c r="B4" s="46" t="s">
        <v>137</v>
      </c>
      <c r="C4" s="67">
        <v>12148</v>
      </c>
    </row>
    <row r="6" spans="2:16" ht="26.25" customHeight="1">
      <c r="B6" s="156" t="s">
        <v>170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s="3" customFormat="1" ht="78.75">
      <c r="B7" s="21" t="s">
        <v>109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185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192</v>
      </c>
      <c r="M8" s="31" t="s">
        <v>188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4" t="s">
        <v>2077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25">
        <v>0</v>
      </c>
      <c r="N10" s="91"/>
      <c r="O10" s="126">
        <v>0</v>
      </c>
      <c r="P10" s="126">
        <v>0</v>
      </c>
    </row>
    <row r="11" spans="2:16" ht="20.25" customHeight="1">
      <c r="B11" s="120" t="s">
        <v>200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20" t="s">
        <v>105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20" t="s">
        <v>191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2:16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</row>
    <row r="352" spans="2:16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2:16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</row>
    <row r="354" spans="2:16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</row>
    <row r="355" spans="2:16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2:16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2:16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</row>
    <row r="358" spans="2:16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</row>
    <row r="359" spans="2:16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</row>
    <row r="360" spans="2:16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</row>
    <row r="361" spans="2:16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</row>
    <row r="362" spans="2:16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</row>
    <row r="363" spans="2:16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</row>
    <row r="364" spans="2:16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</row>
    <row r="365" spans="2:16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</row>
    <row r="366" spans="2:16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</row>
    <row r="367" spans="2:16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2:16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</row>
    <row r="369" spans="2:16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</row>
    <row r="370" spans="2:16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</row>
    <row r="371" spans="2:16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</row>
    <row r="372" spans="2:16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</row>
    <row r="373" spans="2:16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</row>
    <row r="374" spans="2:16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</row>
    <row r="375" spans="2:16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  <row r="376" spans="2:16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2:16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</row>
    <row r="378" spans="2:16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</row>
    <row r="379" spans="2:16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</row>
    <row r="380" spans="2:16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</row>
    <row r="381" spans="2:16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</row>
    <row r="382" spans="2:16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</row>
    <row r="383" spans="2:16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</row>
    <row r="384" spans="2:16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</row>
    <row r="385" spans="2:16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</row>
    <row r="386" spans="2:16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</row>
    <row r="387" spans="2:16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</row>
    <row r="388" spans="2:16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</row>
    <row r="389" spans="2:16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</row>
    <row r="390" spans="2:16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</row>
    <row r="391" spans="2:16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</row>
    <row r="392" spans="2:16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</row>
    <row r="393" spans="2:16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</row>
    <row r="394" spans="2:16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</row>
    <row r="395" spans="2:16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</row>
    <row r="396" spans="2:16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</row>
    <row r="397" spans="2:16">
      <c r="B397" s="127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</row>
    <row r="398" spans="2:16">
      <c r="B398" s="127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</row>
    <row r="399" spans="2:16">
      <c r="B399" s="128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</row>
    <row r="400" spans="2:16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</row>
    <row r="401" spans="2:16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</row>
    <row r="402" spans="2:16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</row>
    <row r="403" spans="2:16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</row>
    <row r="404" spans="2:16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</row>
    <row r="405" spans="2:16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</row>
    <row r="406" spans="2:16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</row>
    <row r="407" spans="2:16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</row>
    <row r="408" spans="2:16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</row>
    <row r="409" spans="2:16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</row>
    <row r="410" spans="2:16">
      <c r="B410" s="115"/>
      <c r="C410" s="115"/>
      <c r="D410" s="115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</row>
    <row r="411" spans="2:16">
      <c r="B411" s="115"/>
      <c r="C411" s="115"/>
      <c r="D411" s="115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topLeftCell="A9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8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135</v>
      </c>
      <c r="C1" s="67" t="s" vm="1">
        <v>207</v>
      </c>
    </row>
    <row r="2" spans="2:18">
      <c r="B2" s="46" t="s">
        <v>134</v>
      </c>
      <c r="C2" s="67" t="s">
        <v>208</v>
      </c>
    </row>
    <row r="3" spans="2:18">
      <c r="B3" s="46" t="s">
        <v>136</v>
      </c>
      <c r="C3" s="67" t="s">
        <v>209</v>
      </c>
    </row>
    <row r="4" spans="2:18">
      <c r="B4" s="46" t="s">
        <v>137</v>
      </c>
      <c r="C4" s="67">
        <v>12148</v>
      </c>
    </row>
    <row r="6" spans="2:18" ht="21.75" customHeight="1">
      <c r="B6" s="159" t="s">
        <v>159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</row>
    <row r="7" spans="2:18" ht="27.75" customHeight="1">
      <c r="B7" s="162" t="s">
        <v>82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</row>
    <row r="8" spans="2:18" s="3" customFormat="1" ht="66" customHeight="1">
      <c r="B8" s="21" t="s">
        <v>108</v>
      </c>
      <c r="C8" s="29" t="s">
        <v>42</v>
      </c>
      <c r="D8" s="29" t="s">
        <v>112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185</v>
      </c>
      <c r="M8" s="29" t="s">
        <v>184</v>
      </c>
      <c r="N8" s="29" t="s">
        <v>199</v>
      </c>
      <c r="O8" s="29" t="s">
        <v>57</v>
      </c>
      <c r="P8" s="29" t="s">
        <v>187</v>
      </c>
      <c r="Q8" s="29" t="s">
        <v>138</v>
      </c>
      <c r="R8" s="59" t="s">
        <v>140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192</v>
      </c>
      <c r="M9" s="31"/>
      <c r="N9" s="15" t="s">
        <v>188</v>
      </c>
      <c r="O9" s="31" t="s">
        <v>193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9" t="s">
        <v>107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6.394431735757327</v>
      </c>
      <c r="I11" s="69"/>
      <c r="J11" s="69"/>
      <c r="K11" s="78">
        <v>3.3979376964599094E-2</v>
      </c>
      <c r="L11" s="77"/>
      <c r="M11" s="79"/>
      <c r="N11" s="69"/>
      <c r="O11" s="77">
        <v>2768.9351545940003</v>
      </c>
      <c r="P11" s="69"/>
      <c r="Q11" s="78">
        <f>IFERROR(O11/$O$11,0)</f>
        <v>1</v>
      </c>
      <c r="R11" s="78">
        <f>O11/'סכום נכסי הקרן'!$C$42</f>
        <v>0.12664205414714269</v>
      </c>
    </row>
    <row r="12" spans="2:18" ht="22.5" customHeight="1">
      <c r="B12" s="70" t="s">
        <v>180</v>
      </c>
      <c r="C12" s="71"/>
      <c r="D12" s="71"/>
      <c r="E12" s="71"/>
      <c r="F12" s="71"/>
      <c r="G12" s="71"/>
      <c r="H12" s="80">
        <v>6.3882649853556233</v>
      </c>
      <c r="I12" s="71"/>
      <c r="J12" s="71"/>
      <c r="K12" s="81">
        <v>3.3962136129264617E-2</v>
      </c>
      <c r="L12" s="80"/>
      <c r="M12" s="82"/>
      <c r="N12" s="71"/>
      <c r="O12" s="80">
        <v>2767.2564506220001</v>
      </c>
      <c r="P12" s="71"/>
      <c r="Q12" s="81">
        <f t="shared" ref="Q12:Q56" si="0">IFERROR(O12/$O$11,0)</f>
        <v>0.99939373662499276</v>
      </c>
      <c r="R12" s="81">
        <f>O12/'סכום נכסי הקרן'!$C$42</f>
        <v>0.1265652757079776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5.2451433707203066</v>
      </c>
      <c r="I13" s="73"/>
      <c r="J13" s="73"/>
      <c r="K13" s="84">
        <v>1.5913937570710246E-2</v>
      </c>
      <c r="L13" s="83"/>
      <c r="M13" s="85"/>
      <c r="N13" s="73"/>
      <c r="O13" s="83">
        <v>982.33645029200022</v>
      </c>
      <c r="P13" s="73"/>
      <c r="Q13" s="84">
        <f t="shared" si="0"/>
        <v>0.35477047870268269</v>
      </c>
      <c r="R13" s="84">
        <f>O13/'סכום נכסי הקרן'!$C$42</f>
        <v>4.4928862173672882E-2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5.2451433707203066</v>
      </c>
      <c r="I14" s="71"/>
      <c r="J14" s="71"/>
      <c r="K14" s="81">
        <v>1.5913937570710246E-2</v>
      </c>
      <c r="L14" s="80"/>
      <c r="M14" s="82"/>
      <c r="N14" s="71"/>
      <c r="O14" s="80">
        <v>982.33645029200022</v>
      </c>
      <c r="P14" s="71"/>
      <c r="Q14" s="81">
        <f t="shared" si="0"/>
        <v>0.35477047870268269</v>
      </c>
      <c r="R14" s="81">
        <f>O14/'סכום נכסי הקרן'!$C$42</f>
        <v>4.4928862173672882E-2</v>
      </c>
    </row>
    <row r="15" spans="2:18">
      <c r="B15" s="75" t="s">
        <v>210</v>
      </c>
      <c r="C15" s="73" t="s">
        <v>211</v>
      </c>
      <c r="D15" s="86" t="s">
        <v>113</v>
      </c>
      <c r="E15" s="73" t="s">
        <v>212</v>
      </c>
      <c r="F15" s="73"/>
      <c r="G15" s="73"/>
      <c r="H15" s="83">
        <v>0.83999999998369912</v>
      </c>
      <c r="I15" s="86" t="s">
        <v>122</v>
      </c>
      <c r="J15" s="87">
        <v>0.04</v>
      </c>
      <c r="K15" s="84">
        <v>2.0299999998247661E-2</v>
      </c>
      <c r="L15" s="83">
        <v>1744.4123230000002</v>
      </c>
      <c r="M15" s="85">
        <v>140.66999999999999</v>
      </c>
      <c r="N15" s="73"/>
      <c r="O15" s="83">
        <v>2.4538647810000005</v>
      </c>
      <c r="P15" s="84">
        <v>1.2370447341971737E-7</v>
      </c>
      <c r="Q15" s="84">
        <f t="shared" si="0"/>
        <v>8.8621244052203253E-4</v>
      </c>
      <c r="R15" s="84">
        <f>O15/'סכום נכסי הקרן'!$C$42</f>
        <v>1.1223176387846273E-4</v>
      </c>
    </row>
    <row r="16" spans="2:18">
      <c r="B16" s="75" t="s">
        <v>213</v>
      </c>
      <c r="C16" s="73" t="s">
        <v>214</v>
      </c>
      <c r="D16" s="86" t="s">
        <v>113</v>
      </c>
      <c r="E16" s="73" t="s">
        <v>212</v>
      </c>
      <c r="F16" s="73"/>
      <c r="G16" s="73"/>
      <c r="H16" s="83">
        <v>3.6299999999904138</v>
      </c>
      <c r="I16" s="86" t="s">
        <v>122</v>
      </c>
      <c r="J16" s="87">
        <v>7.4999999999999997E-3</v>
      </c>
      <c r="K16" s="84">
        <v>1.5599999999948079E-2</v>
      </c>
      <c r="L16" s="83">
        <v>91388.678071000017</v>
      </c>
      <c r="M16" s="85">
        <v>109.59</v>
      </c>
      <c r="N16" s="73"/>
      <c r="O16" s="83">
        <v>100.15285339200003</v>
      </c>
      <c r="P16" s="84">
        <v>4.3644480826684333E-6</v>
      </c>
      <c r="Q16" s="84">
        <f t="shared" si="0"/>
        <v>3.617016932514084E-2</v>
      </c>
      <c r="R16" s="84">
        <f>O16/'סכום נכסי הקרן'!$C$42</f>
        <v>4.5806645421858066E-3</v>
      </c>
    </row>
    <row r="17" spans="2:18">
      <c r="B17" s="75" t="s">
        <v>215</v>
      </c>
      <c r="C17" s="73" t="s">
        <v>216</v>
      </c>
      <c r="D17" s="86" t="s">
        <v>113</v>
      </c>
      <c r="E17" s="73" t="s">
        <v>212</v>
      </c>
      <c r="F17" s="73"/>
      <c r="G17" s="73"/>
      <c r="H17" s="83">
        <v>5.599999999999028</v>
      </c>
      <c r="I17" s="86" t="s">
        <v>122</v>
      </c>
      <c r="J17" s="87">
        <v>5.0000000000000001E-3</v>
      </c>
      <c r="K17" s="84">
        <v>1.5000000000000003E-2</v>
      </c>
      <c r="L17" s="83">
        <v>194651.02202200002</v>
      </c>
      <c r="M17" s="85">
        <v>105.57</v>
      </c>
      <c r="N17" s="73"/>
      <c r="O17" s="83">
        <v>205.49309073200001</v>
      </c>
      <c r="P17" s="84">
        <v>9.5766685546191847E-6</v>
      </c>
      <c r="Q17" s="84">
        <f t="shared" si="0"/>
        <v>7.4213760618793104E-2</v>
      </c>
      <c r="R17" s="84">
        <f>O17/'סכום נכסי הקרן'!$C$42</f>
        <v>9.3985830907482824E-3</v>
      </c>
    </row>
    <row r="18" spans="2:18">
      <c r="B18" s="75" t="s">
        <v>217</v>
      </c>
      <c r="C18" s="73" t="s">
        <v>218</v>
      </c>
      <c r="D18" s="86" t="s">
        <v>113</v>
      </c>
      <c r="E18" s="73" t="s">
        <v>212</v>
      </c>
      <c r="F18" s="73"/>
      <c r="G18" s="73"/>
      <c r="H18" s="83">
        <v>10.430000000238788</v>
      </c>
      <c r="I18" s="86" t="s">
        <v>122</v>
      </c>
      <c r="J18" s="87">
        <v>0.04</v>
      </c>
      <c r="K18" s="84">
        <v>1.4500000000542699E-2</v>
      </c>
      <c r="L18" s="83">
        <v>8524.3498639999998</v>
      </c>
      <c r="M18" s="85">
        <v>172.93</v>
      </c>
      <c r="N18" s="73"/>
      <c r="O18" s="83">
        <v>14.741157836000003</v>
      </c>
      <c r="P18" s="84">
        <v>5.3503563571443497E-7</v>
      </c>
      <c r="Q18" s="84">
        <f t="shared" si="0"/>
        <v>5.3237641956123925E-3</v>
      </c>
      <c r="R18" s="84">
        <f>O18/'סכום נכסי הקרן'!$C$42</f>
        <v>6.7421243352736417E-4</v>
      </c>
    </row>
    <row r="19" spans="2:18">
      <c r="B19" s="75" t="s">
        <v>219</v>
      </c>
      <c r="C19" s="73" t="s">
        <v>220</v>
      </c>
      <c r="D19" s="86" t="s">
        <v>113</v>
      </c>
      <c r="E19" s="73" t="s">
        <v>212</v>
      </c>
      <c r="F19" s="73"/>
      <c r="G19" s="73"/>
      <c r="H19" s="83">
        <v>19.370000000411672</v>
      </c>
      <c r="I19" s="86" t="s">
        <v>122</v>
      </c>
      <c r="J19" s="87">
        <v>0.01</v>
      </c>
      <c r="K19" s="84">
        <v>1.6199999999887214E-2</v>
      </c>
      <c r="L19" s="83">
        <v>7092.3881050000018</v>
      </c>
      <c r="M19" s="85">
        <v>100.01</v>
      </c>
      <c r="N19" s="73"/>
      <c r="O19" s="83">
        <v>7.0930970840000009</v>
      </c>
      <c r="P19" s="84">
        <v>3.9173418197432072E-7</v>
      </c>
      <c r="Q19" s="84">
        <f t="shared" si="0"/>
        <v>2.5616696267630862E-3</v>
      </c>
      <c r="R19" s="84">
        <f>O19/'סכום נכסי הקרן'!$C$42</f>
        <v>3.2441510357962159E-4</v>
      </c>
    </row>
    <row r="20" spans="2:18">
      <c r="B20" s="75" t="s">
        <v>221</v>
      </c>
      <c r="C20" s="73" t="s">
        <v>222</v>
      </c>
      <c r="D20" s="86" t="s">
        <v>113</v>
      </c>
      <c r="E20" s="73" t="s">
        <v>212</v>
      </c>
      <c r="F20" s="73"/>
      <c r="G20" s="73"/>
      <c r="H20" s="83">
        <v>2.8399999999986227</v>
      </c>
      <c r="I20" s="86" t="s">
        <v>122</v>
      </c>
      <c r="J20" s="87">
        <v>1E-3</v>
      </c>
      <c r="K20" s="84">
        <v>1.6399999999978571E-2</v>
      </c>
      <c r="L20" s="83">
        <v>244913.90306900002</v>
      </c>
      <c r="M20" s="85">
        <v>106.72</v>
      </c>
      <c r="N20" s="73"/>
      <c r="O20" s="83">
        <v>261.37211752900004</v>
      </c>
      <c r="P20" s="84">
        <v>1.2978448629219247E-5</v>
      </c>
      <c r="Q20" s="84">
        <f t="shared" si="0"/>
        <v>9.4394452356658443E-2</v>
      </c>
      <c r="R20" s="84">
        <f>O20/'סכום נכסי הקרן'!$C$42</f>
        <v>1.195430734654182E-2</v>
      </c>
    </row>
    <row r="21" spans="2:18">
      <c r="B21" s="75" t="s">
        <v>223</v>
      </c>
      <c r="C21" s="73" t="s">
        <v>224</v>
      </c>
      <c r="D21" s="86" t="s">
        <v>113</v>
      </c>
      <c r="E21" s="73" t="s">
        <v>212</v>
      </c>
      <c r="F21" s="73"/>
      <c r="G21" s="73"/>
      <c r="H21" s="83">
        <v>14.710000000271878</v>
      </c>
      <c r="I21" s="86" t="s">
        <v>122</v>
      </c>
      <c r="J21" s="87">
        <v>2.75E-2</v>
      </c>
      <c r="K21" s="84">
        <v>1.5400000000332915E-2</v>
      </c>
      <c r="L21" s="83">
        <v>12697.506239000002</v>
      </c>
      <c r="M21" s="85">
        <v>141.94</v>
      </c>
      <c r="N21" s="73"/>
      <c r="O21" s="83">
        <v>18.022841209999999</v>
      </c>
      <c r="P21" s="84">
        <v>6.9669030917012999E-7</v>
      </c>
      <c r="Q21" s="84">
        <f t="shared" si="0"/>
        <v>6.5089430426342465E-3</v>
      </c>
      <c r="R21" s="84">
        <f>O21/'סכום נכסי הקרן'!$C$42</f>
        <v>8.24305917245954E-4</v>
      </c>
    </row>
    <row r="22" spans="2:18">
      <c r="B22" s="75" t="s">
        <v>225</v>
      </c>
      <c r="C22" s="73" t="s">
        <v>226</v>
      </c>
      <c r="D22" s="86" t="s">
        <v>113</v>
      </c>
      <c r="E22" s="73" t="s">
        <v>212</v>
      </c>
      <c r="F22" s="73"/>
      <c r="G22" s="73"/>
      <c r="H22" s="83">
        <v>2.0699999999970071</v>
      </c>
      <c r="I22" s="86" t="s">
        <v>122</v>
      </c>
      <c r="J22" s="87">
        <v>7.4999999999999997E-3</v>
      </c>
      <c r="K22" s="84">
        <v>1.7399999999977555E-2</v>
      </c>
      <c r="L22" s="83">
        <v>145316.21155600002</v>
      </c>
      <c r="M22" s="85">
        <v>110.36</v>
      </c>
      <c r="N22" s="73"/>
      <c r="O22" s="83">
        <v>160.37097526400004</v>
      </c>
      <c r="P22" s="84">
        <v>6.6957579078225234E-6</v>
      </c>
      <c r="Q22" s="84">
        <f t="shared" si="0"/>
        <v>5.7917923790279116E-2</v>
      </c>
      <c r="R22" s="84">
        <f>O22/'סכום נכסי הקרן'!$C$42</f>
        <v>7.3348448407386125E-3</v>
      </c>
    </row>
    <row r="23" spans="2:18">
      <c r="B23" s="75" t="s">
        <v>227</v>
      </c>
      <c r="C23" s="73" t="s">
        <v>228</v>
      </c>
      <c r="D23" s="86" t="s">
        <v>113</v>
      </c>
      <c r="E23" s="73" t="s">
        <v>212</v>
      </c>
      <c r="F23" s="73"/>
      <c r="G23" s="73"/>
      <c r="H23" s="83">
        <v>4.9699999999195983</v>
      </c>
      <c r="I23" s="86" t="s">
        <v>122</v>
      </c>
      <c r="J23" s="87">
        <v>1.1000000000000001E-2</v>
      </c>
      <c r="K23" s="84">
        <v>1.4999999999597986E-2</v>
      </c>
      <c r="L23" s="83">
        <v>25118.520000000004</v>
      </c>
      <c r="M23" s="85">
        <v>99.03</v>
      </c>
      <c r="N23" s="73"/>
      <c r="O23" s="83">
        <v>24.8748714</v>
      </c>
      <c r="P23" s="84">
        <v>9.606529765551679E-6</v>
      </c>
      <c r="Q23" s="84">
        <f t="shared" si="0"/>
        <v>8.9835514416903416E-3</v>
      </c>
      <c r="R23" s="84">
        <f>O23/'סכום נכסי הקרן'!$C$42</f>
        <v>1.1376954081121901E-3</v>
      </c>
    </row>
    <row r="24" spans="2:18">
      <c r="B24" s="75" t="s">
        <v>229</v>
      </c>
      <c r="C24" s="73" t="s">
        <v>230</v>
      </c>
      <c r="D24" s="86" t="s">
        <v>113</v>
      </c>
      <c r="E24" s="73" t="s">
        <v>212</v>
      </c>
      <c r="F24" s="73"/>
      <c r="G24" s="73"/>
      <c r="H24" s="83">
        <v>8.1400000000202652</v>
      </c>
      <c r="I24" s="86" t="s">
        <v>122</v>
      </c>
      <c r="J24" s="87">
        <v>1E-3</v>
      </c>
      <c r="K24" s="84">
        <v>1.5200000000011919E-2</v>
      </c>
      <c r="L24" s="83">
        <v>168752.42311199999</v>
      </c>
      <c r="M24" s="85">
        <v>99.42</v>
      </c>
      <c r="N24" s="73"/>
      <c r="O24" s="83">
        <v>167.77365379000005</v>
      </c>
      <c r="P24" s="84">
        <v>7.8361893157147678E-6</v>
      </c>
      <c r="Q24" s="84">
        <f t="shared" si="0"/>
        <v>6.0591398650720711E-2</v>
      </c>
      <c r="R24" s="84">
        <f>O24/'סכום נכסי הקרן'!$C$42</f>
        <v>7.6734191887756816E-3</v>
      </c>
    </row>
    <row r="25" spans="2:18">
      <c r="B25" s="75" t="s">
        <v>231</v>
      </c>
      <c r="C25" s="73" t="s">
        <v>232</v>
      </c>
      <c r="D25" s="86" t="s">
        <v>113</v>
      </c>
      <c r="E25" s="73" t="s">
        <v>212</v>
      </c>
      <c r="F25" s="73"/>
      <c r="G25" s="73"/>
      <c r="H25" s="83">
        <v>25.830000000329196</v>
      </c>
      <c r="I25" s="86" t="s">
        <v>122</v>
      </c>
      <c r="J25" s="87">
        <v>5.0000000000000001E-3</v>
      </c>
      <c r="K25" s="84">
        <v>1.6600000000080047E-2</v>
      </c>
      <c r="L25" s="83">
        <v>24096.357475000004</v>
      </c>
      <c r="M25" s="85">
        <v>82.95</v>
      </c>
      <c r="N25" s="73"/>
      <c r="O25" s="83">
        <v>19.987927274000004</v>
      </c>
      <c r="P25" s="84">
        <v>1.749466257713699E-6</v>
      </c>
      <c r="Q25" s="84">
        <f t="shared" si="0"/>
        <v>7.2186332138683713E-3</v>
      </c>
      <c r="R25" s="84">
        <f>O25/'סכום נכסי הקרן'!$C$42</f>
        <v>9.1418253833908103E-4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44</v>
      </c>
      <c r="C27" s="73"/>
      <c r="D27" s="73"/>
      <c r="E27" s="73"/>
      <c r="F27" s="73"/>
      <c r="G27" s="73"/>
      <c r="H27" s="83">
        <v>7.0173856344409069</v>
      </c>
      <c r="I27" s="73"/>
      <c r="J27" s="73"/>
      <c r="K27" s="84">
        <v>4.389502012568889E-2</v>
      </c>
      <c r="L27" s="83"/>
      <c r="M27" s="85"/>
      <c r="N27" s="73"/>
      <c r="O27" s="83">
        <v>1784.9200003300002</v>
      </c>
      <c r="P27" s="73"/>
      <c r="Q27" s="84">
        <f t="shared" si="0"/>
        <v>0.64462325792231023</v>
      </c>
      <c r="R27" s="84">
        <f>O27/'סכום נכסי הקרן'!$C$42</f>
        <v>8.1636413534304744E-2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0.53853044325378108</v>
      </c>
      <c r="I28" s="71"/>
      <c r="J28" s="71"/>
      <c r="K28" s="81">
        <v>4.7970858342716943E-2</v>
      </c>
      <c r="L28" s="80"/>
      <c r="M28" s="82"/>
      <c r="N28" s="71"/>
      <c r="O28" s="80">
        <v>331.97840239600004</v>
      </c>
      <c r="P28" s="71"/>
      <c r="Q28" s="81">
        <f t="shared" si="0"/>
        <v>0.11989388839431919</v>
      </c>
      <c r="R28" s="81">
        <f>O28/'סכום נכסי הקרן'!$C$42</f>
        <v>1.5183608305944856E-2</v>
      </c>
    </row>
    <row r="29" spans="2:18">
      <c r="B29" s="75" t="s">
        <v>233</v>
      </c>
      <c r="C29" s="73" t="s">
        <v>234</v>
      </c>
      <c r="D29" s="86" t="s">
        <v>113</v>
      </c>
      <c r="E29" s="73" t="s">
        <v>212</v>
      </c>
      <c r="F29" s="73"/>
      <c r="G29" s="73"/>
      <c r="H29" s="83">
        <v>0.51000000001040358</v>
      </c>
      <c r="I29" s="86" t="s">
        <v>122</v>
      </c>
      <c r="J29" s="87">
        <v>0</v>
      </c>
      <c r="K29" s="84">
        <v>4.7700000000104034E-2</v>
      </c>
      <c r="L29" s="83">
        <v>49222.125000000007</v>
      </c>
      <c r="M29" s="85">
        <v>97.64</v>
      </c>
      <c r="N29" s="73"/>
      <c r="O29" s="83">
        <v>48.060482850000007</v>
      </c>
      <c r="P29" s="84">
        <v>2.4611062500000005E-6</v>
      </c>
      <c r="Q29" s="84">
        <f t="shared" si="0"/>
        <v>1.7357027220468425E-2</v>
      </c>
      <c r="R29" s="84">
        <f>O29/'סכום נכסי הקרן'!$C$42</f>
        <v>2.198129581087992E-3</v>
      </c>
    </row>
    <row r="30" spans="2:18">
      <c r="B30" s="75" t="s">
        <v>235</v>
      </c>
      <c r="C30" s="73" t="s">
        <v>236</v>
      </c>
      <c r="D30" s="86" t="s">
        <v>113</v>
      </c>
      <c r="E30" s="73" t="s">
        <v>212</v>
      </c>
      <c r="F30" s="73"/>
      <c r="G30" s="73"/>
      <c r="H30" s="83">
        <v>0.36000000000678822</v>
      </c>
      <c r="I30" s="86" t="s">
        <v>122</v>
      </c>
      <c r="J30" s="87">
        <v>0</v>
      </c>
      <c r="K30" s="84">
        <v>4.8000000000185138E-2</v>
      </c>
      <c r="L30" s="83">
        <v>65919.057354000019</v>
      </c>
      <c r="M30" s="85">
        <v>98.33</v>
      </c>
      <c r="N30" s="73"/>
      <c r="O30" s="83">
        <v>64.818209096000004</v>
      </c>
      <c r="P30" s="84">
        <v>2.0599705423125008E-6</v>
      </c>
      <c r="Q30" s="84">
        <f t="shared" si="0"/>
        <v>2.3409074419261391E-2</v>
      </c>
      <c r="R30" s="84">
        <f>O30/'סכום נכסי הקרן'!$C$42</f>
        <v>2.9645732701385945E-3</v>
      </c>
    </row>
    <row r="31" spans="2:18">
      <c r="B31" s="75" t="s">
        <v>237</v>
      </c>
      <c r="C31" s="73" t="s">
        <v>238</v>
      </c>
      <c r="D31" s="86" t="s">
        <v>113</v>
      </c>
      <c r="E31" s="73" t="s">
        <v>212</v>
      </c>
      <c r="F31" s="73"/>
      <c r="G31" s="73"/>
      <c r="H31" s="83">
        <v>0.44</v>
      </c>
      <c r="I31" s="86" t="s">
        <v>122</v>
      </c>
      <c r="J31" s="87">
        <v>0</v>
      </c>
      <c r="K31" s="84">
        <v>4.8199999999999993E-2</v>
      </c>
      <c r="L31" s="83">
        <v>87506.000000000015</v>
      </c>
      <c r="M31" s="85">
        <v>97.97</v>
      </c>
      <c r="N31" s="73"/>
      <c r="O31" s="83">
        <v>85.729628200000022</v>
      </c>
      <c r="P31" s="84">
        <v>2.8227741935483875E-6</v>
      </c>
      <c r="Q31" s="84">
        <f t="shared" si="0"/>
        <v>3.0961226397001076E-2</v>
      </c>
      <c r="R31" s="84">
        <f>O31/'סכום נכסי הקרן'!$C$42</f>
        <v>3.9209933098309545E-3</v>
      </c>
    </row>
    <row r="32" spans="2:18">
      <c r="B32" s="75" t="s">
        <v>239</v>
      </c>
      <c r="C32" s="73" t="s">
        <v>240</v>
      </c>
      <c r="D32" s="86" t="s">
        <v>113</v>
      </c>
      <c r="E32" s="73" t="s">
        <v>212</v>
      </c>
      <c r="F32" s="73"/>
      <c r="G32" s="73"/>
      <c r="H32" s="83">
        <v>0.61</v>
      </c>
      <c r="I32" s="86" t="s">
        <v>122</v>
      </c>
      <c r="J32" s="87">
        <v>0</v>
      </c>
      <c r="K32" s="84">
        <v>4.7800000000000002E-2</v>
      </c>
      <c r="L32" s="83">
        <v>51409.775000000009</v>
      </c>
      <c r="M32" s="85">
        <v>97.2</v>
      </c>
      <c r="N32" s="73"/>
      <c r="O32" s="83">
        <v>49.97030130000001</v>
      </c>
      <c r="P32" s="84">
        <v>2.8560986111111115E-6</v>
      </c>
      <c r="Q32" s="84">
        <f t="shared" si="0"/>
        <v>1.8046757511490725E-2</v>
      </c>
      <c r="R32" s="84">
        <f>O32/'סכום נכסי הקרן'!$C$42</f>
        <v>2.2854784419505626E-3</v>
      </c>
    </row>
    <row r="33" spans="2:18">
      <c r="B33" s="75" t="s">
        <v>241</v>
      </c>
      <c r="C33" s="73" t="s">
        <v>242</v>
      </c>
      <c r="D33" s="86" t="s">
        <v>113</v>
      </c>
      <c r="E33" s="73" t="s">
        <v>212</v>
      </c>
      <c r="F33" s="73"/>
      <c r="G33" s="73"/>
      <c r="H33" s="83">
        <v>0.67999999999325678</v>
      </c>
      <c r="I33" s="86" t="s">
        <v>122</v>
      </c>
      <c r="J33" s="87">
        <v>0</v>
      </c>
      <c r="K33" s="84">
        <v>4.7999999999999987E-2</v>
      </c>
      <c r="L33" s="83">
        <v>61254.200000000012</v>
      </c>
      <c r="M33" s="85">
        <v>96.84</v>
      </c>
      <c r="N33" s="73"/>
      <c r="O33" s="83">
        <v>59.318567280000011</v>
      </c>
      <c r="P33" s="84">
        <v>3.4030111111111117E-6</v>
      </c>
      <c r="Q33" s="84">
        <f t="shared" si="0"/>
        <v>2.1422880626721538E-2</v>
      </c>
      <c r="R33" s="84">
        <f>O33/'סכום נכסי הקרן'!$C$42</f>
        <v>2.7130376083170432E-3</v>
      </c>
    </row>
    <row r="34" spans="2:18">
      <c r="B34" s="75" t="s">
        <v>243</v>
      </c>
      <c r="C34" s="73" t="s">
        <v>244</v>
      </c>
      <c r="D34" s="86" t="s">
        <v>113</v>
      </c>
      <c r="E34" s="73" t="s">
        <v>212</v>
      </c>
      <c r="F34" s="73"/>
      <c r="G34" s="73"/>
      <c r="H34" s="83">
        <v>0.92999999999584737</v>
      </c>
      <c r="I34" s="86" t="s">
        <v>122</v>
      </c>
      <c r="J34" s="87">
        <v>0</v>
      </c>
      <c r="K34" s="84">
        <v>4.7899999999875417E-2</v>
      </c>
      <c r="L34" s="83">
        <v>25157.974999999999</v>
      </c>
      <c r="M34" s="85">
        <v>95.72</v>
      </c>
      <c r="N34" s="73"/>
      <c r="O34" s="83">
        <v>24.081213670000004</v>
      </c>
      <c r="P34" s="84">
        <v>1.3976652777777777E-6</v>
      </c>
      <c r="Q34" s="84">
        <f t="shared" si="0"/>
        <v>8.6969222193760444E-3</v>
      </c>
      <c r="R34" s="84">
        <f>O34/'סכום נכסי הקרן'!$C$42</f>
        <v>1.1013960946197096E-3</v>
      </c>
    </row>
    <row r="35" spans="2:18">
      <c r="B35" s="76"/>
      <c r="C35" s="73"/>
      <c r="D35" s="73"/>
      <c r="E35" s="73"/>
      <c r="F35" s="73"/>
      <c r="G35" s="73"/>
      <c r="H35" s="73"/>
      <c r="I35" s="73"/>
      <c r="J35" s="73"/>
      <c r="K35" s="84"/>
      <c r="L35" s="83"/>
      <c r="M35" s="85"/>
      <c r="N35" s="73"/>
      <c r="O35" s="73"/>
      <c r="P35" s="73"/>
      <c r="Q35" s="84"/>
      <c r="R35" s="73"/>
    </row>
    <row r="36" spans="2:18">
      <c r="B36" s="74" t="s">
        <v>23</v>
      </c>
      <c r="C36" s="71"/>
      <c r="D36" s="71"/>
      <c r="E36" s="71"/>
      <c r="F36" s="71"/>
      <c r="G36" s="71"/>
      <c r="H36" s="80">
        <v>8.4977204247612494</v>
      </c>
      <c r="I36" s="71"/>
      <c r="J36" s="71"/>
      <c r="K36" s="81">
        <v>4.296374369886103E-2</v>
      </c>
      <c r="L36" s="80"/>
      <c r="M36" s="82"/>
      <c r="N36" s="71"/>
      <c r="O36" s="80">
        <v>1452.9415979340001</v>
      </c>
      <c r="P36" s="71"/>
      <c r="Q36" s="81">
        <f t="shared" si="0"/>
        <v>0.52472936952799099</v>
      </c>
      <c r="R36" s="81">
        <f>O36/'סכום נכסי הקרן'!$C$42</f>
        <v>6.645280522835989E-2</v>
      </c>
    </row>
    <row r="37" spans="2:18">
      <c r="B37" s="75" t="s">
        <v>245</v>
      </c>
      <c r="C37" s="73" t="s">
        <v>246</v>
      </c>
      <c r="D37" s="86" t="s">
        <v>113</v>
      </c>
      <c r="E37" s="73" t="s">
        <v>212</v>
      </c>
      <c r="F37" s="73"/>
      <c r="G37" s="73"/>
      <c r="H37" s="83">
        <v>12.049999983941824</v>
      </c>
      <c r="I37" s="86" t="s">
        <v>122</v>
      </c>
      <c r="J37" s="87">
        <v>5.5E-2</v>
      </c>
      <c r="K37" s="84">
        <v>4.3899999921370315E-2</v>
      </c>
      <c r="L37" s="83">
        <v>76.959589000000008</v>
      </c>
      <c r="M37" s="85">
        <v>117.33</v>
      </c>
      <c r="N37" s="73"/>
      <c r="O37" s="83">
        <v>9.0296688999999999E-2</v>
      </c>
      <c r="P37" s="84">
        <v>3.985882391157497E-9</v>
      </c>
      <c r="Q37" s="84">
        <f t="shared" si="0"/>
        <v>3.2610618869202048E-5</v>
      </c>
      <c r="R37" s="84">
        <f>O37/'סכום נכסי הקרן'!$C$42</f>
        <v>4.1298757606053196E-6</v>
      </c>
    </row>
    <row r="38" spans="2:18">
      <c r="B38" s="75" t="s">
        <v>247</v>
      </c>
      <c r="C38" s="73" t="s">
        <v>248</v>
      </c>
      <c r="D38" s="86" t="s">
        <v>113</v>
      </c>
      <c r="E38" s="73" t="s">
        <v>212</v>
      </c>
      <c r="F38" s="73"/>
      <c r="G38" s="73"/>
      <c r="H38" s="83">
        <v>2.3999999998998258</v>
      </c>
      <c r="I38" s="86" t="s">
        <v>122</v>
      </c>
      <c r="J38" s="87">
        <v>5.0000000000000001E-3</v>
      </c>
      <c r="K38" s="84">
        <v>4.5599999998397207E-2</v>
      </c>
      <c r="L38" s="83">
        <v>10945.740513999999</v>
      </c>
      <c r="M38" s="85">
        <v>91.2</v>
      </c>
      <c r="N38" s="73"/>
      <c r="O38" s="83">
        <v>9.9825154099999995</v>
      </c>
      <c r="P38" s="84">
        <v>5.1784904243203113E-7</v>
      </c>
      <c r="Q38" s="84">
        <f t="shared" si="0"/>
        <v>3.6051820836027135E-3</v>
      </c>
      <c r="R38" s="84">
        <f>O38/'סכום נכסי הקרן'!$C$42</f>
        <v>4.5656766464192359E-4</v>
      </c>
    </row>
    <row r="39" spans="2:18">
      <c r="B39" s="75" t="s">
        <v>249</v>
      </c>
      <c r="C39" s="73" t="s">
        <v>250</v>
      </c>
      <c r="D39" s="86" t="s">
        <v>113</v>
      </c>
      <c r="E39" s="73" t="s">
        <v>212</v>
      </c>
      <c r="F39" s="73"/>
      <c r="G39" s="73"/>
      <c r="H39" s="83">
        <v>0.5</v>
      </c>
      <c r="I39" s="86" t="s">
        <v>122</v>
      </c>
      <c r="J39" s="87">
        <v>3.7499999999999999E-2</v>
      </c>
      <c r="K39" s="84">
        <v>4.3400000439343549E-2</v>
      </c>
      <c r="L39" s="83">
        <v>17.032824000000005</v>
      </c>
      <c r="M39" s="85">
        <v>101.56</v>
      </c>
      <c r="N39" s="73"/>
      <c r="O39" s="83">
        <v>1.7298536000000003E-2</v>
      </c>
      <c r="P39" s="84">
        <v>8.7190580653412149E-10</v>
      </c>
      <c r="Q39" s="84">
        <f t="shared" si="0"/>
        <v>6.2473604595974838E-6</v>
      </c>
      <c r="R39" s="84">
        <f>O39/'סכום נכסי הקרן'!$C$42</f>
        <v>7.9117856160106283E-7</v>
      </c>
    </row>
    <row r="40" spans="2:18">
      <c r="B40" s="75" t="s">
        <v>251</v>
      </c>
      <c r="C40" s="73" t="s">
        <v>252</v>
      </c>
      <c r="D40" s="86" t="s">
        <v>113</v>
      </c>
      <c r="E40" s="73" t="s">
        <v>212</v>
      </c>
      <c r="F40" s="73"/>
      <c r="G40" s="73"/>
      <c r="H40" s="83">
        <v>3.3799999999949164</v>
      </c>
      <c r="I40" s="86" t="s">
        <v>122</v>
      </c>
      <c r="J40" s="87">
        <v>0.02</v>
      </c>
      <c r="K40" s="84">
        <v>4.3199999999886371E-2</v>
      </c>
      <c r="L40" s="83">
        <v>71465.212136000016</v>
      </c>
      <c r="M40" s="85">
        <v>93.59</v>
      </c>
      <c r="N40" s="73"/>
      <c r="O40" s="83">
        <v>66.884291843000014</v>
      </c>
      <c r="P40" s="84">
        <v>2.8530081286269855E-6</v>
      </c>
      <c r="Q40" s="84">
        <f t="shared" si="0"/>
        <v>2.4155239508599845E-2</v>
      </c>
      <c r="R40" s="84">
        <f>O40/'סכום נכסי הקרן'!$C$42</f>
        <v>3.059069149785302E-3</v>
      </c>
    </row>
    <row r="41" spans="2:18">
      <c r="B41" s="75" t="s">
        <v>253</v>
      </c>
      <c r="C41" s="73" t="s">
        <v>254</v>
      </c>
      <c r="D41" s="86" t="s">
        <v>113</v>
      </c>
      <c r="E41" s="73" t="s">
        <v>212</v>
      </c>
      <c r="F41" s="73"/>
      <c r="G41" s="73"/>
      <c r="H41" s="83">
        <v>6.270000000011362</v>
      </c>
      <c r="I41" s="86" t="s">
        <v>122</v>
      </c>
      <c r="J41" s="87">
        <v>0.01</v>
      </c>
      <c r="K41" s="84">
        <v>4.2400000000075738E-2</v>
      </c>
      <c r="L41" s="83">
        <v>320414.83651500003</v>
      </c>
      <c r="M41" s="85">
        <v>82.4</v>
      </c>
      <c r="N41" s="73"/>
      <c r="O41" s="83">
        <v>264.02182510000006</v>
      </c>
      <c r="P41" s="84">
        <v>1.3568551174537292E-5</v>
      </c>
      <c r="Q41" s="84">
        <f t="shared" si="0"/>
        <v>9.5351393354934921E-2</v>
      </c>
      <c r="R41" s="84">
        <f>O41/'סכום נכסי הקרן'!$C$42</f>
        <v>1.2075496320261172E-2</v>
      </c>
    </row>
    <row r="42" spans="2:18">
      <c r="B42" s="75" t="s">
        <v>255</v>
      </c>
      <c r="C42" s="73" t="s">
        <v>256</v>
      </c>
      <c r="D42" s="86" t="s">
        <v>113</v>
      </c>
      <c r="E42" s="73" t="s">
        <v>212</v>
      </c>
      <c r="F42" s="73"/>
      <c r="G42" s="73"/>
      <c r="H42" s="83">
        <v>15.250000000016714</v>
      </c>
      <c r="I42" s="86" t="s">
        <v>122</v>
      </c>
      <c r="J42" s="87">
        <v>3.7499999999999999E-2</v>
      </c>
      <c r="K42" s="84">
        <v>4.480000000007487E-2</v>
      </c>
      <c r="L42" s="83">
        <v>81813.483120000019</v>
      </c>
      <c r="M42" s="85">
        <v>91.42</v>
      </c>
      <c r="N42" s="73"/>
      <c r="O42" s="83">
        <v>74.793883803000014</v>
      </c>
      <c r="P42" s="84">
        <v>3.2439028755513167E-6</v>
      </c>
      <c r="Q42" s="84">
        <f t="shared" si="0"/>
        <v>2.7011785985275913E-2</v>
      </c>
      <c r="R42" s="84">
        <f>O42/'סכום נכסי הקרן'!$C$42</f>
        <v>3.4208280633583428E-3</v>
      </c>
    </row>
    <row r="43" spans="2:18">
      <c r="B43" s="75" t="s">
        <v>257</v>
      </c>
      <c r="C43" s="73" t="s">
        <v>258</v>
      </c>
      <c r="D43" s="86" t="s">
        <v>113</v>
      </c>
      <c r="E43" s="73" t="s">
        <v>212</v>
      </c>
      <c r="F43" s="73"/>
      <c r="G43" s="73"/>
      <c r="H43" s="83">
        <v>1.5800000018392195</v>
      </c>
      <c r="I43" s="86" t="s">
        <v>122</v>
      </c>
      <c r="J43" s="87">
        <v>5.0000000000000001E-3</v>
      </c>
      <c r="K43" s="84">
        <v>4.5900000039849759E-2</v>
      </c>
      <c r="L43" s="83">
        <v>242.72720600000005</v>
      </c>
      <c r="M43" s="85">
        <v>94.08</v>
      </c>
      <c r="N43" s="73"/>
      <c r="O43" s="83">
        <v>0.22835775100000003</v>
      </c>
      <c r="P43" s="84">
        <v>1.034212032396395E-8</v>
      </c>
      <c r="Q43" s="84">
        <f t="shared" si="0"/>
        <v>8.2471324986114873E-5</v>
      </c>
      <c r="R43" s="84">
        <f>O43/'סכום נכסי הקרן'!$C$42</f>
        <v>1.0444338004478163E-5</v>
      </c>
    </row>
    <row r="44" spans="2:18">
      <c r="B44" s="75" t="s">
        <v>259</v>
      </c>
      <c r="C44" s="73" t="s">
        <v>260</v>
      </c>
      <c r="D44" s="86" t="s">
        <v>113</v>
      </c>
      <c r="E44" s="73" t="s">
        <v>212</v>
      </c>
      <c r="F44" s="73"/>
      <c r="G44" s="73"/>
      <c r="H44" s="83">
        <v>8.0699999999984673</v>
      </c>
      <c r="I44" s="86" t="s">
        <v>122</v>
      </c>
      <c r="J44" s="87">
        <v>1.3000000000000001E-2</v>
      </c>
      <c r="K44" s="84">
        <v>4.2399999999997211E-2</v>
      </c>
      <c r="L44" s="83">
        <v>539863.16933800012</v>
      </c>
      <c r="M44" s="85">
        <v>79.739999999999995</v>
      </c>
      <c r="N44" s="73"/>
      <c r="O44" s="83">
        <v>430.48690823800007</v>
      </c>
      <c r="P44" s="84">
        <v>3.1757923600600081E-5</v>
      </c>
      <c r="Q44" s="84">
        <f t="shared" si="0"/>
        <v>0.15547020215470553</v>
      </c>
      <c r="R44" s="84">
        <f>O44/'סכום נכסי הקרן'!$C$42</f>
        <v>1.9689065759543441E-2</v>
      </c>
    </row>
    <row r="45" spans="2:18">
      <c r="B45" s="75" t="s">
        <v>261</v>
      </c>
      <c r="C45" s="73" t="s">
        <v>262</v>
      </c>
      <c r="D45" s="86" t="s">
        <v>113</v>
      </c>
      <c r="E45" s="73" t="s">
        <v>212</v>
      </c>
      <c r="F45" s="73"/>
      <c r="G45" s="73"/>
      <c r="H45" s="83">
        <v>12.099999999997355</v>
      </c>
      <c r="I45" s="86" t="s">
        <v>122</v>
      </c>
      <c r="J45" s="87">
        <v>1.4999999999999999E-2</v>
      </c>
      <c r="K45" s="84">
        <v>4.3500000000017643E-2</v>
      </c>
      <c r="L45" s="83">
        <v>316698.45166400005</v>
      </c>
      <c r="M45" s="85">
        <v>71.599999999999994</v>
      </c>
      <c r="N45" s="73"/>
      <c r="O45" s="83">
        <v>226.75608965600003</v>
      </c>
      <c r="P45" s="84">
        <v>1.4340203714479581E-5</v>
      </c>
      <c r="Q45" s="84">
        <f t="shared" si="0"/>
        <v>8.1892885530303619E-2</v>
      </c>
      <c r="R45" s="84">
        <f>O45/'סכום נכסי הקרן'!$C$42</f>
        <v>1.0371083243594471E-2</v>
      </c>
    </row>
    <row r="46" spans="2:18">
      <c r="B46" s="75" t="s">
        <v>263</v>
      </c>
      <c r="C46" s="73" t="s">
        <v>264</v>
      </c>
      <c r="D46" s="86" t="s">
        <v>113</v>
      </c>
      <c r="E46" s="73" t="s">
        <v>212</v>
      </c>
      <c r="F46" s="73"/>
      <c r="G46" s="73"/>
      <c r="H46" s="83">
        <v>1.9099999888645089</v>
      </c>
      <c r="I46" s="86" t="s">
        <v>122</v>
      </c>
      <c r="J46" s="87">
        <v>1.7500000000000002E-2</v>
      </c>
      <c r="K46" s="84">
        <v>4.5499999855651035E-2</v>
      </c>
      <c r="L46" s="83">
        <v>76.496363000000017</v>
      </c>
      <c r="M46" s="85">
        <v>95.09</v>
      </c>
      <c r="N46" s="73"/>
      <c r="O46" s="83">
        <v>7.2740391000000001E-2</v>
      </c>
      <c r="P46" s="84">
        <v>3.2173824825038209E-9</v>
      </c>
      <c r="Q46" s="84">
        <f t="shared" si="0"/>
        <v>2.6270167749979571E-5</v>
      </c>
      <c r="R46" s="84">
        <f>O46/'סכום נכסי הקרן'!$C$42</f>
        <v>3.3269080066474346E-6</v>
      </c>
    </row>
    <row r="47" spans="2:18">
      <c r="B47" s="75" t="s">
        <v>265</v>
      </c>
      <c r="C47" s="73" t="s">
        <v>266</v>
      </c>
      <c r="D47" s="86" t="s">
        <v>113</v>
      </c>
      <c r="E47" s="73" t="s">
        <v>212</v>
      </c>
      <c r="F47" s="73"/>
      <c r="G47" s="73"/>
      <c r="H47" s="83">
        <v>4.7800000000040548</v>
      </c>
      <c r="I47" s="86" t="s">
        <v>122</v>
      </c>
      <c r="J47" s="87">
        <v>2.2499999999999999E-2</v>
      </c>
      <c r="K47" s="84">
        <v>4.2500000000059615E-2</v>
      </c>
      <c r="L47" s="83">
        <v>183978.37404500003</v>
      </c>
      <c r="M47" s="85">
        <v>91.16</v>
      </c>
      <c r="N47" s="73"/>
      <c r="O47" s="83">
        <v>167.71469384400001</v>
      </c>
      <c r="P47" s="84">
        <v>7.6310617104793172E-6</v>
      </c>
      <c r="Q47" s="84">
        <f t="shared" si="0"/>
        <v>6.0570105286048656E-2</v>
      </c>
      <c r="R47" s="84">
        <f>O47/'סכום נכסי הקרן'!$C$42</f>
        <v>7.6707225533339078E-3</v>
      </c>
    </row>
    <row r="48" spans="2:18">
      <c r="B48" s="75" t="s">
        <v>267</v>
      </c>
      <c r="C48" s="73" t="s">
        <v>268</v>
      </c>
      <c r="D48" s="86" t="s">
        <v>113</v>
      </c>
      <c r="E48" s="73" t="s">
        <v>212</v>
      </c>
      <c r="F48" s="73"/>
      <c r="G48" s="73"/>
      <c r="H48" s="83">
        <v>1.0900000002919938</v>
      </c>
      <c r="I48" s="86" t="s">
        <v>122</v>
      </c>
      <c r="J48" s="87">
        <v>4.0000000000000001E-3</v>
      </c>
      <c r="K48" s="84">
        <v>4.5100000000324429E-2</v>
      </c>
      <c r="L48" s="83">
        <v>641.60252400000013</v>
      </c>
      <c r="M48" s="85">
        <v>96.08</v>
      </c>
      <c r="N48" s="73"/>
      <c r="O48" s="83">
        <v>0.6164516980000001</v>
      </c>
      <c r="P48" s="84">
        <v>3.7668558150020794E-8</v>
      </c>
      <c r="Q48" s="84">
        <f t="shared" si="0"/>
        <v>2.2263132344476602E-4</v>
      </c>
      <c r="R48" s="84">
        <f>O48/'סכום נכסי הקרן'!$C$42</f>
        <v>2.8194488118542098E-5</v>
      </c>
    </row>
    <row r="49" spans="2:18">
      <c r="B49" s="75" t="s">
        <v>269</v>
      </c>
      <c r="C49" s="73" t="s">
        <v>270</v>
      </c>
      <c r="D49" s="86" t="s">
        <v>113</v>
      </c>
      <c r="E49" s="73" t="s">
        <v>212</v>
      </c>
      <c r="F49" s="73"/>
      <c r="G49" s="73"/>
      <c r="H49" s="83">
        <v>2.7599999999918396</v>
      </c>
      <c r="I49" s="86" t="s">
        <v>122</v>
      </c>
      <c r="J49" s="87">
        <v>6.25E-2</v>
      </c>
      <c r="K49" s="84">
        <v>4.3756613756613751E-2</v>
      </c>
      <c r="L49" s="83">
        <v>3.4100000000000005E-4</v>
      </c>
      <c r="M49" s="85">
        <v>111</v>
      </c>
      <c r="N49" s="73"/>
      <c r="O49" s="83">
        <v>3.7800000000000008E-7</v>
      </c>
      <c r="P49" s="84">
        <v>2.2891760671050833E-14</v>
      </c>
      <c r="Q49" s="84">
        <f t="shared" si="0"/>
        <v>1.365145728937899E-10</v>
      </c>
      <c r="R49" s="84">
        <f>O49/'סכום נכסי הקרן'!$C$42</f>
        <v>1.72884859322894E-11</v>
      </c>
    </row>
    <row r="50" spans="2:18">
      <c r="B50" s="75" t="s">
        <v>271</v>
      </c>
      <c r="C50" s="73" t="s">
        <v>272</v>
      </c>
      <c r="D50" s="86" t="s">
        <v>113</v>
      </c>
      <c r="E50" s="73" t="s">
        <v>212</v>
      </c>
      <c r="F50" s="73"/>
      <c r="G50" s="73"/>
      <c r="H50" s="83">
        <v>0.1699999993549956</v>
      </c>
      <c r="I50" s="86" t="s">
        <v>122</v>
      </c>
      <c r="J50" s="87">
        <v>1.4999999999999999E-2</v>
      </c>
      <c r="K50" s="84">
        <v>4.3999999965390002E-2</v>
      </c>
      <c r="L50" s="83">
        <v>630.86006900000007</v>
      </c>
      <c r="M50" s="85">
        <v>100.76</v>
      </c>
      <c r="N50" s="73"/>
      <c r="O50" s="83">
        <v>0.63565457300000017</v>
      </c>
      <c r="P50" s="84">
        <v>4.7463474153637296E-8</v>
      </c>
      <c r="Q50" s="84">
        <f t="shared" si="0"/>
        <v>2.2956643529386086E-4</v>
      </c>
      <c r="R50" s="84">
        <f>O50/'סכום נכסי הקרן'!$C$42</f>
        <v>2.9072764928851656E-5</v>
      </c>
    </row>
    <row r="51" spans="2:18">
      <c r="B51" s="75" t="s">
        <v>273</v>
      </c>
      <c r="C51" s="73" t="s">
        <v>274</v>
      </c>
      <c r="D51" s="86" t="s">
        <v>113</v>
      </c>
      <c r="E51" s="73" t="s">
        <v>212</v>
      </c>
      <c r="F51" s="73"/>
      <c r="G51" s="73"/>
      <c r="H51" s="83">
        <v>17.94999999998689</v>
      </c>
      <c r="I51" s="86" t="s">
        <v>122</v>
      </c>
      <c r="J51" s="87">
        <v>2.7999999999999997E-2</v>
      </c>
      <c r="K51" s="84">
        <v>4.5499999999973777E-2</v>
      </c>
      <c r="L51" s="83">
        <v>128249.75441600003</v>
      </c>
      <c r="M51" s="85">
        <v>74.349999999999994</v>
      </c>
      <c r="N51" s="73"/>
      <c r="O51" s="83">
        <v>95.353687315000016</v>
      </c>
      <c r="P51" s="84">
        <v>1.4436376814357747E-5</v>
      </c>
      <c r="Q51" s="84">
        <f t="shared" si="0"/>
        <v>3.4436952110198989E-2</v>
      </c>
      <c r="R51" s="84">
        <f>O51/'סכום נכסי הקרן'!$C$42</f>
        <v>4.3611663538023803E-3</v>
      </c>
    </row>
    <row r="52" spans="2:18">
      <c r="B52" s="75" t="s">
        <v>275</v>
      </c>
      <c r="C52" s="73" t="s">
        <v>276</v>
      </c>
      <c r="D52" s="86" t="s">
        <v>113</v>
      </c>
      <c r="E52" s="73" t="s">
        <v>212</v>
      </c>
      <c r="F52" s="73"/>
      <c r="G52" s="73"/>
      <c r="H52" s="83">
        <v>4.9200000000149204</v>
      </c>
      <c r="I52" s="86" t="s">
        <v>122</v>
      </c>
      <c r="J52" s="87">
        <v>3.7499999999999999E-2</v>
      </c>
      <c r="K52" s="84">
        <v>4.2300000000080669E-2</v>
      </c>
      <c r="L52" s="83">
        <v>115982.80478000002</v>
      </c>
      <c r="M52" s="85">
        <v>99.4</v>
      </c>
      <c r="N52" s="73"/>
      <c r="O52" s="83">
        <v>115.28690270900002</v>
      </c>
      <c r="P52" s="84">
        <v>1.4869626577295512E-5</v>
      </c>
      <c r="Q52" s="84">
        <f t="shared" si="0"/>
        <v>4.1635826147002765E-2</v>
      </c>
      <c r="R52" s="84">
        <f>O52/'סכום נכסי הקרן'!$C$42</f>
        <v>5.2728465493697436E-3</v>
      </c>
    </row>
    <row r="53" spans="2:18">
      <c r="B53" s="76"/>
      <c r="C53" s="73"/>
      <c r="D53" s="73"/>
      <c r="E53" s="73"/>
      <c r="F53" s="73"/>
      <c r="G53" s="73"/>
      <c r="H53" s="73"/>
      <c r="I53" s="73"/>
      <c r="J53" s="73"/>
      <c r="K53" s="84"/>
      <c r="L53" s="83"/>
      <c r="M53" s="85"/>
      <c r="N53" s="73"/>
      <c r="O53" s="73"/>
      <c r="P53" s="73"/>
      <c r="Q53" s="84"/>
      <c r="R53" s="73"/>
    </row>
    <row r="54" spans="2:18">
      <c r="B54" s="70" t="s">
        <v>179</v>
      </c>
      <c r="C54" s="71"/>
      <c r="D54" s="71"/>
      <c r="E54" s="71"/>
      <c r="F54" s="71"/>
      <c r="G54" s="71"/>
      <c r="H54" s="80">
        <v>16.560000003383561</v>
      </c>
      <c r="I54" s="71"/>
      <c r="J54" s="71"/>
      <c r="K54" s="81">
        <v>6.2400000010246003E-2</v>
      </c>
      <c r="L54" s="80"/>
      <c r="M54" s="82"/>
      <c r="N54" s="71"/>
      <c r="O54" s="80">
        <v>1.6787039720000003</v>
      </c>
      <c r="P54" s="71"/>
      <c r="Q54" s="81">
        <f t="shared" si="0"/>
        <v>6.0626337500711283E-4</v>
      </c>
      <c r="R54" s="81">
        <f>O54/'סכום נכסי הקרן'!$C$42</f>
        <v>7.6778439165080267E-5</v>
      </c>
    </row>
    <row r="55" spans="2:18">
      <c r="B55" s="74" t="s">
        <v>58</v>
      </c>
      <c r="C55" s="71"/>
      <c r="D55" s="71"/>
      <c r="E55" s="71"/>
      <c r="F55" s="71"/>
      <c r="G55" s="71"/>
      <c r="H55" s="80">
        <v>16.560000003383561</v>
      </c>
      <c r="I55" s="71"/>
      <c r="J55" s="71"/>
      <c r="K55" s="81">
        <v>6.2400000010246003E-2</v>
      </c>
      <c r="L55" s="80"/>
      <c r="M55" s="82"/>
      <c r="N55" s="71"/>
      <c r="O55" s="80">
        <v>1.6787039720000003</v>
      </c>
      <c r="P55" s="71"/>
      <c r="Q55" s="81">
        <f t="shared" si="0"/>
        <v>6.0626337500711283E-4</v>
      </c>
      <c r="R55" s="81">
        <f>O55/'סכום נכסי הקרן'!$C$42</f>
        <v>7.6778439165080267E-5</v>
      </c>
    </row>
    <row r="56" spans="2:18">
      <c r="B56" s="75" t="s">
        <v>277</v>
      </c>
      <c r="C56" s="73" t="s">
        <v>278</v>
      </c>
      <c r="D56" s="86" t="s">
        <v>27</v>
      </c>
      <c r="E56" s="73" t="s">
        <v>279</v>
      </c>
      <c r="F56" s="73" t="s">
        <v>280</v>
      </c>
      <c r="G56" s="73"/>
      <c r="H56" s="83">
        <v>16.560000003383561</v>
      </c>
      <c r="I56" s="86" t="s">
        <v>121</v>
      </c>
      <c r="J56" s="87">
        <v>4.4999999999999998E-2</v>
      </c>
      <c r="K56" s="84">
        <v>6.2400000010246003E-2</v>
      </c>
      <c r="L56" s="83">
        <v>593.63704199999995</v>
      </c>
      <c r="M56" s="85">
        <v>73.9495</v>
      </c>
      <c r="N56" s="73"/>
      <c r="O56" s="83">
        <v>1.6787039720000003</v>
      </c>
      <c r="P56" s="84">
        <v>5.9363704199999992E-7</v>
      </c>
      <c r="Q56" s="84">
        <f t="shared" si="0"/>
        <v>6.0626337500711283E-4</v>
      </c>
      <c r="R56" s="84">
        <f>O56/'סכום נכסי הקרן'!$C$42</f>
        <v>7.6778439165080267E-5</v>
      </c>
    </row>
    <row r="57" spans="2:18"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</row>
    <row r="58" spans="2:18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</row>
    <row r="59" spans="2:18">
      <c r="B59" s="115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</row>
    <row r="60" spans="2:18">
      <c r="B60" s="117" t="s">
        <v>105</v>
      </c>
      <c r="C60" s="119"/>
      <c r="D60" s="119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</row>
    <row r="61" spans="2:18">
      <c r="B61" s="117" t="s">
        <v>183</v>
      </c>
      <c r="C61" s="119"/>
      <c r="D61" s="119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</row>
    <row r="62" spans="2:18">
      <c r="B62" s="165" t="s">
        <v>191</v>
      </c>
      <c r="C62" s="165"/>
      <c r="D62" s="165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</row>
    <row r="63" spans="2:18"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</row>
    <row r="64" spans="2:18"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</row>
    <row r="65" spans="2:18"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</row>
    <row r="66" spans="2:18"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</row>
    <row r="67" spans="2:18"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</row>
    <row r="68" spans="2:18"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</row>
    <row r="69" spans="2:18"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</row>
    <row r="70" spans="2:18"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</row>
    <row r="71" spans="2:18"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</row>
    <row r="72" spans="2:18"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</row>
    <row r="73" spans="2:18"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</row>
    <row r="74" spans="2:18"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2:18"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</row>
    <row r="76" spans="2:18"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</row>
    <row r="77" spans="2:18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</row>
    <row r="78" spans="2:18"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</row>
    <row r="79" spans="2:18">
      <c r="B79" s="115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</row>
    <row r="80" spans="2:18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</row>
    <row r="81" spans="2:18"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</row>
    <row r="82" spans="2:18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</row>
    <row r="83" spans="2:18">
      <c r="B83" s="115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</row>
    <row r="84" spans="2:18">
      <c r="B84" s="115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</row>
    <row r="85" spans="2:18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</row>
    <row r="86" spans="2:18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</row>
    <row r="87" spans="2:18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</row>
    <row r="88" spans="2:18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</row>
    <row r="90" spans="2:18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</row>
    <row r="91" spans="2:18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</row>
    <row r="92" spans="2:18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</row>
    <row r="93" spans="2:18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</row>
    <row r="94" spans="2:18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</row>
    <row r="95" spans="2:18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</row>
    <row r="96" spans="2:18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</row>
    <row r="97" spans="2:18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</row>
    <row r="99" spans="2:18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</row>
    <row r="100" spans="2:18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2:18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</row>
    <row r="102" spans="2:18">
      <c r="B102" s="115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</row>
    <row r="103" spans="2:18"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</row>
    <row r="104" spans="2:18"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2:18"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</row>
    <row r="106" spans="2:18"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</row>
    <row r="107" spans="2:18">
      <c r="B107" s="11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2:18">
      <c r="B108" s="11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</row>
    <row r="109" spans="2:18">
      <c r="B109" s="115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</row>
    <row r="110" spans="2:18">
      <c r="B110" s="11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2:18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</row>
    <row r="112" spans="2:18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2:18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</row>
    <row r="114" spans="2:18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2:18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2:18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</row>
    <row r="117" spans="2:18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</row>
    <row r="118" spans="2:18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</row>
    <row r="119" spans="2:18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</row>
    <row r="120" spans="2:18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2:18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</row>
    <row r="122" spans="2:18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2:18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2:18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</row>
    <row r="125" spans="2:18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</row>
    <row r="126" spans="2:18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</row>
    <row r="127" spans="2:18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2:18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</row>
    <row r="129" spans="2:18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</row>
    <row r="130" spans="2:18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</row>
    <row r="131" spans="2:18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</row>
    <row r="132" spans="2:18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</row>
    <row r="133" spans="2:18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</row>
    <row r="134" spans="2:18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</row>
    <row r="135" spans="2:18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</row>
    <row r="136" spans="2:18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</row>
    <row r="137" spans="2:18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</row>
    <row r="138" spans="2:18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</row>
    <row r="139" spans="2:18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2:18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</row>
    <row r="141" spans="2:18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</row>
    <row r="142" spans="2:18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</row>
    <row r="143" spans="2:18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</row>
    <row r="144" spans="2:18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</row>
    <row r="145" spans="2:18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2:18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</row>
    <row r="147" spans="2:18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</row>
    <row r="148" spans="2:18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</row>
    <row r="149" spans="2:18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</row>
    <row r="150" spans="2:18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</row>
    <row r="151" spans="2:18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</row>
    <row r="152" spans="2:18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</row>
    <row r="153" spans="2:18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</row>
    <row r="154" spans="2:18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</row>
    <row r="155" spans="2:18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</row>
    <row r="156" spans="2:18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</row>
    <row r="157" spans="2:18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</row>
    <row r="158" spans="2:18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</row>
    <row r="159" spans="2:18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</row>
    <row r="160" spans="2:18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</row>
    <row r="161" spans="2:18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</row>
    <row r="162" spans="2:18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</row>
    <row r="163" spans="2:18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</row>
    <row r="164" spans="2:18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</row>
    <row r="165" spans="2:18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</row>
    <row r="166" spans="2:18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</row>
    <row r="167" spans="2:18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</row>
    <row r="168" spans="2:18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</row>
    <row r="169" spans="2:18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</row>
    <row r="170" spans="2:18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</row>
    <row r="171" spans="2:18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</row>
    <row r="172" spans="2:18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</row>
    <row r="173" spans="2:18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</row>
    <row r="174" spans="2:18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</row>
    <row r="175" spans="2:18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</row>
    <row r="176" spans="2:18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</row>
    <row r="177" spans="2:18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</row>
    <row r="178" spans="2:18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</row>
    <row r="179" spans="2:18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</row>
    <row r="180" spans="2:18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</row>
    <row r="181" spans="2:18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</row>
    <row r="182" spans="2:18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</row>
    <row r="183" spans="2:18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</row>
    <row r="184" spans="2:18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</row>
    <row r="185" spans="2:18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</row>
    <row r="186" spans="2:18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</row>
    <row r="187" spans="2:18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</row>
    <row r="188" spans="2:18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</row>
    <row r="189" spans="2:18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2:18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</row>
    <row r="191" spans="2:18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</row>
    <row r="192" spans="2:18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</row>
    <row r="193" spans="2:18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</row>
    <row r="194" spans="2:18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</row>
    <row r="195" spans="2:18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</row>
    <row r="196" spans="2:18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</row>
    <row r="197" spans="2:18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</row>
    <row r="198" spans="2:18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</row>
    <row r="199" spans="2:18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</row>
    <row r="200" spans="2:18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</row>
    <row r="201" spans="2:18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</row>
    <row r="202" spans="2:18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</row>
    <row r="203" spans="2:18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</row>
    <row r="204" spans="2:18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</row>
    <row r="205" spans="2:18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</row>
    <row r="206" spans="2:18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</row>
    <row r="207" spans="2:18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</row>
    <row r="208" spans="2:18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</row>
    <row r="209" spans="2:18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</row>
    <row r="210" spans="2:18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</row>
    <row r="211" spans="2:18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</row>
    <row r="212" spans="2:18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</row>
    <row r="213" spans="2:18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</row>
    <row r="214" spans="2:18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</row>
    <row r="215" spans="2:18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</row>
    <row r="216" spans="2:18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</row>
    <row r="217" spans="2:18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</row>
    <row r="218" spans="2:18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</row>
    <row r="219" spans="2:18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</row>
    <row r="220" spans="2:18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</row>
    <row r="221" spans="2:18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</row>
    <row r="222" spans="2:18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</row>
    <row r="223" spans="2:18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</row>
    <row r="224" spans="2:18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</row>
    <row r="225" spans="2:18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</row>
    <row r="226" spans="2:18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</row>
    <row r="227" spans="2:18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</row>
    <row r="228" spans="2:18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</row>
    <row r="229" spans="2:18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</row>
    <row r="230" spans="2:18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</row>
    <row r="231" spans="2:18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</row>
    <row r="232" spans="2:18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</row>
    <row r="233" spans="2:18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</row>
    <row r="234" spans="2:18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</row>
    <row r="235" spans="2:18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</row>
    <row r="236" spans="2:18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</row>
    <row r="237" spans="2:18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</row>
    <row r="238" spans="2:18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</row>
    <row r="239" spans="2:18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</row>
    <row r="240" spans="2:18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</row>
    <row r="241" spans="2:18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</row>
    <row r="242" spans="2:18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</row>
    <row r="243" spans="2:18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</row>
    <row r="244" spans="2:18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</row>
    <row r="245" spans="2:18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</row>
    <row r="246" spans="2:18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</row>
    <row r="247" spans="2:18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</row>
    <row r="248" spans="2:18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</row>
    <row r="249" spans="2:18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</row>
    <row r="250" spans="2:18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</row>
    <row r="251" spans="2:18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</row>
    <row r="252" spans="2:18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</row>
    <row r="253" spans="2:18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</row>
    <row r="254" spans="2:18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</row>
    <row r="255" spans="2:18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</row>
    <row r="256" spans="2:18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</row>
    <row r="257" spans="2:18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</row>
    <row r="258" spans="2:18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</row>
    <row r="259" spans="2:18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</row>
    <row r="260" spans="2:18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</row>
    <row r="261" spans="2:18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</row>
    <row r="262" spans="2:18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</row>
    <row r="263" spans="2:18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</row>
    <row r="264" spans="2:18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</row>
    <row r="265" spans="2:18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</row>
    <row r="266" spans="2:18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</row>
    <row r="267" spans="2:18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</row>
    <row r="268" spans="2:18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</row>
    <row r="269" spans="2:18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</row>
    <row r="270" spans="2:18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</row>
    <row r="271" spans="2:18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</row>
    <row r="272" spans="2:18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</row>
    <row r="273" spans="2:18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</row>
    <row r="274" spans="2:18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</row>
    <row r="275" spans="2:18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</row>
    <row r="276" spans="2:18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</row>
    <row r="277" spans="2:18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</row>
    <row r="278" spans="2:18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</row>
    <row r="279" spans="2:18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</row>
    <row r="280" spans="2:18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</row>
    <row r="281" spans="2:18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</row>
    <row r="282" spans="2:18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</row>
    <row r="283" spans="2:18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</row>
    <row r="284" spans="2:18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</row>
    <row r="285" spans="2:18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</row>
    <row r="286" spans="2:18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</row>
    <row r="287" spans="2:18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</row>
    <row r="288" spans="2:18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</row>
    <row r="289" spans="2:18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</row>
    <row r="290" spans="2:18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</row>
    <row r="291" spans="2:18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</row>
    <row r="292" spans="2:18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</row>
    <row r="293" spans="2:18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</row>
    <row r="294" spans="2:18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</row>
    <row r="295" spans="2:18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</row>
    <row r="296" spans="2:18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</row>
    <row r="297" spans="2:18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</row>
    <row r="298" spans="2:18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</row>
    <row r="299" spans="2:18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</row>
    <row r="300" spans="2:18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</row>
    <row r="301" spans="2:18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</row>
    <row r="302" spans="2:18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</row>
    <row r="303" spans="2:18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</row>
    <row r="304" spans="2:18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</row>
    <row r="305" spans="2:18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</row>
    <row r="306" spans="2:18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</row>
    <row r="307" spans="2:18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</row>
    <row r="308" spans="2:18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</row>
    <row r="309" spans="2:18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</row>
    <row r="310" spans="2:18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</row>
    <row r="311" spans="2:18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</row>
    <row r="312" spans="2:18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</row>
    <row r="313" spans="2:18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</row>
    <row r="314" spans="2:18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</row>
    <row r="315" spans="2:18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</row>
    <row r="316" spans="2:18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</row>
    <row r="317" spans="2:18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</row>
    <row r="318" spans="2:18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</row>
    <row r="319" spans="2:18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</row>
    <row r="320" spans="2:18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</row>
    <row r="321" spans="2:18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</row>
    <row r="322" spans="2:18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</row>
    <row r="323" spans="2:18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</row>
    <row r="324" spans="2:18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</row>
    <row r="325" spans="2:18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</row>
    <row r="326" spans="2:18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</row>
    <row r="327" spans="2:18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</row>
    <row r="328" spans="2:18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</row>
    <row r="329" spans="2:18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</row>
    <row r="330" spans="2:18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</row>
    <row r="331" spans="2:18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</row>
    <row r="332" spans="2:18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</row>
    <row r="333" spans="2:18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</row>
    <row r="334" spans="2:18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</row>
    <row r="335" spans="2:18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</row>
    <row r="336" spans="2:18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</row>
    <row r="337" spans="2:18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</row>
    <row r="338" spans="2:18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</row>
    <row r="339" spans="2:18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</row>
    <row r="340" spans="2:18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</row>
    <row r="341" spans="2:18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</row>
    <row r="342" spans="2:18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</row>
    <row r="343" spans="2:18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</row>
    <row r="344" spans="2:18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</row>
    <row r="345" spans="2:18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</row>
    <row r="346" spans="2:18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</row>
    <row r="347" spans="2:18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</row>
    <row r="348" spans="2:18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</row>
    <row r="349" spans="2:18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</row>
    <row r="350" spans="2:18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</row>
    <row r="351" spans="2:18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</row>
    <row r="352" spans="2:18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</row>
    <row r="353" spans="2:18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</row>
    <row r="354" spans="2:18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</row>
    <row r="355" spans="2:18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</row>
    <row r="356" spans="2:18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</row>
    <row r="357" spans="2:18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</row>
    <row r="358" spans="2:18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</row>
    <row r="359" spans="2:18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</row>
    <row r="360" spans="2:18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</row>
    <row r="361" spans="2:18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</row>
    <row r="362" spans="2:18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</row>
    <row r="363" spans="2:18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</row>
    <row r="364" spans="2:18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</row>
    <row r="365" spans="2:18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</row>
    <row r="366" spans="2:18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</row>
    <row r="367" spans="2:18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</row>
    <row r="368" spans="2:18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</row>
    <row r="369" spans="2:18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</row>
    <row r="370" spans="2:18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</row>
    <row r="371" spans="2:18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</row>
    <row r="372" spans="2:18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</row>
    <row r="373" spans="2:18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</row>
    <row r="374" spans="2:18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</row>
    <row r="375" spans="2:18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</row>
    <row r="376" spans="2:18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</row>
    <row r="377" spans="2:18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</row>
    <row r="378" spans="2:18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</row>
    <row r="379" spans="2:18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</row>
    <row r="380" spans="2:18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</row>
    <row r="381" spans="2:18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</row>
    <row r="382" spans="2:18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</row>
    <row r="383" spans="2:18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</row>
    <row r="384" spans="2:18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</row>
    <row r="385" spans="2:18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</row>
    <row r="386" spans="2:18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</row>
    <row r="387" spans="2:18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</row>
    <row r="388" spans="2:18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</row>
    <row r="389" spans="2:18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</row>
    <row r="390" spans="2:18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</row>
    <row r="391" spans="2:18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</row>
    <row r="392" spans="2:18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</row>
    <row r="393" spans="2:18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</row>
    <row r="394" spans="2:18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</row>
    <row r="395" spans="2:18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</row>
    <row r="396" spans="2:18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</row>
    <row r="397" spans="2:18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</row>
    <row r="398" spans="2:18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</row>
    <row r="399" spans="2:18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</row>
    <row r="400" spans="2:18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</row>
    <row r="401" spans="2:18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</row>
    <row r="402" spans="2:18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</row>
    <row r="403" spans="2:18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</row>
    <row r="404" spans="2:18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</row>
    <row r="405" spans="2:18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</row>
    <row r="406" spans="2:18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</row>
    <row r="407" spans="2:18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</row>
    <row r="408" spans="2:18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</row>
    <row r="409" spans="2:18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</row>
    <row r="410" spans="2:18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</row>
    <row r="411" spans="2:18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</row>
    <row r="412" spans="2:18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</row>
    <row r="413" spans="2:18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</row>
    <row r="414" spans="2:18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</row>
    <row r="415" spans="2:18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</row>
    <row r="416" spans="2:18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</row>
    <row r="417" spans="2:18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</row>
    <row r="418" spans="2:18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</row>
    <row r="419" spans="2:18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</row>
    <row r="420" spans="2:18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</row>
    <row r="421" spans="2:18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</row>
    <row r="422" spans="2:18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</row>
    <row r="423" spans="2:18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</row>
    <row r="424" spans="2:18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</row>
    <row r="425" spans="2:18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</row>
    <row r="426" spans="2:18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</row>
    <row r="427" spans="2:18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</row>
    <row r="428" spans="2:18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</row>
    <row r="429" spans="2:18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</row>
    <row r="430" spans="2:18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</row>
    <row r="431" spans="2:18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</row>
    <row r="432" spans="2:18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</row>
    <row r="433" spans="2:18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</row>
    <row r="434" spans="2:18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</row>
    <row r="435" spans="2:18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</row>
    <row r="436" spans="2:18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</row>
    <row r="437" spans="2:18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</row>
    <row r="438" spans="2:18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</row>
    <row r="439" spans="2:18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</row>
    <row r="440" spans="2:18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</row>
    <row r="441" spans="2:18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</row>
    <row r="442" spans="2:18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</row>
    <row r="443" spans="2:18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</row>
    <row r="444" spans="2:18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</row>
    <row r="445" spans="2:18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</row>
    <row r="446" spans="2:18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</row>
    <row r="447" spans="2:18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</row>
    <row r="448" spans="2:18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</row>
    <row r="449" spans="2:18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</row>
    <row r="450" spans="2:18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</row>
    <row r="451" spans="2:18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</row>
    <row r="452" spans="2:18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</row>
    <row r="453" spans="2:18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</row>
    <row r="454" spans="2:18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</row>
    <row r="455" spans="2:18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</row>
    <row r="456" spans="2:18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</row>
    <row r="457" spans="2:18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</row>
    <row r="458" spans="2:18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</row>
    <row r="459" spans="2:18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</row>
    <row r="460" spans="2:18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</row>
    <row r="461" spans="2:18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</row>
    <row r="462" spans="2:18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</row>
    <row r="463" spans="2:18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</row>
    <row r="464" spans="2:18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</row>
    <row r="465" spans="2:18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</row>
    <row r="466" spans="2:18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</row>
    <row r="467" spans="2:18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</row>
    <row r="468" spans="2:18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</row>
    <row r="469" spans="2:18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</row>
    <row r="470" spans="2:18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</row>
    <row r="471" spans="2:18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</row>
    <row r="472" spans="2:18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</row>
    <row r="473" spans="2:18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</row>
    <row r="474" spans="2:18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</row>
    <row r="475" spans="2:18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</row>
    <row r="476" spans="2:18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</row>
    <row r="477" spans="2:18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</row>
    <row r="478" spans="2:18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</row>
    <row r="479" spans="2:18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</row>
    <row r="480" spans="2:18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</row>
    <row r="481" spans="2:18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</row>
    <row r="482" spans="2:18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</row>
    <row r="483" spans="2:18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</row>
    <row r="484" spans="2:18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</row>
    <row r="485" spans="2:18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</row>
    <row r="486" spans="2:18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</row>
    <row r="487" spans="2:18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</row>
    <row r="488" spans="2:18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</row>
    <row r="489" spans="2:18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</row>
    <row r="490" spans="2:18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</row>
    <row r="491" spans="2:18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</row>
    <row r="492" spans="2:18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</row>
    <row r="493" spans="2:18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</row>
    <row r="494" spans="2:18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</row>
    <row r="495" spans="2:18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</row>
    <row r="496" spans="2:18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</row>
    <row r="497" spans="2:18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</row>
    <row r="498" spans="2:18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</row>
    <row r="499" spans="2:18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</row>
    <row r="500" spans="2:18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</row>
    <row r="501" spans="2:18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</row>
    <row r="502" spans="2:18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</row>
    <row r="503" spans="2:18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</row>
    <row r="504" spans="2:18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</row>
    <row r="505" spans="2:18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</row>
    <row r="506" spans="2:18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</row>
    <row r="507" spans="2:18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</row>
    <row r="508" spans="2:18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</row>
    <row r="509" spans="2:18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</row>
    <row r="510" spans="2:18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</row>
    <row r="511" spans="2:18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2:D62"/>
  </mergeCells>
  <phoneticPr fontId="3" type="noConversion"/>
  <dataValidations count="1">
    <dataValidation allowBlank="1" showInputMessage="1" showErrorMessage="1" sqref="N10:Q10 N9 N1:N7 C5:C29 O1:Q9 E1:I30 D1:D29 C63:D1048576 C32:D61 N32:N1048576 A1:B1048576 J1:M1048576 O11:Q1048576 E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207</v>
      </c>
    </row>
    <row r="2" spans="2:16">
      <c r="B2" s="46" t="s">
        <v>134</v>
      </c>
      <c r="C2" s="67" t="s">
        <v>208</v>
      </c>
    </row>
    <row r="3" spans="2:16">
      <c r="B3" s="46" t="s">
        <v>136</v>
      </c>
      <c r="C3" s="67" t="s">
        <v>209</v>
      </c>
    </row>
    <row r="4" spans="2:16">
      <c r="B4" s="46" t="s">
        <v>137</v>
      </c>
      <c r="C4" s="67">
        <v>12148</v>
      </c>
    </row>
    <row r="6" spans="2:16" ht="26.25" customHeight="1">
      <c r="B6" s="156" t="s">
        <v>172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s="3" customFormat="1" ht="78.75">
      <c r="B7" s="21" t="s">
        <v>109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185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192</v>
      </c>
      <c r="M8" s="31" t="s">
        <v>188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4" t="s">
        <v>2078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25">
        <v>0</v>
      </c>
      <c r="N10" s="91"/>
      <c r="O10" s="126">
        <v>0</v>
      </c>
      <c r="P10" s="126">
        <v>0</v>
      </c>
    </row>
    <row r="11" spans="2:16" ht="20.25" customHeight="1">
      <c r="B11" s="120" t="s">
        <v>200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20" t="s">
        <v>105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20" t="s">
        <v>191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2:16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</row>
    <row r="352" spans="2:16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2:16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</row>
    <row r="354" spans="2:16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</row>
    <row r="355" spans="2:16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2:16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2:16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</row>
    <row r="358" spans="2:16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</row>
    <row r="359" spans="2:16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</row>
    <row r="360" spans="2:16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</row>
    <row r="361" spans="2:16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</row>
    <row r="362" spans="2:16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</row>
    <row r="363" spans="2:16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</row>
    <row r="364" spans="2:16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</row>
    <row r="365" spans="2:16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</row>
    <row r="366" spans="2:16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</row>
    <row r="367" spans="2:16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2:16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</row>
    <row r="369" spans="2:16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</row>
    <row r="370" spans="2:16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</row>
    <row r="371" spans="2:16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</row>
    <row r="372" spans="2:16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</row>
    <row r="373" spans="2:16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</row>
    <row r="374" spans="2:16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</row>
    <row r="375" spans="2:16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  <row r="376" spans="2:16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2:16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</row>
    <row r="378" spans="2:16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</row>
    <row r="379" spans="2:16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</row>
    <row r="380" spans="2:16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</row>
    <row r="381" spans="2:16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</row>
    <row r="382" spans="2:16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</row>
    <row r="383" spans="2:16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</row>
    <row r="384" spans="2:16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</row>
    <row r="385" spans="2:16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</row>
    <row r="386" spans="2:16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</row>
    <row r="387" spans="2:16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</row>
    <row r="388" spans="2:16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</row>
    <row r="389" spans="2:16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</row>
    <row r="390" spans="2:16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</row>
    <row r="391" spans="2:16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</row>
    <row r="392" spans="2:16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</row>
    <row r="393" spans="2:16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</row>
    <row r="394" spans="2:16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</row>
    <row r="395" spans="2:16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</row>
    <row r="396" spans="2:16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</row>
    <row r="397" spans="2:16">
      <c r="B397" s="127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</row>
    <row r="398" spans="2:16">
      <c r="B398" s="127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</row>
    <row r="399" spans="2:16">
      <c r="B399" s="128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</row>
    <row r="400" spans="2:16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</row>
    <row r="401" spans="2:16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</row>
    <row r="402" spans="2:16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</row>
    <row r="403" spans="2:16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</row>
    <row r="404" spans="2:16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</row>
    <row r="405" spans="2:16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</row>
    <row r="406" spans="2:16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</row>
    <row r="407" spans="2:16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</row>
    <row r="408" spans="2:16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</row>
    <row r="409" spans="2:16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</row>
    <row r="410" spans="2:16">
      <c r="B410" s="115"/>
      <c r="C410" s="115"/>
      <c r="D410" s="115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</row>
    <row r="411" spans="2:16">
      <c r="B411" s="115"/>
      <c r="C411" s="115"/>
      <c r="D411" s="115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</row>
    <row r="412" spans="2:16">
      <c r="B412" s="115"/>
      <c r="C412" s="115"/>
      <c r="D412" s="115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</row>
    <row r="413" spans="2:16">
      <c r="B413" s="115"/>
      <c r="C413" s="115"/>
      <c r="D413" s="115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</row>
    <row r="414" spans="2:16">
      <c r="B414" s="115"/>
      <c r="C414" s="115"/>
      <c r="D414" s="115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</row>
    <row r="415" spans="2:16">
      <c r="B415" s="115"/>
      <c r="C415" s="115"/>
      <c r="D415" s="115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</row>
    <row r="416" spans="2:16">
      <c r="B416" s="115"/>
      <c r="C416" s="115"/>
      <c r="D416" s="115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</row>
    <row r="417" spans="2:16">
      <c r="B417" s="115"/>
      <c r="C417" s="115"/>
      <c r="D417" s="115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</row>
    <row r="418" spans="2:16">
      <c r="B418" s="115"/>
      <c r="C418" s="115"/>
      <c r="D418" s="115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</row>
    <row r="419" spans="2:16">
      <c r="B419" s="115"/>
      <c r="C419" s="115"/>
      <c r="D419" s="115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</row>
    <row r="420" spans="2:16">
      <c r="B420" s="115"/>
      <c r="C420" s="115"/>
      <c r="D420" s="115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</row>
    <row r="421" spans="2:16">
      <c r="B421" s="115"/>
      <c r="C421" s="115"/>
      <c r="D421" s="115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</row>
    <row r="422" spans="2:16">
      <c r="B422" s="115"/>
      <c r="C422" s="115"/>
      <c r="D422" s="115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</row>
    <row r="423" spans="2:16">
      <c r="B423" s="115"/>
      <c r="C423" s="115"/>
      <c r="D423" s="115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</row>
    <row r="424" spans="2:16">
      <c r="B424" s="115"/>
      <c r="C424" s="115"/>
      <c r="D424" s="115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</row>
    <row r="425" spans="2:16">
      <c r="B425" s="115"/>
      <c r="C425" s="115"/>
      <c r="D425" s="115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</row>
    <row r="426" spans="2:16">
      <c r="B426" s="115"/>
      <c r="C426" s="115"/>
      <c r="D426" s="115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</row>
    <row r="427" spans="2:16">
      <c r="B427" s="115"/>
      <c r="C427" s="115"/>
      <c r="D427" s="115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</row>
    <row r="428" spans="2:16">
      <c r="B428" s="115"/>
      <c r="C428" s="115"/>
      <c r="D428" s="115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</row>
    <row r="429" spans="2:16">
      <c r="B429" s="115"/>
      <c r="C429" s="115"/>
      <c r="D429" s="115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</row>
    <row r="430" spans="2:16">
      <c r="B430" s="115"/>
      <c r="C430" s="115"/>
      <c r="D430" s="115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</row>
    <row r="431" spans="2:16">
      <c r="B431" s="115"/>
      <c r="C431" s="115"/>
      <c r="D431" s="115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</row>
    <row r="432" spans="2:16">
      <c r="B432" s="115"/>
      <c r="C432" s="115"/>
      <c r="D432" s="115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</row>
    <row r="433" spans="2:16">
      <c r="B433" s="115"/>
      <c r="C433" s="115"/>
      <c r="D433" s="115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</row>
    <row r="434" spans="2:16">
      <c r="B434" s="115"/>
      <c r="C434" s="115"/>
      <c r="D434" s="115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</row>
    <row r="435" spans="2:16">
      <c r="B435" s="115"/>
      <c r="C435" s="115"/>
      <c r="D435" s="115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</row>
    <row r="436" spans="2:16">
      <c r="B436" s="115"/>
      <c r="C436" s="115"/>
      <c r="D436" s="115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</row>
    <row r="437" spans="2:16">
      <c r="B437" s="115"/>
      <c r="C437" s="115"/>
      <c r="D437" s="115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</row>
    <row r="438" spans="2:16">
      <c r="B438" s="115"/>
      <c r="C438" s="115"/>
      <c r="D438" s="115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</row>
    <row r="439" spans="2:16">
      <c r="B439" s="115"/>
      <c r="C439" s="115"/>
      <c r="D439" s="115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</row>
    <row r="440" spans="2:16">
      <c r="B440" s="115"/>
      <c r="C440" s="115"/>
      <c r="D440" s="115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</row>
    <row r="441" spans="2:16">
      <c r="B441" s="115"/>
      <c r="C441" s="115"/>
      <c r="D441" s="115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</row>
    <row r="442" spans="2:16">
      <c r="B442" s="115"/>
      <c r="C442" s="115"/>
      <c r="D442" s="115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</row>
    <row r="443" spans="2:16">
      <c r="B443" s="115"/>
      <c r="C443" s="115"/>
      <c r="D443" s="115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</row>
    <row r="444" spans="2:16">
      <c r="B444" s="115"/>
      <c r="C444" s="115"/>
      <c r="D444" s="115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</row>
    <row r="445" spans="2:16">
      <c r="B445" s="115"/>
      <c r="C445" s="115"/>
      <c r="D445" s="115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</row>
    <row r="446" spans="2:16">
      <c r="B446" s="115"/>
      <c r="C446" s="115"/>
      <c r="D446" s="115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</row>
    <row r="447" spans="2:16">
      <c r="B447" s="115"/>
      <c r="C447" s="115"/>
      <c r="D447" s="115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</row>
    <row r="448" spans="2:16">
      <c r="B448" s="115"/>
      <c r="C448" s="115"/>
      <c r="D448" s="115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</row>
    <row r="449" spans="2:16">
      <c r="B449" s="115"/>
      <c r="C449" s="115"/>
      <c r="D449" s="115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</row>
    <row r="450" spans="2:16">
      <c r="B450" s="115"/>
      <c r="C450" s="115"/>
      <c r="D450" s="115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</row>
    <row r="451" spans="2:16">
      <c r="B451" s="115"/>
      <c r="C451" s="115"/>
      <c r="D451" s="115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</row>
    <row r="452" spans="2:16">
      <c r="B452" s="115"/>
      <c r="C452" s="115"/>
      <c r="D452" s="115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</row>
    <row r="453" spans="2:16">
      <c r="B453" s="115"/>
      <c r="C453" s="115"/>
      <c r="D453" s="115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</row>
    <row r="454" spans="2:16">
      <c r="B454" s="115"/>
      <c r="C454" s="115"/>
      <c r="D454" s="115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</row>
    <row r="455" spans="2:16">
      <c r="B455" s="115"/>
      <c r="C455" s="115"/>
      <c r="D455" s="115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</row>
    <row r="456" spans="2:16">
      <c r="B456" s="115"/>
      <c r="C456" s="115"/>
      <c r="D456" s="115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</row>
    <row r="457" spans="2:16">
      <c r="B457" s="115"/>
      <c r="C457" s="115"/>
      <c r="D457" s="115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</row>
    <row r="458" spans="2:16">
      <c r="B458" s="115"/>
      <c r="C458" s="115"/>
      <c r="D458" s="115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</row>
    <row r="459" spans="2:16">
      <c r="B459" s="115"/>
      <c r="C459" s="115"/>
      <c r="D459" s="115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</row>
    <row r="460" spans="2:16">
      <c r="B460" s="115"/>
      <c r="C460" s="115"/>
      <c r="D460" s="115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</row>
    <row r="461" spans="2:16">
      <c r="B461" s="115"/>
      <c r="C461" s="115"/>
      <c r="D461" s="115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</row>
    <row r="462" spans="2:16">
      <c r="B462" s="115"/>
      <c r="C462" s="115"/>
      <c r="D462" s="115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</row>
    <row r="463" spans="2:16">
      <c r="B463" s="115"/>
      <c r="C463" s="115"/>
      <c r="D463" s="115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0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62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135</v>
      </c>
      <c r="C1" s="67" t="s" vm="1">
        <v>207</v>
      </c>
    </row>
    <row r="2" spans="2:20">
      <c r="B2" s="46" t="s">
        <v>134</v>
      </c>
      <c r="C2" s="67" t="s">
        <v>208</v>
      </c>
    </row>
    <row r="3" spans="2:20">
      <c r="B3" s="46" t="s">
        <v>136</v>
      </c>
      <c r="C3" s="67" t="s">
        <v>209</v>
      </c>
    </row>
    <row r="4" spans="2:20">
      <c r="B4" s="46" t="s">
        <v>137</v>
      </c>
      <c r="C4" s="67">
        <v>12148</v>
      </c>
    </row>
    <row r="6" spans="2:20" ht="26.25" customHeight="1">
      <c r="B6" s="162" t="s">
        <v>159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7"/>
    </row>
    <row r="7" spans="2:20" ht="26.25" customHeight="1">
      <c r="B7" s="162" t="s">
        <v>83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/>
    </row>
    <row r="8" spans="2:20" s="3" customFormat="1" ht="78.75">
      <c r="B8" s="36" t="s">
        <v>108</v>
      </c>
      <c r="C8" s="12" t="s">
        <v>42</v>
      </c>
      <c r="D8" s="12" t="s">
        <v>112</v>
      </c>
      <c r="E8" s="12" t="s">
        <v>175</v>
      </c>
      <c r="F8" s="12" t="s">
        <v>110</v>
      </c>
      <c r="G8" s="12" t="s">
        <v>61</v>
      </c>
      <c r="H8" s="12" t="s">
        <v>14</v>
      </c>
      <c r="I8" s="12" t="s">
        <v>62</v>
      </c>
      <c r="J8" s="12" t="s">
        <v>97</v>
      </c>
      <c r="K8" s="12" t="s">
        <v>17</v>
      </c>
      <c r="L8" s="12" t="s">
        <v>96</v>
      </c>
      <c r="M8" s="12" t="s">
        <v>16</v>
      </c>
      <c r="N8" s="12" t="s">
        <v>18</v>
      </c>
      <c r="O8" s="12" t="s">
        <v>185</v>
      </c>
      <c r="P8" s="12" t="s">
        <v>184</v>
      </c>
      <c r="Q8" s="12" t="s">
        <v>57</v>
      </c>
      <c r="R8" s="12" t="s">
        <v>54</v>
      </c>
      <c r="S8" s="12" t="s">
        <v>138</v>
      </c>
      <c r="T8" s="37" t="s">
        <v>140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192</v>
      </c>
      <c r="P9" s="15"/>
      <c r="Q9" s="15" t="s">
        <v>188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43" t="s">
        <v>141</v>
      </c>
      <c r="T10" s="60" t="s">
        <v>176</v>
      </c>
    </row>
    <row r="11" spans="2:20" s="4" customFormat="1" ht="18" customHeight="1">
      <c r="B11" s="89" t="s">
        <v>43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80">
        <v>0</v>
      </c>
      <c r="R11" s="71"/>
      <c r="S11" s="81">
        <v>0</v>
      </c>
      <c r="T11" s="81">
        <v>0</v>
      </c>
    </row>
    <row r="12" spans="2:20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2:20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20">
      <c r="B14" s="120" t="s">
        <v>200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20">
      <c r="B15" s="120" t="s">
        <v>105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20">
      <c r="B16" s="120" t="s">
        <v>183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2:20">
      <c r="B17" s="120" t="s">
        <v>191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B694" s="41"/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3"/>
      <c r="C696" s="1"/>
      <c r="D696" s="1"/>
      <c r="E696" s="1"/>
      <c r="F696" s="1"/>
      <c r="G696" s="1"/>
    </row>
    <row r="697" spans="2:7"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E710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28:B30 B16:B17" xr:uid="{00000000-0002-0000-0300-000000000000}"/>
    <dataValidation type="list" allowBlank="1" showInputMessage="1" showErrorMessage="1" sqref="E202:E709" xr:uid="{00000000-0002-0000-0300-000001000000}">
      <formula1>#REF!</formula1>
    </dataValidation>
    <dataValidation type="list" allowBlank="1" showInputMessage="1" showErrorMessage="1" sqref="I31:I484 I12:I29 L12:L484 G31:G702 G12:G29 E31:E201 E12:E29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8.5703125" style="2" customWidth="1"/>
    <col min="4" max="4" width="6.42578125" style="2" bestFit="1" customWidth="1"/>
    <col min="5" max="5" width="8" style="2" bestFit="1" customWidth="1"/>
    <col min="6" max="6" width="12.855468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1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1.140625" style="1" bestFit="1" customWidth="1"/>
    <col min="16" max="16" width="13" style="1" bestFit="1" customWidth="1"/>
    <col min="17" max="17" width="8.28515625" style="1" bestFit="1" customWidth="1"/>
    <col min="18" max="18" width="10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135</v>
      </c>
      <c r="C1" s="67" t="s" vm="1">
        <v>207</v>
      </c>
    </row>
    <row r="2" spans="2:21">
      <c r="B2" s="46" t="s">
        <v>134</v>
      </c>
      <c r="C2" s="67" t="s">
        <v>208</v>
      </c>
    </row>
    <row r="3" spans="2:21">
      <c r="B3" s="46" t="s">
        <v>136</v>
      </c>
      <c r="C3" s="67" t="s">
        <v>209</v>
      </c>
    </row>
    <row r="4" spans="2:21">
      <c r="B4" s="46" t="s">
        <v>137</v>
      </c>
      <c r="C4" s="67">
        <v>12148</v>
      </c>
    </row>
    <row r="6" spans="2:21" ht="26.25" customHeight="1">
      <c r="B6" s="156" t="s">
        <v>159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8"/>
    </row>
    <row r="7" spans="2:21" ht="26.25" customHeight="1">
      <c r="B7" s="156" t="s">
        <v>84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8"/>
    </row>
    <row r="8" spans="2:21" s="3" customFormat="1" ht="78.75">
      <c r="B8" s="21" t="s">
        <v>108</v>
      </c>
      <c r="C8" s="29" t="s">
        <v>42</v>
      </c>
      <c r="D8" s="29" t="s">
        <v>112</v>
      </c>
      <c r="E8" s="29" t="s">
        <v>175</v>
      </c>
      <c r="F8" s="29" t="s">
        <v>110</v>
      </c>
      <c r="G8" s="29" t="s">
        <v>61</v>
      </c>
      <c r="H8" s="29" t="s">
        <v>14</v>
      </c>
      <c r="I8" s="29" t="s">
        <v>62</v>
      </c>
      <c r="J8" s="29" t="s">
        <v>97</v>
      </c>
      <c r="K8" s="29" t="s">
        <v>17</v>
      </c>
      <c r="L8" s="29" t="s">
        <v>96</v>
      </c>
      <c r="M8" s="29" t="s">
        <v>16</v>
      </c>
      <c r="N8" s="29" t="s">
        <v>18</v>
      </c>
      <c r="O8" s="12" t="s">
        <v>185</v>
      </c>
      <c r="P8" s="29" t="s">
        <v>184</v>
      </c>
      <c r="Q8" s="29" t="s">
        <v>199</v>
      </c>
      <c r="R8" s="29" t="s">
        <v>57</v>
      </c>
      <c r="S8" s="12" t="s">
        <v>54</v>
      </c>
      <c r="T8" s="29" t="s">
        <v>138</v>
      </c>
      <c r="U8" s="13" t="s">
        <v>140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192</v>
      </c>
      <c r="P9" s="31"/>
      <c r="Q9" s="15" t="s">
        <v>188</v>
      </c>
      <c r="R9" s="31" t="s">
        <v>188</v>
      </c>
      <c r="S9" s="15" t="s">
        <v>19</v>
      </c>
      <c r="T9" s="31" t="s">
        <v>188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106</v>
      </c>
      <c r="R10" s="18" t="s">
        <v>107</v>
      </c>
      <c r="S10" s="18" t="s">
        <v>141</v>
      </c>
      <c r="T10" s="18" t="s">
        <v>176</v>
      </c>
      <c r="U10" s="19" t="s">
        <v>194</v>
      </c>
    </row>
    <row r="11" spans="2:21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69"/>
      <c r="K11" s="77">
        <v>4.5311602772038491</v>
      </c>
      <c r="L11" s="69"/>
      <c r="M11" s="69"/>
      <c r="N11" s="93">
        <v>4.6457776466713424E-2</v>
      </c>
      <c r="O11" s="77"/>
      <c r="P11" s="79"/>
      <c r="Q11" s="77">
        <v>12.706583541000002</v>
      </c>
      <c r="R11" s="77">
        <f>R12+R258</f>
        <v>3438.6801711999997</v>
      </c>
      <c r="S11" s="69"/>
      <c r="T11" s="78">
        <f>IFERROR(R11/$R$11,0)</f>
        <v>1</v>
      </c>
      <c r="U11" s="78">
        <f>R11/'סכום נכסי הקרן'!$C$42</f>
        <v>0.15727400467045949</v>
      </c>
    </row>
    <row r="12" spans="2:21">
      <c r="B12" s="70" t="s">
        <v>180</v>
      </c>
      <c r="C12" s="71"/>
      <c r="D12" s="71"/>
      <c r="E12" s="71"/>
      <c r="F12" s="71"/>
      <c r="G12" s="71"/>
      <c r="H12" s="71"/>
      <c r="I12" s="71"/>
      <c r="J12" s="71"/>
      <c r="K12" s="80">
        <v>4.4573478043780419</v>
      </c>
      <c r="L12" s="71"/>
      <c r="M12" s="71"/>
      <c r="N12" s="94">
        <v>4.110519428885126E-2</v>
      </c>
      <c r="O12" s="80"/>
      <c r="P12" s="82"/>
      <c r="Q12" s="80">
        <v>12.706583541000002</v>
      </c>
      <c r="R12" s="80">
        <f>R13+R168+R252</f>
        <v>2941.2044369809996</v>
      </c>
      <c r="S12" s="71"/>
      <c r="T12" s="81">
        <f t="shared" ref="T12:T75" si="0">IFERROR(R12/$R$11,0)</f>
        <v>0.8553294550666527</v>
      </c>
      <c r="U12" s="81">
        <f>R12/'סכום נכסי הקרן'!$C$42</f>
        <v>0.13452108871093429</v>
      </c>
    </row>
    <row r="13" spans="2:21">
      <c r="B13" s="92" t="s">
        <v>30</v>
      </c>
      <c r="C13" s="71"/>
      <c r="D13" s="71"/>
      <c r="E13" s="71"/>
      <c r="F13" s="71"/>
      <c r="G13" s="71"/>
      <c r="H13" s="71"/>
      <c r="I13" s="71"/>
      <c r="J13" s="71"/>
      <c r="K13" s="80">
        <v>4.5543689129241027</v>
      </c>
      <c r="L13" s="71"/>
      <c r="M13" s="71"/>
      <c r="N13" s="94">
        <v>3.7312656671916425E-2</v>
      </c>
      <c r="O13" s="80"/>
      <c r="P13" s="82"/>
      <c r="Q13" s="80">
        <v>10.608297376000001</v>
      </c>
      <c r="R13" s="80">
        <f>SUM(R14:R166)</f>
        <v>2455.0511692979994</v>
      </c>
      <c r="S13" s="71"/>
      <c r="T13" s="81">
        <f t="shared" si="0"/>
        <v>0.71395158812959847</v>
      </c>
      <c r="U13" s="81">
        <f>R13/'סכום נכסי הקרן'!$C$42</f>
        <v>0.11228602540597644</v>
      </c>
    </row>
    <row r="14" spans="2:21">
      <c r="B14" s="76" t="s">
        <v>281</v>
      </c>
      <c r="C14" s="73">
        <v>6040372</v>
      </c>
      <c r="D14" s="86" t="s">
        <v>113</v>
      </c>
      <c r="E14" s="86" t="s">
        <v>282</v>
      </c>
      <c r="F14" s="73" t="s">
        <v>283</v>
      </c>
      <c r="G14" s="86" t="s">
        <v>284</v>
      </c>
      <c r="H14" s="73" t="s">
        <v>285</v>
      </c>
      <c r="I14" s="73" t="s">
        <v>120</v>
      </c>
      <c r="J14" s="73"/>
      <c r="K14" s="73">
        <v>1.7300002052678032</v>
      </c>
      <c r="L14" s="86" t="s">
        <v>122</v>
      </c>
      <c r="M14" s="87">
        <v>8.3000000000000001E-3</v>
      </c>
      <c r="N14" s="87">
        <v>2.447089947089947E-2</v>
      </c>
      <c r="O14" s="83">
        <v>3.4700000000000003E-4</v>
      </c>
      <c r="P14" s="85">
        <v>108.5</v>
      </c>
      <c r="Q14" s="73"/>
      <c r="R14" s="83">
        <v>3.7800000000000008E-7</v>
      </c>
      <c r="S14" s="84">
        <v>1.1407359094459508E-13</v>
      </c>
      <c r="T14" s="84">
        <f t="shared" si="0"/>
        <v>1.0992589632669706E-10</v>
      </c>
      <c r="U14" s="84">
        <f>R14/'סכום נכסי הקרן'!$C$42</f>
        <v>1.72884859322894E-11</v>
      </c>
    </row>
    <row r="15" spans="2:21">
      <c r="B15" s="76" t="s">
        <v>286</v>
      </c>
      <c r="C15" s="73">
        <v>2310217</v>
      </c>
      <c r="D15" s="86" t="s">
        <v>113</v>
      </c>
      <c r="E15" s="86" t="s">
        <v>282</v>
      </c>
      <c r="F15" s="73" t="s">
        <v>287</v>
      </c>
      <c r="G15" s="86" t="s">
        <v>284</v>
      </c>
      <c r="H15" s="73" t="s">
        <v>285</v>
      </c>
      <c r="I15" s="73" t="s">
        <v>120</v>
      </c>
      <c r="J15" s="73"/>
      <c r="K15" s="85">
        <v>1</v>
      </c>
      <c r="L15" s="86" t="s">
        <v>122</v>
      </c>
      <c r="M15" s="87">
        <v>8.6E-3</v>
      </c>
      <c r="N15" s="87">
        <v>2.7120418848167533E-2</v>
      </c>
      <c r="O15" s="83">
        <v>1.7300000000000003E-4</v>
      </c>
      <c r="P15" s="85">
        <v>110.38</v>
      </c>
      <c r="Q15" s="73"/>
      <c r="R15" s="83">
        <v>1.9100000000000003E-7</v>
      </c>
      <c r="S15" s="84">
        <v>6.9162624517710643E-14</v>
      </c>
      <c r="T15" s="84">
        <f t="shared" si="0"/>
        <v>5.5544566662431582E-11</v>
      </c>
      <c r="U15" s="84">
        <f>R15/'סכום נכסי הקרן'!$C$42</f>
        <v>8.7357164366859135E-12</v>
      </c>
    </row>
    <row r="16" spans="2:21">
      <c r="B16" s="76" t="s">
        <v>288</v>
      </c>
      <c r="C16" s="73">
        <v>2310282</v>
      </c>
      <c r="D16" s="86" t="s">
        <v>113</v>
      </c>
      <c r="E16" s="86" t="s">
        <v>282</v>
      </c>
      <c r="F16" s="73" t="s">
        <v>287</v>
      </c>
      <c r="G16" s="86" t="s">
        <v>284</v>
      </c>
      <c r="H16" s="73" t="s">
        <v>285</v>
      </c>
      <c r="I16" s="73" t="s">
        <v>120</v>
      </c>
      <c r="J16" s="73"/>
      <c r="K16" s="83">
        <v>2.7200000000284668</v>
      </c>
      <c r="L16" s="86" t="s">
        <v>122</v>
      </c>
      <c r="M16" s="87">
        <v>3.8E-3</v>
      </c>
      <c r="N16" s="87">
        <v>2.3900000000598994E-2</v>
      </c>
      <c r="O16" s="83">
        <v>16211.640278000003</v>
      </c>
      <c r="P16" s="85">
        <v>104.01</v>
      </c>
      <c r="Q16" s="73"/>
      <c r="R16" s="83">
        <v>16.861726041000001</v>
      </c>
      <c r="S16" s="84">
        <v>5.4038800926666677E-6</v>
      </c>
      <c r="T16" s="84">
        <f t="shared" si="0"/>
        <v>4.9035458959580261E-3</v>
      </c>
      <c r="U16" s="84">
        <f>R16/'סכום נכסי הקרן'!$C$42</f>
        <v>7.7120030014271503E-4</v>
      </c>
    </row>
    <row r="17" spans="2:21">
      <c r="B17" s="76" t="s">
        <v>289</v>
      </c>
      <c r="C17" s="73">
        <v>2310381</v>
      </c>
      <c r="D17" s="86" t="s">
        <v>113</v>
      </c>
      <c r="E17" s="86" t="s">
        <v>282</v>
      </c>
      <c r="F17" s="73" t="s">
        <v>287</v>
      </c>
      <c r="G17" s="86" t="s">
        <v>284</v>
      </c>
      <c r="H17" s="73" t="s">
        <v>285</v>
      </c>
      <c r="I17" s="73" t="s">
        <v>120</v>
      </c>
      <c r="J17" s="73"/>
      <c r="K17" s="83">
        <v>6.7100000005516813</v>
      </c>
      <c r="L17" s="86" t="s">
        <v>122</v>
      </c>
      <c r="M17" s="87">
        <v>2E-3</v>
      </c>
      <c r="N17" s="87">
        <v>2.4000000002470216E-2</v>
      </c>
      <c r="O17" s="83">
        <v>2520.9545350000003</v>
      </c>
      <c r="P17" s="85">
        <v>96.35</v>
      </c>
      <c r="Q17" s="73"/>
      <c r="R17" s="83">
        <v>2.4289396460000003</v>
      </c>
      <c r="S17" s="84">
        <v>2.6303453368697391E-6</v>
      </c>
      <c r="T17" s="84">
        <f t="shared" si="0"/>
        <v>7.0635811563492126E-4</v>
      </c>
      <c r="U17" s="84">
        <f>R17/'סכום נכסי הקרן'!$C$42</f>
        <v>1.1109176957738357E-4</v>
      </c>
    </row>
    <row r="18" spans="2:21">
      <c r="B18" s="76" t="s">
        <v>290</v>
      </c>
      <c r="C18" s="73">
        <v>1158476</v>
      </c>
      <c r="D18" s="86" t="s">
        <v>113</v>
      </c>
      <c r="E18" s="86" t="s">
        <v>282</v>
      </c>
      <c r="F18" s="73" t="s">
        <v>291</v>
      </c>
      <c r="G18" s="86" t="s">
        <v>118</v>
      </c>
      <c r="H18" s="73" t="s">
        <v>292</v>
      </c>
      <c r="I18" s="73" t="s">
        <v>293</v>
      </c>
      <c r="J18" s="73"/>
      <c r="K18" s="83">
        <v>12.160000000037005</v>
      </c>
      <c r="L18" s="86" t="s">
        <v>122</v>
      </c>
      <c r="M18" s="87">
        <v>2.07E-2</v>
      </c>
      <c r="N18" s="87">
        <v>2.6900000000049485E-2</v>
      </c>
      <c r="O18" s="83">
        <v>45379.483242000009</v>
      </c>
      <c r="P18" s="85">
        <v>102.43</v>
      </c>
      <c r="Q18" s="73"/>
      <c r="R18" s="83">
        <v>46.482205933000003</v>
      </c>
      <c r="S18" s="84">
        <v>1.3324351256507535E-5</v>
      </c>
      <c r="T18" s="84">
        <f t="shared" si="0"/>
        <v>1.3517455424410425E-2</v>
      </c>
      <c r="U18" s="84">
        <f>R18/'סכום נכסי הקרן'!$C$42</f>
        <v>2.1259443475514532E-3</v>
      </c>
    </row>
    <row r="19" spans="2:21">
      <c r="B19" s="76" t="s">
        <v>294</v>
      </c>
      <c r="C19" s="73">
        <v>1145564</v>
      </c>
      <c r="D19" s="86" t="s">
        <v>113</v>
      </c>
      <c r="E19" s="86" t="s">
        <v>282</v>
      </c>
      <c r="F19" s="73" t="s">
        <v>295</v>
      </c>
      <c r="G19" s="86" t="s">
        <v>296</v>
      </c>
      <c r="H19" s="73" t="s">
        <v>285</v>
      </c>
      <c r="I19" s="73" t="s">
        <v>120</v>
      </c>
      <c r="J19" s="73"/>
      <c r="K19" s="85">
        <v>2.1300002722132607</v>
      </c>
      <c r="L19" s="86" t="s">
        <v>122</v>
      </c>
      <c r="M19" s="87">
        <v>8.3000000000000001E-3</v>
      </c>
      <c r="N19" s="87">
        <v>2.3382352941176469E-2</v>
      </c>
      <c r="O19" s="83">
        <v>3.1200000000000005E-4</v>
      </c>
      <c r="P19" s="85">
        <v>109</v>
      </c>
      <c r="Q19" s="73"/>
      <c r="R19" s="83">
        <v>3.4000000000000008E-7</v>
      </c>
      <c r="S19" s="84">
        <v>2.263691305640553E-13</v>
      </c>
      <c r="T19" s="84">
        <f t="shared" si="0"/>
        <v>9.8875144844119062E-11</v>
      </c>
      <c r="U19" s="84">
        <f>R19/'סכום נכסי הקרן'!$C$42</f>
        <v>1.5550489992006339E-11</v>
      </c>
    </row>
    <row r="20" spans="2:21">
      <c r="B20" s="76" t="s">
        <v>297</v>
      </c>
      <c r="C20" s="73">
        <v>6620496</v>
      </c>
      <c r="D20" s="86" t="s">
        <v>113</v>
      </c>
      <c r="E20" s="86" t="s">
        <v>282</v>
      </c>
      <c r="F20" s="73" t="s">
        <v>298</v>
      </c>
      <c r="G20" s="86" t="s">
        <v>284</v>
      </c>
      <c r="H20" s="73" t="s">
        <v>285</v>
      </c>
      <c r="I20" s="73" t="s">
        <v>120</v>
      </c>
      <c r="J20" s="73"/>
      <c r="K20" s="85">
        <v>4.04</v>
      </c>
      <c r="L20" s="86" t="s">
        <v>122</v>
      </c>
      <c r="M20" s="87">
        <v>1E-3</v>
      </c>
      <c r="N20" s="87">
        <v>2.3831168831168828E-2</v>
      </c>
      <c r="O20" s="83">
        <v>1.5600000000000002E-4</v>
      </c>
      <c r="P20" s="85">
        <v>99.07</v>
      </c>
      <c r="Q20" s="73"/>
      <c r="R20" s="83">
        <v>1.5400000000000003E-7</v>
      </c>
      <c r="S20" s="84">
        <v>5.2562715406051026E-14</v>
      </c>
      <c r="T20" s="84">
        <f t="shared" si="0"/>
        <v>4.4784624429395097E-11</v>
      </c>
      <c r="U20" s="84">
        <f>R20/'סכום נכסי הקרן'!$C$42</f>
        <v>7.0434572316734593E-12</v>
      </c>
    </row>
    <row r="21" spans="2:21">
      <c r="B21" s="76" t="s">
        <v>299</v>
      </c>
      <c r="C21" s="73">
        <v>1199850</v>
      </c>
      <c r="D21" s="86" t="s">
        <v>113</v>
      </c>
      <c r="E21" s="86" t="s">
        <v>282</v>
      </c>
      <c r="F21" s="73" t="s">
        <v>298</v>
      </c>
      <c r="G21" s="86" t="s">
        <v>284</v>
      </c>
      <c r="H21" s="73" t="s">
        <v>285</v>
      </c>
      <c r="I21" s="73" t="s">
        <v>120</v>
      </c>
      <c r="J21" s="73"/>
      <c r="K21" s="85">
        <v>2.5299999999999998</v>
      </c>
      <c r="L21" s="86" t="s">
        <v>122</v>
      </c>
      <c r="M21" s="87">
        <v>6.0000000000000001E-3</v>
      </c>
      <c r="N21" s="121">
        <v>2.35E-2</v>
      </c>
      <c r="O21" s="83">
        <v>3.9300000000000007E-4</v>
      </c>
      <c r="P21" s="85">
        <v>107.75</v>
      </c>
      <c r="Q21" s="73"/>
      <c r="R21" s="83">
        <v>4.2300000000000002E-7</v>
      </c>
      <c r="S21" s="84">
        <v>3.533942253284798E-13</v>
      </c>
      <c r="T21" s="84">
        <f t="shared" si="0"/>
        <v>1.2301231255606574E-10</v>
      </c>
      <c r="U21" s="84">
        <f>R21/'סכום נכסי הקרן'!$C$42</f>
        <v>1.9346639019466705E-11</v>
      </c>
    </row>
    <row r="22" spans="2:21">
      <c r="B22" s="76" t="s">
        <v>300</v>
      </c>
      <c r="C22" s="73">
        <v>1199868</v>
      </c>
      <c r="D22" s="86" t="s">
        <v>113</v>
      </c>
      <c r="E22" s="86" t="s">
        <v>282</v>
      </c>
      <c r="F22" s="73" t="s">
        <v>298</v>
      </c>
      <c r="G22" s="86" t="s">
        <v>284</v>
      </c>
      <c r="H22" s="73" t="s">
        <v>285</v>
      </c>
      <c r="I22" s="73" t="s">
        <v>120</v>
      </c>
      <c r="J22" s="73"/>
      <c r="K22" s="85">
        <v>3.47</v>
      </c>
      <c r="L22" s="86" t="s">
        <v>122</v>
      </c>
      <c r="M22" s="87">
        <v>1.7500000000000002E-2</v>
      </c>
      <c r="N22" s="121">
        <v>2.4299999999999999E-2</v>
      </c>
      <c r="O22" s="83">
        <v>6.0500000000000007E-4</v>
      </c>
      <c r="P22" s="85">
        <v>109.67</v>
      </c>
      <c r="Q22" s="73"/>
      <c r="R22" s="83">
        <v>6.6200000000000008E-7</v>
      </c>
      <c r="S22" s="84">
        <v>1.8322585815305559E-13</v>
      </c>
      <c r="T22" s="84">
        <f t="shared" si="0"/>
        <v>1.9251572319649062E-10</v>
      </c>
      <c r="U22" s="84">
        <f>R22/'סכום נכסי הקרן'!$C$42</f>
        <v>3.0277718749141749E-11</v>
      </c>
    </row>
    <row r="23" spans="2:21">
      <c r="B23" s="76" t="s">
        <v>301</v>
      </c>
      <c r="C23" s="73">
        <v>6000210</v>
      </c>
      <c r="D23" s="86" t="s">
        <v>113</v>
      </c>
      <c r="E23" s="86" t="s">
        <v>282</v>
      </c>
      <c r="F23" s="73" t="s">
        <v>302</v>
      </c>
      <c r="G23" s="86" t="s">
        <v>303</v>
      </c>
      <c r="H23" s="73" t="s">
        <v>304</v>
      </c>
      <c r="I23" s="73" t="s">
        <v>120</v>
      </c>
      <c r="J23" s="73"/>
      <c r="K23" s="83">
        <v>4.1999999999953053</v>
      </c>
      <c r="L23" s="86" t="s">
        <v>122</v>
      </c>
      <c r="M23" s="87">
        <v>3.85E-2</v>
      </c>
      <c r="N23" s="87">
        <v>2.519999999983099E-2</v>
      </c>
      <c r="O23" s="83">
        <v>35339.328355000005</v>
      </c>
      <c r="P23" s="85">
        <v>120.55</v>
      </c>
      <c r="Q23" s="73"/>
      <c r="R23" s="83">
        <v>42.601560636000009</v>
      </c>
      <c r="S23" s="84">
        <v>1.3683458045826375E-5</v>
      </c>
      <c r="T23" s="84">
        <f t="shared" si="0"/>
        <v>1.2388927877853001E-2</v>
      </c>
      <c r="U23" s="84">
        <f>R23/'סכום נכסי הקרן'!$C$42</f>
        <v>1.9484563009234388E-3</v>
      </c>
    </row>
    <row r="24" spans="2:21">
      <c r="B24" s="76" t="s">
        <v>305</v>
      </c>
      <c r="C24" s="73">
        <v>6000236</v>
      </c>
      <c r="D24" s="86" t="s">
        <v>113</v>
      </c>
      <c r="E24" s="86" t="s">
        <v>282</v>
      </c>
      <c r="F24" s="73" t="s">
        <v>302</v>
      </c>
      <c r="G24" s="86" t="s">
        <v>303</v>
      </c>
      <c r="H24" s="73" t="s">
        <v>304</v>
      </c>
      <c r="I24" s="73" t="s">
        <v>120</v>
      </c>
      <c r="J24" s="73"/>
      <c r="K24" s="83">
        <v>1.8599999999862344</v>
      </c>
      <c r="L24" s="86" t="s">
        <v>122</v>
      </c>
      <c r="M24" s="87">
        <v>4.4999999999999998E-2</v>
      </c>
      <c r="N24" s="87">
        <v>2.6299999999759099E-2</v>
      </c>
      <c r="O24" s="83">
        <v>14872.163314000003</v>
      </c>
      <c r="P24" s="85">
        <v>117.23</v>
      </c>
      <c r="Q24" s="73"/>
      <c r="R24" s="83">
        <v>17.434636734000005</v>
      </c>
      <c r="S24" s="84">
        <v>5.0318520788017489E-6</v>
      </c>
      <c r="T24" s="84">
        <f t="shared" si="0"/>
        <v>5.0701536246436736E-3</v>
      </c>
      <c r="U24" s="84">
        <f>R24/'סכום נכסי הקרן'!$C$42</f>
        <v>7.9740336484215618E-4</v>
      </c>
    </row>
    <row r="25" spans="2:21">
      <c r="B25" s="76" t="s">
        <v>306</v>
      </c>
      <c r="C25" s="73">
        <v>6000285</v>
      </c>
      <c r="D25" s="86" t="s">
        <v>113</v>
      </c>
      <c r="E25" s="86" t="s">
        <v>282</v>
      </c>
      <c r="F25" s="73" t="s">
        <v>302</v>
      </c>
      <c r="G25" s="86" t="s">
        <v>303</v>
      </c>
      <c r="H25" s="73" t="s">
        <v>304</v>
      </c>
      <c r="I25" s="73" t="s">
        <v>120</v>
      </c>
      <c r="J25" s="73"/>
      <c r="K25" s="83">
        <v>6.6600000000428023</v>
      </c>
      <c r="L25" s="86" t="s">
        <v>122</v>
      </c>
      <c r="M25" s="87">
        <v>2.3900000000000001E-2</v>
      </c>
      <c r="N25" s="87">
        <v>2.8200000000237004E-2</v>
      </c>
      <c r="O25" s="83">
        <v>52326.043344000012</v>
      </c>
      <c r="P25" s="85">
        <v>108.05</v>
      </c>
      <c r="Q25" s="73"/>
      <c r="R25" s="83">
        <v>56.538288513000012</v>
      </c>
      <c r="S25" s="84">
        <v>1.3454371842881786E-5</v>
      </c>
      <c r="T25" s="84">
        <f t="shared" si="0"/>
        <v>1.6441857252827846E-2</v>
      </c>
      <c r="U25" s="84">
        <f>R25/'סכום נכסי הקרן'!$C$42</f>
        <v>2.5858767343722748E-3</v>
      </c>
    </row>
    <row r="26" spans="2:21">
      <c r="B26" s="76" t="s">
        <v>307</v>
      </c>
      <c r="C26" s="73">
        <v>6000384</v>
      </c>
      <c r="D26" s="86" t="s">
        <v>113</v>
      </c>
      <c r="E26" s="86" t="s">
        <v>282</v>
      </c>
      <c r="F26" s="73" t="s">
        <v>302</v>
      </c>
      <c r="G26" s="86" t="s">
        <v>303</v>
      </c>
      <c r="H26" s="73" t="s">
        <v>304</v>
      </c>
      <c r="I26" s="73" t="s">
        <v>120</v>
      </c>
      <c r="J26" s="73"/>
      <c r="K26" s="83">
        <v>3.7499999996739781</v>
      </c>
      <c r="L26" s="86" t="s">
        <v>122</v>
      </c>
      <c r="M26" s="87">
        <v>0.01</v>
      </c>
      <c r="N26" s="87">
        <v>2.3699999998267423E-2</v>
      </c>
      <c r="O26" s="83">
        <v>5139.5333770000007</v>
      </c>
      <c r="P26" s="85">
        <v>104.44</v>
      </c>
      <c r="Q26" s="73"/>
      <c r="R26" s="83">
        <v>5.3677283890000007</v>
      </c>
      <c r="S26" s="84">
        <v>4.276739644399251E-6</v>
      </c>
      <c r="T26" s="84">
        <f t="shared" si="0"/>
        <v>1.5609850645478375E-3</v>
      </c>
      <c r="U26" s="84">
        <f>R26/'סכום נכסי הקרן'!$C$42</f>
        <v>2.4550237233221414E-4</v>
      </c>
    </row>
    <row r="27" spans="2:21">
      <c r="B27" s="76" t="s">
        <v>308</v>
      </c>
      <c r="C27" s="73">
        <v>6000392</v>
      </c>
      <c r="D27" s="86" t="s">
        <v>113</v>
      </c>
      <c r="E27" s="86" t="s">
        <v>282</v>
      </c>
      <c r="F27" s="73" t="s">
        <v>302</v>
      </c>
      <c r="G27" s="86" t="s">
        <v>303</v>
      </c>
      <c r="H27" s="73" t="s">
        <v>304</v>
      </c>
      <c r="I27" s="73" t="s">
        <v>120</v>
      </c>
      <c r="J27" s="73"/>
      <c r="K27" s="83">
        <v>11.639999999899834</v>
      </c>
      <c r="L27" s="86" t="s">
        <v>122</v>
      </c>
      <c r="M27" s="87">
        <v>1.2500000000000001E-2</v>
      </c>
      <c r="N27" s="87">
        <v>2.8999999999558095E-2</v>
      </c>
      <c r="O27" s="83">
        <v>22356.01154</v>
      </c>
      <c r="P27" s="85">
        <v>91.1</v>
      </c>
      <c r="Q27" s="73"/>
      <c r="R27" s="83">
        <v>20.366325711000005</v>
      </c>
      <c r="S27" s="84">
        <v>5.2089221595533317E-6</v>
      </c>
      <c r="T27" s="84">
        <f t="shared" si="0"/>
        <v>5.922715895934209E-3</v>
      </c>
      <c r="U27" s="84">
        <f>R27/'סכום נכסי הקרן'!$C$42</f>
        <v>9.3148924747896145E-4</v>
      </c>
    </row>
    <row r="28" spans="2:21">
      <c r="B28" s="76" t="s">
        <v>309</v>
      </c>
      <c r="C28" s="73">
        <v>1196781</v>
      </c>
      <c r="D28" s="86" t="s">
        <v>113</v>
      </c>
      <c r="E28" s="86" t="s">
        <v>282</v>
      </c>
      <c r="F28" s="73" t="s">
        <v>302</v>
      </c>
      <c r="G28" s="86" t="s">
        <v>303</v>
      </c>
      <c r="H28" s="73" t="s">
        <v>304</v>
      </c>
      <c r="I28" s="73" t="s">
        <v>120</v>
      </c>
      <c r="J28" s="73"/>
      <c r="K28" s="83">
        <v>8.4299999990664016</v>
      </c>
      <c r="L28" s="86" t="s">
        <v>122</v>
      </c>
      <c r="M28" s="87">
        <v>0.03</v>
      </c>
      <c r="N28" s="87">
        <v>2.8899999996315685E-2</v>
      </c>
      <c r="O28" s="83">
        <v>2714.4701540000005</v>
      </c>
      <c r="P28" s="85">
        <v>102.99</v>
      </c>
      <c r="Q28" s="73"/>
      <c r="R28" s="83">
        <v>2.7956328270000004</v>
      </c>
      <c r="S28" s="84">
        <v>2.4374754444883452E-6</v>
      </c>
      <c r="T28" s="84">
        <f t="shared" si="0"/>
        <v>8.1299588441352652E-4</v>
      </c>
      <c r="U28" s="84">
        <f>R28/'סכום נכסי הקרן'!$C$42</f>
        <v>1.2786311852231732E-4</v>
      </c>
    </row>
    <row r="29" spans="2:21">
      <c r="B29" s="76" t="s">
        <v>310</v>
      </c>
      <c r="C29" s="73">
        <v>1196799</v>
      </c>
      <c r="D29" s="86" t="s">
        <v>113</v>
      </c>
      <c r="E29" s="86" t="s">
        <v>282</v>
      </c>
      <c r="F29" s="73" t="s">
        <v>302</v>
      </c>
      <c r="G29" s="86" t="s">
        <v>303</v>
      </c>
      <c r="H29" s="73" t="s">
        <v>304</v>
      </c>
      <c r="I29" s="73" t="s">
        <v>120</v>
      </c>
      <c r="J29" s="73"/>
      <c r="K29" s="83">
        <v>11.160000000273744</v>
      </c>
      <c r="L29" s="86" t="s">
        <v>122</v>
      </c>
      <c r="M29" s="87">
        <v>3.2000000000000001E-2</v>
      </c>
      <c r="N29" s="87">
        <v>2.9200000000488072E-2</v>
      </c>
      <c r="O29" s="83">
        <v>17899.164190000003</v>
      </c>
      <c r="P29" s="85">
        <v>105.31</v>
      </c>
      <c r="Q29" s="73"/>
      <c r="R29" s="83">
        <v>18.849610924000004</v>
      </c>
      <c r="S29" s="84">
        <v>1.3126230505904148E-5</v>
      </c>
      <c r="T29" s="84">
        <f t="shared" si="0"/>
        <v>5.4816412069582021E-3</v>
      </c>
      <c r="U29" s="84">
        <f>R29/'סכום נכסי הקרן'!$C$42</f>
        <v>8.6211966478492758E-4</v>
      </c>
    </row>
    <row r="30" spans="2:21">
      <c r="B30" s="76" t="s">
        <v>311</v>
      </c>
      <c r="C30" s="73">
        <v>1147503</v>
      </c>
      <c r="D30" s="86" t="s">
        <v>113</v>
      </c>
      <c r="E30" s="86" t="s">
        <v>282</v>
      </c>
      <c r="F30" s="73" t="s">
        <v>312</v>
      </c>
      <c r="G30" s="86" t="s">
        <v>118</v>
      </c>
      <c r="H30" s="73" t="s">
        <v>304</v>
      </c>
      <c r="I30" s="73" t="s">
        <v>120</v>
      </c>
      <c r="J30" s="73"/>
      <c r="K30" s="83">
        <v>6.2400000004373215</v>
      </c>
      <c r="L30" s="86" t="s">
        <v>122</v>
      </c>
      <c r="M30" s="87">
        <v>2.6499999999999999E-2</v>
      </c>
      <c r="N30" s="87">
        <v>2.650000000231913E-2</v>
      </c>
      <c r="O30" s="83">
        <v>5353.6293370000003</v>
      </c>
      <c r="P30" s="85">
        <v>112.76</v>
      </c>
      <c r="Q30" s="73"/>
      <c r="R30" s="83">
        <v>6.0367525640000004</v>
      </c>
      <c r="S30" s="84">
        <v>3.5798643992563549E-6</v>
      </c>
      <c r="T30" s="84">
        <f t="shared" si="0"/>
        <v>1.7555434828047264E-3</v>
      </c>
      <c r="U30" s="84">
        <f>R30/'סכום נכסי הקרן'!$C$42</f>
        <v>2.7610135391382528E-4</v>
      </c>
    </row>
    <row r="31" spans="2:21">
      <c r="B31" s="76" t="s">
        <v>313</v>
      </c>
      <c r="C31" s="73">
        <v>1134436</v>
      </c>
      <c r="D31" s="86" t="s">
        <v>113</v>
      </c>
      <c r="E31" s="86" t="s">
        <v>282</v>
      </c>
      <c r="F31" s="73" t="s">
        <v>314</v>
      </c>
      <c r="G31" s="86" t="s">
        <v>296</v>
      </c>
      <c r="H31" s="73" t="s">
        <v>315</v>
      </c>
      <c r="I31" s="73" t="s">
        <v>293</v>
      </c>
      <c r="J31" s="73"/>
      <c r="K31" s="83">
        <v>1</v>
      </c>
      <c r="L31" s="86" t="s">
        <v>122</v>
      </c>
      <c r="M31" s="87">
        <v>6.5000000000000006E-3</v>
      </c>
      <c r="N31" s="87">
        <v>2.5499999997298604E-2</v>
      </c>
      <c r="O31" s="83">
        <v>2025.9612150000003</v>
      </c>
      <c r="P31" s="85">
        <v>109.23</v>
      </c>
      <c r="Q31" s="83">
        <v>8.1205320000000032E-3</v>
      </c>
      <c r="R31" s="83">
        <v>2.2210779720000007</v>
      </c>
      <c r="S31" s="84">
        <v>1.8556542758307946E-6</v>
      </c>
      <c r="T31" s="84">
        <f t="shared" si="0"/>
        <v>6.4591001821053592E-4</v>
      </c>
      <c r="U31" s="84">
        <f>R31/'סכום נכסי הקרן'!$C$42</f>
        <v>1.0158485522074041E-4</v>
      </c>
    </row>
    <row r="32" spans="2:21">
      <c r="B32" s="76" t="s">
        <v>316</v>
      </c>
      <c r="C32" s="73">
        <v>1138650</v>
      </c>
      <c r="D32" s="86" t="s">
        <v>113</v>
      </c>
      <c r="E32" s="86" t="s">
        <v>282</v>
      </c>
      <c r="F32" s="73" t="s">
        <v>314</v>
      </c>
      <c r="G32" s="86" t="s">
        <v>296</v>
      </c>
      <c r="H32" s="73" t="s">
        <v>304</v>
      </c>
      <c r="I32" s="73" t="s">
        <v>120</v>
      </c>
      <c r="J32" s="73"/>
      <c r="K32" s="83">
        <v>3.3499999999816787</v>
      </c>
      <c r="L32" s="86" t="s">
        <v>122</v>
      </c>
      <c r="M32" s="87">
        <v>1.34E-2</v>
      </c>
      <c r="N32" s="87">
        <v>2.9999999999853432E-2</v>
      </c>
      <c r="O32" s="83">
        <v>63723.399516000005</v>
      </c>
      <c r="P32" s="85">
        <v>107.07</v>
      </c>
      <c r="Q32" s="73"/>
      <c r="R32" s="83">
        <v>68.228644035000016</v>
      </c>
      <c r="S32" s="84">
        <v>2.0606174144142536E-5</v>
      </c>
      <c r="T32" s="84">
        <f t="shared" si="0"/>
        <v>1.9841520769054308E-2</v>
      </c>
      <c r="U32" s="84">
        <f>R32/'סכום נכסי הקרן'!$C$42</f>
        <v>3.1205554301012664E-3</v>
      </c>
    </row>
    <row r="33" spans="2:21">
      <c r="B33" s="76" t="s">
        <v>317</v>
      </c>
      <c r="C33" s="73">
        <v>1156603</v>
      </c>
      <c r="D33" s="86" t="s">
        <v>113</v>
      </c>
      <c r="E33" s="86" t="s">
        <v>282</v>
      </c>
      <c r="F33" s="73" t="s">
        <v>314</v>
      </c>
      <c r="G33" s="86" t="s">
        <v>296</v>
      </c>
      <c r="H33" s="73" t="s">
        <v>304</v>
      </c>
      <c r="I33" s="73" t="s">
        <v>120</v>
      </c>
      <c r="J33" s="73"/>
      <c r="K33" s="83">
        <v>3.3300000000419487</v>
      </c>
      <c r="L33" s="86" t="s">
        <v>122</v>
      </c>
      <c r="M33" s="87">
        <v>1.77E-2</v>
      </c>
      <c r="N33" s="87">
        <v>3.0100000000479066E-2</v>
      </c>
      <c r="O33" s="83">
        <v>37510.633486000006</v>
      </c>
      <c r="P33" s="85">
        <v>107.4</v>
      </c>
      <c r="Q33" s="73"/>
      <c r="R33" s="83">
        <v>40.28641990700001</v>
      </c>
      <c r="S33" s="84">
        <v>1.3606178546574542E-5</v>
      </c>
      <c r="T33" s="84">
        <f t="shared" si="0"/>
        <v>1.1715663539869489E-2</v>
      </c>
      <c r="U33" s="84">
        <f>R33/'סכום נכסי הקרן'!$C$42</f>
        <v>1.8425693222869661E-3</v>
      </c>
    </row>
    <row r="34" spans="2:21">
      <c r="B34" s="76" t="s">
        <v>318</v>
      </c>
      <c r="C34" s="73">
        <v>1156611</v>
      </c>
      <c r="D34" s="86" t="s">
        <v>113</v>
      </c>
      <c r="E34" s="86" t="s">
        <v>282</v>
      </c>
      <c r="F34" s="73" t="s">
        <v>314</v>
      </c>
      <c r="G34" s="86" t="s">
        <v>296</v>
      </c>
      <c r="H34" s="73" t="s">
        <v>304</v>
      </c>
      <c r="I34" s="73" t="s">
        <v>120</v>
      </c>
      <c r="J34" s="73"/>
      <c r="K34" s="83">
        <v>6.3299999999852412</v>
      </c>
      <c r="L34" s="86" t="s">
        <v>122</v>
      </c>
      <c r="M34" s="87">
        <v>2.4799999999999999E-2</v>
      </c>
      <c r="N34" s="87">
        <v>3.1400000000005285E-2</v>
      </c>
      <c r="O34" s="83">
        <v>70531.407744000011</v>
      </c>
      <c r="P34" s="85">
        <v>107.59</v>
      </c>
      <c r="Q34" s="73"/>
      <c r="R34" s="83">
        <v>75.884742164000002</v>
      </c>
      <c r="S34" s="84">
        <v>2.1408900237669565E-5</v>
      </c>
      <c r="T34" s="84">
        <f t="shared" si="0"/>
        <v>2.2067984920365078E-2</v>
      </c>
      <c r="U34" s="84">
        <f>R34/'סכום נכסי הקרן'!$C$42</f>
        <v>3.4707203634331274E-3</v>
      </c>
    </row>
    <row r="35" spans="2:21">
      <c r="B35" s="76" t="s">
        <v>319</v>
      </c>
      <c r="C35" s="73">
        <v>1178672</v>
      </c>
      <c r="D35" s="86" t="s">
        <v>113</v>
      </c>
      <c r="E35" s="86" t="s">
        <v>282</v>
      </c>
      <c r="F35" s="73" t="s">
        <v>314</v>
      </c>
      <c r="G35" s="86" t="s">
        <v>296</v>
      </c>
      <c r="H35" s="73" t="s">
        <v>315</v>
      </c>
      <c r="I35" s="73" t="s">
        <v>293</v>
      </c>
      <c r="J35" s="73"/>
      <c r="K35" s="83">
        <v>7.6899999999133959</v>
      </c>
      <c r="L35" s="86" t="s">
        <v>122</v>
      </c>
      <c r="M35" s="87">
        <v>9.0000000000000011E-3</v>
      </c>
      <c r="N35" s="87">
        <v>3.1999999999769824E-2</v>
      </c>
      <c r="O35" s="83">
        <v>37699.750726000006</v>
      </c>
      <c r="P35" s="85">
        <v>92.19</v>
      </c>
      <c r="Q35" s="73"/>
      <c r="R35" s="83">
        <v>34.755401429000003</v>
      </c>
      <c r="S35" s="84">
        <v>1.9804491460372898E-5</v>
      </c>
      <c r="T35" s="84">
        <f t="shared" si="0"/>
        <v>1.0107192207081991E-2</v>
      </c>
      <c r="U35" s="84">
        <f>R35/'סכום נכסי הקרן'!$C$42</f>
        <v>1.5895985943818448E-3</v>
      </c>
    </row>
    <row r="36" spans="2:21">
      <c r="B36" s="76" t="s">
        <v>320</v>
      </c>
      <c r="C36" s="73">
        <v>1178680</v>
      </c>
      <c r="D36" s="86" t="s">
        <v>113</v>
      </c>
      <c r="E36" s="86" t="s">
        <v>282</v>
      </c>
      <c r="F36" s="73" t="s">
        <v>314</v>
      </c>
      <c r="G36" s="86" t="s">
        <v>296</v>
      </c>
      <c r="H36" s="73" t="s">
        <v>315</v>
      </c>
      <c r="I36" s="73" t="s">
        <v>293</v>
      </c>
      <c r="J36" s="73"/>
      <c r="K36" s="83">
        <v>11.180000000004149</v>
      </c>
      <c r="L36" s="86" t="s">
        <v>122</v>
      </c>
      <c r="M36" s="87">
        <v>1.6899999999999998E-2</v>
      </c>
      <c r="N36" s="87">
        <v>3.3200000000073733E-2</v>
      </c>
      <c r="O36" s="83">
        <v>47148.939310000009</v>
      </c>
      <c r="P36" s="85">
        <v>92.05</v>
      </c>
      <c r="Q36" s="73"/>
      <c r="R36" s="83">
        <v>43.400596099000005</v>
      </c>
      <c r="S36" s="84">
        <v>1.7606618336687944E-5</v>
      </c>
      <c r="T36" s="84">
        <f t="shared" si="0"/>
        <v>1.2621294781205097E-2</v>
      </c>
      <c r="U36" s="84">
        <f>R36/'סכום נכסי הקרן'!$C$42</f>
        <v>1.9850015743664963E-3</v>
      </c>
    </row>
    <row r="37" spans="2:21">
      <c r="B37" s="76" t="s">
        <v>321</v>
      </c>
      <c r="C37" s="73">
        <v>1133149</v>
      </c>
      <c r="D37" s="86" t="s">
        <v>113</v>
      </c>
      <c r="E37" s="86" t="s">
        <v>282</v>
      </c>
      <c r="F37" s="73" t="s">
        <v>322</v>
      </c>
      <c r="G37" s="86" t="s">
        <v>296</v>
      </c>
      <c r="H37" s="73" t="s">
        <v>323</v>
      </c>
      <c r="I37" s="73" t="s">
        <v>120</v>
      </c>
      <c r="J37" s="73"/>
      <c r="K37" s="83">
        <v>2.5199999999562253</v>
      </c>
      <c r="L37" s="86" t="s">
        <v>122</v>
      </c>
      <c r="M37" s="87">
        <v>3.2000000000000001E-2</v>
      </c>
      <c r="N37" s="87">
        <v>2.9899999999730316E-2</v>
      </c>
      <c r="O37" s="83">
        <v>22742.803857000006</v>
      </c>
      <c r="P37" s="85">
        <v>112.5</v>
      </c>
      <c r="Q37" s="73"/>
      <c r="R37" s="83">
        <v>25.585654331000004</v>
      </c>
      <c r="S37" s="84">
        <v>1.6211908036778962E-5</v>
      </c>
      <c r="T37" s="84">
        <f t="shared" si="0"/>
        <v>7.4405449350270205E-3</v>
      </c>
      <c r="U37" s="84">
        <f>R37/'סכום נכסי הקרן'!$C$42</f>
        <v>1.1702042988622032E-3</v>
      </c>
    </row>
    <row r="38" spans="2:21">
      <c r="B38" s="76" t="s">
        <v>324</v>
      </c>
      <c r="C38" s="73">
        <v>1158609</v>
      </c>
      <c r="D38" s="86" t="s">
        <v>113</v>
      </c>
      <c r="E38" s="86" t="s">
        <v>282</v>
      </c>
      <c r="F38" s="73" t="s">
        <v>322</v>
      </c>
      <c r="G38" s="86" t="s">
        <v>296</v>
      </c>
      <c r="H38" s="73" t="s">
        <v>323</v>
      </c>
      <c r="I38" s="73" t="s">
        <v>120</v>
      </c>
      <c r="J38" s="73"/>
      <c r="K38" s="83">
        <v>4.2899999999692007</v>
      </c>
      <c r="L38" s="86" t="s">
        <v>122</v>
      </c>
      <c r="M38" s="87">
        <v>1.1399999999999999E-2</v>
      </c>
      <c r="N38" s="87">
        <v>3.0999999999921028E-2</v>
      </c>
      <c r="O38" s="83">
        <v>24777.779112000004</v>
      </c>
      <c r="P38" s="85">
        <v>100.96</v>
      </c>
      <c r="Q38" s="83">
        <v>0.30976499800000007</v>
      </c>
      <c r="R38" s="83">
        <v>25.325411182000003</v>
      </c>
      <c r="S38" s="84">
        <v>1.0485805065884944E-5</v>
      </c>
      <c r="T38" s="84">
        <f t="shared" si="0"/>
        <v>7.3648638201680066E-3</v>
      </c>
      <c r="U38" s="84">
        <f>R38/'סכום נכסי הקרן'!$C$42</f>
        <v>1.1583016268504013E-3</v>
      </c>
    </row>
    <row r="39" spans="2:21">
      <c r="B39" s="76" t="s">
        <v>325</v>
      </c>
      <c r="C39" s="73">
        <v>1172782</v>
      </c>
      <c r="D39" s="86" t="s">
        <v>113</v>
      </c>
      <c r="E39" s="86" t="s">
        <v>282</v>
      </c>
      <c r="F39" s="73" t="s">
        <v>322</v>
      </c>
      <c r="G39" s="86" t="s">
        <v>296</v>
      </c>
      <c r="H39" s="73" t="s">
        <v>323</v>
      </c>
      <c r="I39" s="73" t="s">
        <v>120</v>
      </c>
      <c r="J39" s="73"/>
      <c r="K39" s="83">
        <v>6.4999999999266409</v>
      </c>
      <c r="L39" s="86" t="s">
        <v>122</v>
      </c>
      <c r="M39" s="87">
        <v>9.1999999999999998E-3</v>
      </c>
      <c r="N39" s="87">
        <v>3.2899999999568649E-2</v>
      </c>
      <c r="O39" s="83">
        <v>35310.46521200001</v>
      </c>
      <c r="P39" s="85">
        <v>96.51</v>
      </c>
      <c r="Q39" s="73"/>
      <c r="R39" s="83">
        <v>34.078130942999998</v>
      </c>
      <c r="S39" s="84">
        <v>1.7641895333128159E-5</v>
      </c>
      <c r="T39" s="84">
        <f t="shared" si="0"/>
        <v>9.9102356853117048E-3</v>
      </c>
      <c r="U39" s="84">
        <f>R39/'סכום נכסי הקרן'!$C$42</f>
        <v>1.5586224534570674E-3</v>
      </c>
    </row>
    <row r="40" spans="2:21">
      <c r="B40" s="76" t="s">
        <v>326</v>
      </c>
      <c r="C40" s="73">
        <v>1133487</v>
      </c>
      <c r="D40" s="86" t="s">
        <v>113</v>
      </c>
      <c r="E40" s="86" t="s">
        <v>282</v>
      </c>
      <c r="F40" s="73" t="s">
        <v>327</v>
      </c>
      <c r="G40" s="86" t="s">
        <v>296</v>
      </c>
      <c r="H40" s="73" t="s">
        <v>328</v>
      </c>
      <c r="I40" s="73" t="s">
        <v>293</v>
      </c>
      <c r="J40" s="73"/>
      <c r="K40" s="83">
        <v>2.6100000000476724</v>
      </c>
      <c r="L40" s="86" t="s">
        <v>122</v>
      </c>
      <c r="M40" s="87">
        <v>2.3399999999999997E-2</v>
      </c>
      <c r="N40" s="87">
        <v>3.1400000000701984E-2</v>
      </c>
      <c r="O40" s="83">
        <v>17306.098827000005</v>
      </c>
      <c r="P40" s="85">
        <v>110.3</v>
      </c>
      <c r="Q40" s="73"/>
      <c r="R40" s="83">
        <v>19.088625569000005</v>
      </c>
      <c r="S40" s="84">
        <v>6.6844673281611152E-6</v>
      </c>
      <c r="T40" s="84">
        <f t="shared" si="0"/>
        <v>5.5511488765000866E-3</v>
      </c>
      <c r="U40" s="84">
        <f>R40/'סכום נכסי הקרן'!$C$42</f>
        <v>8.7305141432909069E-4</v>
      </c>
    </row>
    <row r="41" spans="2:21">
      <c r="B41" s="76" t="s">
        <v>329</v>
      </c>
      <c r="C41" s="73">
        <v>1160944</v>
      </c>
      <c r="D41" s="86" t="s">
        <v>113</v>
      </c>
      <c r="E41" s="86" t="s">
        <v>282</v>
      </c>
      <c r="F41" s="73" t="s">
        <v>327</v>
      </c>
      <c r="G41" s="86" t="s">
        <v>296</v>
      </c>
      <c r="H41" s="73" t="s">
        <v>328</v>
      </c>
      <c r="I41" s="73" t="s">
        <v>293</v>
      </c>
      <c r="J41" s="73"/>
      <c r="K41" s="83">
        <v>5.8900000000096409</v>
      </c>
      <c r="L41" s="86" t="s">
        <v>122</v>
      </c>
      <c r="M41" s="87">
        <v>6.5000000000000006E-3</v>
      </c>
      <c r="N41" s="87">
        <v>3.1800000000108991E-2</v>
      </c>
      <c r="O41" s="83">
        <v>50055.170183000009</v>
      </c>
      <c r="P41" s="85">
        <v>95.32</v>
      </c>
      <c r="Q41" s="73"/>
      <c r="R41" s="83">
        <v>47.712587886000009</v>
      </c>
      <c r="S41" s="84">
        <v>2.3448436357334719E-5</v>
      </c>
      <c r="T41" s="84">
        <f t="shared" si="0"/>
        <v>1.3875261876811793E-2</v>
      </c>
      <c r="U41" s="84">
        <f>R41/'סכום נכסי הקרן'!$C$42</f>
        <v>2.1822180012175466E-3</v>
      </c>
    </row>
    <row r="42" spans="2:21">
      <c r="B42" s="76" t="s">
        <v>330</v>
      </c>
      <c r="C42" s="73">
        <v>1195999</v>
      </c>
      <c r="D42" s="86" t="s">
        <v>113</v>
      </c>
      <c r="E42" s="86" t="s">
        <v>282</v>
      </c>
      <c r="F42" s="73" t="s">
        <v>327</v>
      </c>
      <c r="G42" s="86" t="s">
        <v>296</v>
      </c>
      <c r="H42" s="73" t="s">
        <v>328</v>
      </c>
      <c r="I42" s="73" t="s">
        <v>293</v>
      </c>
      <c r="J42" s="73"/>
      <c r="K42" s="83">
        <v>8.7999999984414377</v>
      </c>
      <c r="L42" s="86" t="s">
        <v>122</v>
      </c>
      <c r="M42" s="87">
        <v>2.64E-2</v>
      </c>
      <c r="N42" s="87">
        <v>3.0299999996837031E-2</v>
      </c>
      <c r="O42" s="83">
        <v>2192.0173000000004</v>
      </c>
      <c r="P42" s="85">
        <v>99.52</v>
      </c>
      <c r="Q42" s="73"/>
      <c r="R42" s="83">
        <v>2.1814957230000003</v>
      </c>
      <c r="S42" s="84">
        <v>7.3067243333333345E-6</v>
      </c>
      <c r="T42" s="84">
        <f t="shared" si="0"/>
        <v>6.3439913408368004E-4</v>
      </c>
      <c r="U42" s="84">
        <f>R42/'סכום נכסי הקרן'!$C$42</f>
        <v>9.9774492376812144E-5</v>
      </c>
    </row>
    <row r="43" spans="2:21">
      <c r="B43" s="76" t="s">
        <v>331</v>
      </c>
      <c r="C43" s="73">
        <v>1138924</v>
      </c>
      <c r="D43" s="86" t="s">
        <v>113</v>
      </c>
      <c r="E43" s="86" t="s">
        <v>282</v>
      </c>
      <c r="F43" s="73" t="s">
        <v>332</v>
      </c>
      <c r="G43" s="86" t="s">
        <v>296</v>
      </c>
      <c r="H43" s="73" t="s">
        <v>323</v>
      </c>
      <c r="I43" s="73" t="s">
        <v>120</v>
      </c>
      <c r="J43" s="73"/>
      <c r="K43" s="83">
        <v>2.2599999999420497</v>
      </c>
      <c r="L43" s="86" t="s">
        <v>122</v>
      </c>
      <c r="M43" s="87">
        <v>1.34E-2</v>
      </c>
      <c r="N43" s="87">
        <v>2.9600000000613601E-2</v>
      </c>
      <c r="O43" s="83">
        <v>5375.7101770000008</v>
      </c>
      <c r="P43" s="85">
        <v>109.14</v>
      </c>
      <c r="Q43" s="73"/>
      <c r="R43" s="83">
        <v>5.8670496590000001</v>
      </c>
      <c r="S43" s="84">
        <v>1.0082300553104957E-5</v>
      </c>
      <c r="T43" s="84">
        <f t="shared" si="0"/>
        <v>1.7061923083566595E-3</v>
      </c>
      <c r="U43" s="84">
        <f>R43/'סכום נכסי הקרן'!$C$42</f>
        <v>2.6833969707318729E-4</v>
      </c>
    </row>
    <row r="44" spans="2:21">
      <c r="B44" s="76" t="s">
        <v>333</v>
      </c>
      <c r="C44" s="73">
        <v>1151117</v>
      </c>
      <c r="D44" s="86" t="s">
        <v>113</v>
      </c>
      <c r="E44" s="86" t="s">
        <v>282</v>
      </c>
      <c r="F44" s="73" t="s">
        <v>332</v>
      </c>
      <c r="G44" s="86" t="s">
        <v>296</v>
      </c>
      <c r="H44" s="73" t="s">
        <v>328</v>
      </c>
      <c r="I44" s="73" t="s">
        <v>293</v>
      </c>
      <c r="J44" s="73"/>
      <c r="K44" s="83">
        <v>3.5900000000513708</v>
      </c>
      <c r="L44" s="86" t="s">
        <v>122</v>
      </c>
      <c r="M44" s="87">
        <v>1.8200000000000001E-2</v>
      </c>
      <c r="N44" s="87">
        <v>2.9600000000770555E-2</v>
      </c>
      <c r="O44" s="83">
        <v>14457.002872000001</v>
      </c>
      <c r="P44" s="85">
        <v>107.72</v>
      </c>
      <c r="Q44" s="73"/>
      <c r="R44" s="83">
        <v>15.573083680000003</v>
      </c>
      <c r="S44" s="84">
        <v>2.7081863513579333E-5</v>
      </c>
      <c r="T44" s="84">
        <f t="shared" si="0"/>
        <v>4.5287967780281956E-3</v>
      </c>
      <c r="U44" s="84">
        <f>R44/'סכום נכסי הקרן'!$C$42</f>
        <v>7.122620056191684E-4</v>
      </c>
    </row>
    <row r="45" spans="2:21">
      <c r="B45" s="76" t="s">
        <v>334</v>
      </c>
      <c r="C45" s="73">
        <v>1161512</v>
      </c>
      <c r="D45" s="86" t="s">
        <v>113</v>
      </c>
      <c r="E45" s="86" t="s">
        <v>282</v>
      </c>
      <c r="F45" s="73" t="s">
        <v>332</v>
      </c>
      <c r="G45" s="86" t="s">
        <v>296</v>
      </c>
      <c r="H45" s="73" t="s">
        <v>328</v>
      </c>
      <c r="I45" s="73" t="s">
        <v>293</v>
      </c>
      <c r="J45" s="73"/>
      <c r="K45" s="83">
        <v>2.0300000000240424</v>
      </c>
      <c r="L45" s="86" t="s">
        <v>122</v>
      </c>
      <c r="M45" s="87">
        <v>2E-3</v>
      </c>
      <c r="N45" s="87">
        <v>2.8900000000223844E-2</v>
      </c>
      <c r="O45" s="83">
        <v>11542.580287000001</v>
      </c>
      <c r="P45" s="85">
        <v>104.5</v>
      </c>
      <c r="Q45" s="73"/>
      <c r="R45" s="83">
        <v>12.061996757000003</v>
      </c>
      <c r="S45" s="84">
        <v>3.4977516021212123E-5</v>
      </c>
      <c r="T45" s="84">
        <f t="shared" si="0"/>
        <v>3.5077402248754981E-3</v>
      </c>
      <c r="U45" s="84">
        <f>R45/'סכום נכסי הקרן'!$C$42</f>
        <v>5.5167635250982772E-4</v>
      </c>
    </row>
    <row r="46" spans="2:21">
      <c r="B46" s="76" t="s">
        <v>335</v>
      </c>
      <c r="C46" s="73">
        <v>7590128</v>
      </c>
      <c r="D46" s="86" t="s">
        <v>113</v>
      </c>
      <c r="E46" s="86" t="s">
        <v>282</v>
      </c>
      <c r="F46" s="73" t="s">
        <v>336</v>
      </c>
      <c r="G46" s="86" t="s">
        <v>296</v>
      </c>
      <c r="H46" s="73" t="s">
        <v>328</v>
      </c>
      <c r="I46" s="73" t="s">
        <v>293</v>
      </c>
      <c r="J46" s="73"/>
      <c r="K46" s="83">
        <v>1.4600000001003859</v>
      </c>
      <c r="L46" s="86" t="s">
        <v>122</v>
      </c>
      <c r="M46" s="87">
        <v>4.7500000000000001E-2</v>
      </c>
      <c r="N46" s="87">
        <v>3.2700000000785073E-2</v>
      </c>
      <c r="O46" s="83">
        <v>5631.259567000001</v>
      </c>
      <c r="P46" s="85">
        <v>137.97999999999999</v>
      </c>
      <c r="Q46" s="83"/>
      <c r="R46" s="83">
        <v>7.7700119570000004</v>
      </c>
      <c r="S46" s="84">
        <v>4.3629681267801167E-6</v>
      </c>
      <c r="T46" s="84">
        <f t="shared" si="0"/>
        <v>2.2595913461438584E-3</v>
      </c>
      <c r="U46" s="84">
        <f>R46/'סכום נכסי הקרן'!$C$42</f>
        <v>3.5537497992675903E-4</v>
      </c>
    </row>
    <row r="47" spans="2:21">
      <c r="B47" s="76" t="s">
        <v>337</v>
      </c>
      <c r="C47" s="73">
        <v>7590219</v>
      </c>
      <c r="D47" s="86" t="s">
        <v>113</v>
      </c>
      <c r="E47" s="86" t="s">
        <v>282</v>
      </c>
      <c r="F47" s="73" t="s">
        <v>336</v>
      </c>
      <c r="G47" s="86" t="s">
        <v>296</v>
      </c>
      <c r="H47" s="73" t="s">
        <v>328</v>
      </c>
      <c r="I47" s="73" t="s">
        <v>293</v>
      </c>
      <c r="J47" s="73"/>
      <c r="K47" s="83">
        <v>4.28000000007507</v>
      </c>
      <c r="L47" s="86" t="s">
        <v>122</v>
      </c>
      <c r="M47" s="87">
        <v>5.0000000000000001E-3</v>
      </c>
      <c r="N47" s="87">
        <v>3.1500000000693584E-2</v>
      </c>
      <c r="O47" s="83">
        <v>12355.274156000001</v>
      </c>
      <c r="P47" s="85">
        <v>99.19</v>
      </c>
      <c r="Q47" s="73"/>
      <c r="R47" s="83">
        <v>12.255195861000002</v>
      </c>
      <c r="S47" s="84">
        <v>6.9222385376813151E-6</v>
      </c>
      <c r="T47" s="84">
        <f t="shared" si="0"/>
        <v>3.5639243113218333E-3</v>
      </c>
      <c r="U47" s="84">
        <f>R47/'סכום נכסי הקרן'!$C$42</f>
        <v>5.6051264878399418E-4</v>
      </c>
    </row>
    <row r="48" spans="2:21">
      <c r="B48" s="76" t="s">
        <v>338</v>
      </c>
      <c r="C48" s="73">
        <v>7590284</v>
      </c>
      <c r="D48" s="86" t="s">
        <v>113</v>
      </c>
      <c r="E48" s="86" t="s">
        <v>282</v>
      </c>
      <c r="F48" s="73" t="s">
        <v>336</v>
      </c>
      <c r="G48" s="86" t="s">
        <v>296</v>
      </c>
      <c r="H48" s="73" t="s">
        <v>328</v>
      </c>
      <c r="I48" s="73" t="s">
        <v>293</v>
      </c>
      <c r="J48" s="73"/>
      <c r="K48" s="83">
        <v>6.0999999999883165</v>
      </c>
      <c r="L48" s="86" t="s">
        <v>122</v>
      </c>
      <c r="M48" s="87">
        <v>5.8999999999999999E-3</v>
      </c>
      <c r="N48" s="87">
        <v>3.3699999999888999E-2</v>
      </c>
      <c r="O48" s="83">
        <v>37423.267684999999</v>
      </c>
      <c r="P48" s="85">
        <v>91.47</v>
      </c>
      <c r="Q48" s="73"/>
      <c r="R48" s="83">
        <v>34.231061073999996</v>
      </c>
      <c r="S48" s="84">
        <v>3.4039874371813591E-5</v>
      </c>
      <c r="T48" s="84">
        <f t="shared" si="0"/>
        <v>9.954709181940101E-3</v>
      </c>
      <c r="U48" s="84">
        <f>R48/'סכום נכסי הקרן'!$C$42</f>
        <v>1.5656169783735134E-3</v>
      </c>
    </row>
    <row r="49" spans="2:21">
      <c r="B49" s="76" t="s">
        <v>339</v>
      </c>
      <c r="C49" s="73">
        <v>7670284</v>
      </c>
      <c r="D49" s="86" t="s">
        <v>113</v>
      </c>
      <c r="E49" s="86" t="s">
        <v>282</v>
      </c>
      <c r="F49" s="73" t="s">
        <v>340</v>
      </c>
      <c r="G49" s="86" t="s">
        <v>341</v>
      </c>
      <c r="H49" s="73" t="s">
        <v>323</v>
      </c>
      <c r="I49" s="73" t="s">
        <v>120</v>
      </c>
      <c r="J49" s="73"/>
      <c r="K49" s="83">
        <v>5.2799999999033727</v>
      </c>
      <c r="L49" s="86" t="s">
        <v>122</v>
      </c>
      <c r="M49" s="87">
        <v>4.4000000000000003E-3</v>
      </c>
      <c r="N49" s="87">
        <v>2.739999999989828E-2</v>
      </c>
      <c r="O49" s="83">
        <v>7969.6904240000013</v>
      </c>
      <c r="P49" s="85">
        <v>98.69</v>
      </c>
      <c r="Q49" s="73"/>
      <c r="R49" s="83">
        <v>7.8652878420000016</v>
      </c>
      <c r="S49" s="84">
        <v>1.0530681366042841E-5</v>
      </c>
      <c r="T49" s="84">
        <f t="shared" si="0"/>
        <v>2.2872984547601134E-3</v>
      </c>
      <c r="U49" s="84">
        <f>R49/'סכום נכסי הקרן'!$C$42</f>
        <v>3.5973258785667689E-4</v>
      </c>
    </row>
    <row r="50" spans="2:21">
      <c r="B50" s="76" t="s">
        <v>342</v>
      </c>
      <c r="C50" s="73">
        <v>6130207</v>
      </c>
      <c r="D50" s="86" t="s">
        <v>113</v>
      </c>
      <c r="E50" s="86" t="s">
        <v>282</v>
      </c>
      <c r="F50" s="73" t="s">
        <v>343</v>
      </c>
      <c r="G50" s="86" t="s">
        <v>296</v>
      </c>
      <c r="H50" s="73" t="s">
        <v>323</v>
      </c>
      <c r="I50" s="73" t="s">
        <v>120</v>
      </c>
      <c r="J50" s="73"/>
      <c r="K50" s="83">
        <v>3.0600000000063803</v>
      </c>
      <c r="L50" s="86" t="s">
        <v>122</v>
      </c>
      <c r="M50" s="87">
        <v>1.5800000000000002E-2</v>
      </c>
      <c r="N50" s="87">
        <v>2.9400000000574241E-2</v>
      </c>
      <c r="O50" s="83">
        <v>14435.757187000001</v>
      </c>
      <c r="P50" s="85">
        <v>108.57</v>
      </c>
      <c r="Q50" s="73"/>
      <c r="R50" s="83">
        <v>15.672901915000002</v>
      </c>
      <c r="S50" s="84">
        <v>3.1034500173991547E-5</v>
      </c>
      <c r="T50" s="84">
        <f t="shared" si="0"/>
        <v>4.5578248440391054E-3</v>
      </c>
      <c r="U50" s="84">
        <f>R50/'סכום נכסי הקרן'!$C$42</f>
        <v>7.168273658085426E-4</v>
      </c>
    </row>
    <row r="51" spans="2:21">
      <c r="B51" s="76" t="s">
        <v>344</v>
      </c>
      <c r="C51" s="73">
        <v>6130280</v>
      </c>
      <c r="D51" s="86" t="s">
        <v>113</v>
      </c>
      <c r="E51" s="86" t="s">
        <v>282</v>
      </c>
      <c r="F51" s="73" t="s">
        <v>343</v>
      </c>
      <c r="G51" s="86" t="s">
        <v>296</v>
      </c>
      <c r="H51" s="73" t="s">
        <v>323</v>
      </c>
      <c r="I51" s="73" t="s">
        <v>120</v>
      </c>
      <c r="J51" s="73"/>
      <c r="K51" s="83">
        <v>5.490000000106555</v>
      </c>
      <c r="L51" s="86" t="s">
        <v>122</v>
      </c>
      <c r="M51" s="87">
        <v>8.3999999999999995E-3</v>
      </c>
      <c r="N51" s="87">
        <v>3.0100000000681252E-2</v>
      </c>
      <c r="O51" s="83">
        <v>11617.927371</v>
      </c>
      <c r="P51" s="85">
        <v>98.55</v>
      </c>
      <c r="Q51" s="73"/>
      <c r="R51" s="83">
        <v>11.449467022000002</v>
      </c>
      <c r="S51" s="84">
        <v>1.4152670691923499E-5</v>
      </c>
      <c r="T51" s="84">
        <f t="shared" si="0"/>
        <v>3.3296109123182776E-3</v>
      </c>
      <c r="U51" s="84">
        <f>R51/'סכום נכסי הקרן'!$C$42</f>
        <v>5.236612421747577E-4</v>
      </c>
    </row>
    <row r="52" spans="2:21">
      <c r="B52" s="76" t="s">
        <v>345</v>
      </c>
      <c r="C52" s="73">
        <v>6040398</v>
      </c>
      <c r="D52" s="86" t="s">
        <v>113</v>
      </c>
      <c r="E52" s="86" t="s">
        <v>282</v>
      </c>
      <c r="F52" s="73" t="s">
        <v>283</v>
      </c>
      <c r="G52" s="86" t="s">
        <v>284</v>
      </c>
      <c r="H52" s="73" t="s">
        <v>328</v>
      </c>
      <c r="I52" s="73" t="s">
        <v>293</v>
      </c>
      <c r="J52" s="73"/>
      <c r="K52" s="83">
        <v>4.5199999999325406</v>
      </c>
      <c r="L52" s="86" t="s">
        <v>122</v>
      </c>
      <c r="M52" s="87">
        <v>2.7799999999999998E-2</v>
      </c>
      <c r="N52" s="87">
        <v>3.3499999999036287E-2</v>
      </c>
      <c r="O52" s="83">
        <v>0.15203700000000003</v>
      </c>
      <c r="P52" s="85">
        <v>5460000</v>
      </c>
      <c r="Q52" s="73"/>
      <c r="R52" s="83">
        <v>8.3012365280000004</v>
      </c>
      <c r="S52" s="84">
        <v>3.6355093256814929E-5</v>
      </c>
      <c r="T52" s="84">
        <f t="shared" si="0"/>
        <v>2.4140763649743878E-3</v>
      </c>
      <c r="U52" s="84">
        <f>R52/'סכום נכסי הקרן'!$C$42</f>
        <v>3.7967145749982773E-4</v>
      </c>
    </row>
    <row r="53" spans="2:21">
      <c r="B53" s="76" t="s">
        <v>346</v>
      </c>
      <c r="C53" s="73">
        <v>6040430</v>
      </c>
      <c r="D53" s="86" t="s">
        <v>113</v>
      </c>
      <c r="E53" s="86" t="s">
        <v>282</v>
      </c>
      <c r="F53" s="73" t="s">
        <v>283</v>
      </c>
      <c r="G53" s="86" t="s">
        <v>284</v>
      </c>
      <c r="H53" s="73" t="s">
        <v>328</v>
      </c>
      <c r="I53" s="73" t="s">
        <v>293</v>
      </c>
      <c r="J53" s="73"/>
      <c r="K53" s="83">
        <v>1.4</v>
      </c>
      <c r="L53" s="86" t="s">
        <v>122</v>
      </c>
      <c r="M53" s="87">
        <v>2.4199999999999999E-2</v>
      </c>
      <c r="N53" s="87">
        <v>3.5600000000431356E-2</v>
      </c>
      <c r="O53" s="83">
        <v>0.58405700000000005</v>
      </c>
      <c r="P53" s="85">
        <v>5556939</v>
      </c>
      <c r="Q53" s="73"/>
      <c r="R53" s="83">
        <v>32.455671085000006</v>
      </c>
      <c r="S53" s="84">
        <v>2.0263574228914411E-5</v>
      </c>
      <c r="T53" s="84">
        <f t="shared" si="0"/>
        <v>9.438409351595475E-3</v>
      </c>
      <c r="U53" s="84">
        <f>R53/'סכום נכסי הקרן'!$C$42</f>
        <v>1.4844164364445354E-3</v>
      </c>
    </row>
    <row r="54" spans="2:21">
      <c r="B54" s="76" t="s">
        <v>347</v>
      </c>
      <c r="C54" s="73">
        <v>6040471</v>
      </c>
      <c r="D54" s="86" t="s">
        <v>113</v>
      </c>
      <c r="E54" s="86" t="s">
        <v>282</v>
      </c>
      <c r="F54" s="73" t="s">
        <v>283</v>
      </c>
      <c r="G54" s="86" t="s">
        <v>284</v>
      </c>
      <c r="H54" s="73" t="s">
        <v>328</v>
      </c>
      <c r="I54" s="73" t="s">
        <v>293</v>
      </c>
      <c r="J54" s="73"/>
      <c r="K54" s="83">
        <v>1.0099999999427718</v>
      </c>
      <c r="L54" s="86" t="s">
        <v>122</v>
      </c>
      <c r="M54" s="87">
        <v>1.95E-2</v>
      </c>
      <c r="N54" s="87">
        <v>3.5599999999054492E-2</v>
      </c>
      <c r="O54" s="83">
        <v>0.14365700000000003</v>
      </c>
      <c r="P54" s="85">
        <v>5397000</v>
      </c>
      <c r="Q54" s="83">
        <v>0.28480403399999998</v>
      </c>
      <c r="R54" s="83">
        <v>8.0379874460000007</v>
      </c>
      <c r="S54" s="84">
        <v>5.7881864700431133E-6</v>
      </c>
      <c r="T54" s="84">
        <f t="shared" si="0"/>
        <v>2.3375210969954719E-3</v>
      </c>
      <c r="U54" s="84">
        <f>R54/'סכום נכסי הקרן'!$C$42</f>
        <v>3.6763130392616347E-4</v>
      </c>
    </row>
    <row r="55" spans="2:21">
      <c r="B55" s="76" t="s">
        <v>348</v>
      </c>
      <c r="C55" s="73">
        <v>6040620</v>
      </c>
      <c r="D55" s="86" t="s">
        <v>113</v>
      </c>
      <c r="E55" s="86" t="s">
        <v>282</v>
      </c>
      <c r="F55" s="73" t="s">
        <v>283</v>
      </c>
      <c r="G55" s="86" t="s">
        <v>284</v>
      </c>
      <c r="H55" s="73" t="s">
        <v>323</v>
      </c>
      <c r="I55" s="73" t="s">
        <v>120</v>
      </c>
      <c r="J55" s="73"/>
      <c r="K55" s="83">
        <v>4.3400000000098968</v>
      </c>
      <c r="L55" s="86" t="s">
        <v>122</v>
      </c>
      <c r="M55" s="87">
        <v>1.4999999999999999E-2</v>
      </c>
      <c r="N55" s="87">
        <v>3.8000000000329895E-2</v>
      </c>
      <c r="O55" s="83">
        <v>0.49382200000000004</v>
      </c>
      <c r="P55" s="85">
        <v>4910638</v>
      </c>
      <c r="Q55" s="73"/>
      <c r="R55" s="83">
        <v>24.249805914000003</v>
      </c>
      <c r="S55" s="84">
        <v>1.7587506232637654E-5</v>
      </c>
      <c r="T55" s="84">
        <f t="shared" si="0"/>
        <v>7.0520678593780136E-3</v>
      </c>
      <c r="U55" s="84">
        <f>R55/'סכום נכסי הקרן'!$C$42</f>
        <v>1.1091069534522151E-3</v>
      </c>
    </row>
    <row r="56" spans="2:21">
      <c r="B56" s="76" t="s">
        <v>349</v>
      </c>
      <c r="C56" s="73">
        <v>2260446</v>
      </c>
      <c r="D56" s="86" t="s">
        <v>113</v>
      </c>
      <c r="E56" s="86" t="s">
        <v>282</v>
      </c>
      <c r="F56" s="73" t="s">
        <v>350</v>
      </c>
      <c r="G56" s="86" t="s">
        <v>296</v>
      </c>
      <c r="H56" s="73" t="s">
        <v>323</v>
      </c>
      <c r="I56" s="73" t="s">
        <v>120</v>
      </c>
      <c r="J56" s="73"/>
      <c r="K56" s="83">
        <v>2.600000000174906</v>
      </c>
      <c r="L56" s="86" t="s">
        <v>122</v>
      </c>
      <c r="M56" s="87">
        <v>3.7000000000000005E-2</v>
      </c>
      <c r="N56" s="87">
        <v>3.0500000005247201E-2</v>
      </c>
      <c r="O56" s="83">
        <v>999.88408900000013</v>
      </c>
      <c r="P56" s="85">
        <v>114.36</v>
      </c>
      <c r="Q56" s="73"/>
      <c r="R56" s="83">
        <v>1.1434674880000002</v>
      </c>
      <c r="S56" s="84">
        <v>2.6597546694120791E-6</v>
      </c>
      <c r="T56" s="84">
        <f t="shared" si="0"/>
        <v>3.3253092206041461E-4</v>
      </c>
      <c r="U56" s="84">
        <f>R56/'סכום נכסי הקרן'!$C$42</f>
        <v>5.229846978920185E-5</v>
      </c>
    </row>
    <row r="57" spans="2:21">
      <c r="B57" s="76" t="s">
        <v>351</v>
      </c>
      <c r="C57" s="73">
        <v>2260495</v>
      </c>
      <c r="D57" s="86" t="s">
        <v>113</v>
      </c>
      <c r="E57" s="86" t="s">
        <v>282</v>
      </c>
      <c r="F57" s="73" t="s">
        <v>350</v>
      </c>
      <c r="G57" s="86" t="s">
        <v>296</v>
      </c>
      <c r="H57" s="73" t="s">
        <v>323</v>
      </c>
      <c r="I57" s="73" t="s">
        <v>120</v>
      </c>
      <c r="J57" s="73"/>
      <c r="K57" s="83">
        <v>4.0799999995467298</v>
      </c>
      <c r="L57" s="86" t="s">
        <v>122</v>
      </c>
      <c r="M57" s="87">
        <v>2.81E-2</v>
      </c>
      <c r="N57" s="87">
        <v>3.1199999996669846E-2</v>
      </c>
      <c r="O57" s="83">
        <v>3856.6875650000006</v>
      </c>
      <c r="P57" s="85">
        <v>112.12</v>
      </c>
      <c r="Q57" s="73"/>
      <c r="R57" s="83">
        <v>4.3241182369999995</v>
      </c>
      <c r="S57" s="84">
        <v>2.8889417638938874E-6</v>
      </c>
      <c r="T57" s="84">
        <f t="shared" si="0"/>
        <v>1.2574935794307988E-3</v>
      </c>
      <c r="U57" s="84">
        <f>R57/'סכום נכסי הקרן'!$C$42</f>
        <v>1.9777105108447228E-4</v>
      </c>
    </row>
    <row r="58" spans="2:21">
      <c r="B58" s="76" t="s">
        <v>352</v>
      </c>
      <c r="C58" s="73">
        <v>2260545</v>
      </c>
      <c r="D58" s="86" t="s">
        <v>113</v>
      </c>
      <c r="E58" s="86" t="s">
        <v>282</v>
      </c>
      <c r="F58" s="73" t="s">
        <v>350</v>
      </c>
      <c r="G58" s="86" t="s">
        <v>296</v>
      </c>
      <c r="H58" s="73" t="s">
        <v>328</v>
      </c>
      <c r="I58" s="73" t="s">
        <v>293</v>
      </c>
      <c r="J58" s="73"/>
      <c r="K58" s="83">
        <v>2.7200000008736223</v>
      </c>
      <c r="L58" s="86" t="s">
        <v>122</v>
      </c>
      <c r="M58" s="87">
        <v>2.4E-2</v>
      </c>
      <c r="N58" s="87">
        <v>2.9400000007544915E-2</v>
      </c>
      <c r="O58" s="83">
        <v>842.89758400000028</v>
      </c>
      <c r="P58" s="85">
        <v>110.4</v>
      </c>
      <c r="Q58" s="83">
        <v>7.6740865000000005E-2</v>
      </c>
      <c r="R58" s="83">
        <v>1.0072997960000003</v>
      </c>
      <c r="S58" s="84">
        <v>1.5608735691230098E-6</v>
      </c>
      <c r="T58" s="84">
        <f t="shared" si="0"/>
        <v>2.9293209773809288E-4</v>
      </c>
      <c r="U58" s="84">
        <f>R58/'סכום נכסי הקרן'!$C$42</f>
        <v>4.607060410778832E-5</v>
      </c>
    </row>
    <row r="59" spans="2:21">
      <c r="B59" s="76" t="s">
        <v>353</v>
      </c>
      <c r="C59" s="73">
        <v>2260552</v>
      </c>
      <c r="D59" s="86" t="s">
        <v>113</v>
      </c>
      <c r="E59" s="86" t="s">
        <v>282</v>
      </c>
      <c r="F59" s="73" t="s">
        <v>350</v>
      </c>
      <c r="G59" s="86" t="s">
        <v>296</v>
      </c>
      <c r="H59" s="73" t="s">
        <v>323</v>
      </c>
      <c r="I59" s="73" t="s">
        <v>120</v>
      </c>
      <c r="J59" s="73"/>
      <c r="K59" s="83">
        <v>3.8699999998609678</v>
      </c>
      <c r="L59" s="86" t="s">
        <v>122</v>
      </c>
      <c r="M59" s="87">
        <v>2.6000000000000002E-2</v>
      </c>
      <c r="N59" s="87">
        <v>2.9299999999198682E-2</v>
      </c>
      <c r="O59" s="83">
        <v>13124.417298000004</v>
      </c>
      <c r="P59" s="85">
        <v>111.25</v>
      </c>
      <c r="Q59" s="73"/>
      <c r="R59" s="83">
        <v>14.600913769000002</v>
      </c>
      <c r="S59" s="84">
        <v>2.6770975706173211E-5</v>
      </c>
      <c r="T59" s="84">
        <f t="shared" si="0"/>
        <v>4.2460807757834325E-3</v>
      </c>
      <c r="U59" s="84">
        <f>R59/'סכום נכסי הקרן'!$C$42</f>
        <v>6.6779812776171185E-4</v>
      </c>
    </row>
    <row r="60" spans="2:21">
      <c r="B60" s="76" t="s">
        <v>354</v>
      </c>
      <c r="C60" s="73">
        <v>2260636</v>
      </c>
      <c r="D60" s="86" t="s">
        <v>113</v>
      </c>
      <c r="E60" s="86" t="s">
        <v>282</v>
      </c>
      <c r="F60" s="73" t="s">
        <v>350</v>
      </c>
      <c r="G60" s="86" t="s">
        <v>296</v>
      </c>
      <c r="H60" s="73" t="s">
        <v>323</v>
      </c>
      <c r="I60" s="73" t="s">
        <v>120</v>
      </c>
      <c r="J60" s="73"/>
      <c r="K60" s="83">
        <v>6.819999999989677</v>
      </c>
      <c r="L60" s="86" t="s">
        <v>122</v>
      </c>
      <c r="M60" s="87">
        <v>3.4999999999999996E-3</v>
      </c>
      <c r="N60" s="87">
        <v>3.2999999999859232E-2</v>
      </c>
      <c r="O60" s="83">
        <v>67366.627335000012</v>
      </c>
      <c r="P60" s="85">
        <v>88.99</v>
      </c>
      <c r="Q60" s="83">
        <v>3.9887893470000009</v>
      </c>
      <c r="R60" s="83">
        <v>63.938351013000016</v>
      </c>
      <c r="S60" s="84">
        <v>2.4349023037891602E-5</v>
      </c>
      <c r="T60" s="84">
        <f t="shared" si="0"/>
        <v>1.8593863875013241E-2</v>
      </c>
      <c r="U60" s="84">
        <f>R60/'סכום נכסי הקרן'!$C$42</f>
        <v>2.9243314339207202E-3</v>
      </c>
    </row>
    <row r="61" spans="2:21">
      <c r="B61" s="76" t="s">
        <v>355</v>
      </c>
      <c r="C61" s="73">
        <v>3230125</v>
      </c>
      <c r="D61" s="86" t="s">
        <v>113</v>
      </c>
      <c r="E61" s="86" t="s">
        <v>282</v>
      </c>
      <c r="F61" s="73" t="s">
        <v>356</v>
      </c>
      <c r="G61" s="86" t="s">
        <v>296</v>
      </c>
      <c r="H61" s="73" t="s">
        <v>328</v>
      </c>
      <c r="I61" s="73" t="s">
        <v>293</v>
      </c>
      <c r="J61" s="73"/>
      <c r="K61" s="85">
        <v>3.0000094189130064E-2</v>
      </c>
      <c r="L61" s="86" t="s">
        <v>122</v>
      </c>
      <c r="M61" s="87">
        <v>4.9000000000000002E-2</v>
      </c>
      <c r="N61" s="87">
        <v>5.0431034482758624E-2</v>
      </c>
      <c r="O61" s="83">
        <v>2.9800000000000003E-4</v>
      </c>
      <c r="P61" s="85">
        <v>117.36</v>
      </c>
      <c r="Q61" s="73"/>
      <c r="R61" s="83">
        <v>3.4800000000000005E-7</v>
      </c>
      <c r="S61" s="84">
        <v>2.2405567768553193E-12</v>
      </c>
      <c r="T61" s="84">
        <f t="shared" si="0"/>
        <v>1.0120161884045125E-10</v>
      </c>
      <c r="U61" s="84">
        <f>R61/'סכום נכסי הקרן'!$C$42</f>
        <v>1.5916383874171193E-11</v>
      </c>
    </row>
    <row r="62" spans="2:21">
      <c r="B62" s="76" t="s">
        <v>357</v>
      </c>
      <c r="C62" s="73">
        <v>3230265</v>
      </c>
      <c r="D62" s="86" t="s">
        <v>113</v>
      </c>
      <c r="E62" s="86" t="s">
        <v>282</v>
      </c>
      <c r="F62" s="73" t="s">
        <v>356</v>
      </c>
      <c r="G62" s="86" t="s">
        <v>296</v>
      </c>
      <c r="H62" s="73" t="s">
        <v>328</v>
      </c>
      <c r="I62" s="73" t="s">
        <v>293</v>
      </c>
      <c r="J62" s="73"/>
      <c r="K62" s="83">
        <v>3.2699999999335199</v>
      </c>
      <c r="L62" s="86" t="s">
        <v>122</v>
      </c>
      <c r="M62" s="87">
        <v>2.35E-2</v>
      </c>
      <c r="N62" s="87">
        <v>2.8499999999430699E-2</v>
      </c>
      <c r="O62" s="83">
        <v>23977.777332000005</v>
      </c>
      <c r="P62" s="85">
        <v>110.9</v>
      </c>
      <c r="Q62" s="83">
        <v>0.63511584100000007</v>
      </c>
      <c r="R62" s="83">
        <v>27.22647090300001</v>
      </c>
      <c r="S62" s="84">
        <v>2.5528660297431736E-5</v>
      </c>
      <c r="T62" s="84">
        <f t="shared" si="0"/>
        <v>7.9177095709656413E-3</v>
      </c>
      <c r="U62" s="84">
        <f>R62/'סכום נכסי הקרן'!$C$42</f>
        <v>1.2452498920433922E-3</v>
      </c>
    </row>
    <row r="63" spans="2:21">
      <c r="B63" s="76" t="s">
        <v>358</v>
      </c>
      <c r="C63" s="73">
        <v>3230190</v>
      </c>
      <c r="D63" s="86" t="s">
        <v>113</v>
      </c>
      <c r="E63" s="86" t="s">
        <v>282</v>
      </c>
      <c r="F63" s="73" t="s">
        <v>356</v>
      </c>
      <c r="G63" s="86" t="s">
        <v>296</v>
      </c>
      <c r="H63" s="73" t="s">
        <v>328</v>
      </c>
      <c r="I63" s="73" t="s">
        <v>293</v>
      </c>
      <c r="J63" s="73"/>
      <c r="K63" s="83">
        <v>1.719999999993078</v>
      </c>
      <c r="L63" s="86" t="s">
        <v>122</v>
      </c>
      <c r="M63" s="87">
        <v>1.7600000000000001E-2</v>
      </c>
      <c r="N63" s="87">
        <v>2.9600000000484544E-2</v>
      </c>
      <c r="O63" s="83">
        <v>10384.821236000002</v>
      </c>
      <c r="P63" s="85">
        <v>111.29</v>
      </c>
      <c r="Q63" s="73"/>
      <c r="R63" s="83">
        <v>11.557267714000002</v>
      </c>
      <c r="S63" s="84">
        <v>7.775448964229215E-6</v>
      </c>
      <c r="T63" s="84">
        <f t="shared" si="0"/>
        <v>3.3609603506588549E-3</v>
      </c>
      <c r="U63" s="84">
        <f>R63/'סכום נכסי הקרן'!$C$42</f>
        <v>5.2859169388674995E-4</v>
      </c>
    </row>
    <row r="64" spans="2:21">
      <c r="B64" s="76" t="s">
        <v>359</v>
      </c>
      <c r="C64" s="73">
        <v>3230232</v>
      </c>
      <c r="D64" s="86" t="s">
        <v>113</v>
      </c>
      <c r="E64" s="86" t="s">
        <v>282</v>
      </c>
      <c r="F64" s="73" t="s">
        <v>356</v>
      </c>
      <c r="G64" s="86" t="s">
        <v>296</v>
      </c>
      <c r="H64" s="73" t="s">
        <v>328</v>
      </c>
      <c r="I64" s="73" t="s">
        <v>293</v>
      </c>
      <c r="J64" s="73"/>
      <c r="K64" s="83">
        <v>2.4100000000430768</v>
      </c>
      <c r="L64" s="86" t="s">
        <v>122</v>
      </c>
      <c r="M64" s="87">
        <v>2.1499999999999998E-2</v>
      </c>
      <c r="N64" s="87">
        <v>2.9300000000365336E-2</v>
      </c>
      <c r="O64" s="83">
        <v>16330.671967000002</v>
      </c>
      <c r="P64" s="85">
        <v>112.3</v>
      </c>
      <c r="Q64" s="73"/>
      <c r="R64" s="83">
        <v>18.339345381000001</v>
      </c>
      <c r="S64" s="84">
        <v>1.3371620562476437E-5</v>
      </c>
      <c r="T64" s="84">
        <f t="shared" si="0"/>
        <v>5.3332512673314719E-3</v>
      </c>
      <c r="U64" s="84">
        <f>R64/'סכום נכסי הקרן'!$C$42</f>
        <v>8.3878178472702395E-4</v>
      </c>
    </row>
    <row r="65" spans="2:21">
      <c r="B65" s="76" t="s">
        <v>360</v>
      </c>
      <c r="C65" s="73">
        <v>3230273</v>
      </c>
      <c r="D65" s="86" t="s">
        <v>113</v>
      </c>
      <c r="E65" s="86" t="s">
        <v>282</v>
      </c>
      <c r="F65" s="73" t="s">
        <v>356</v>
      </c>
      <c r="G65" s="86" t="s">
        <v>296</v>
      </c>
      <c r="H65" s="73" t="s">
        <v>328</v>
      </c>
      <c r="I65" s="73" t="s">
        <v>293</v>
      </c>
      <c r="J65" s="73"/>
      <c r="K65" s="83">
        <v>4.2200000000095992</v>
      </c>
      <c r="L65" s="86" t="s">
        <v>122</v>
      </c>
      <c r="M65" s="87">
        <v>2.2499999999999999E-2</v>
      </c>
      <c r="N65" s="87">
        <v>3.0900000000111984E-2</v>
      </c>
      <c r="O65" s="83">
        <v>34233.908288000006</v>
      </c>
      <c r="P65" s="85">
        <v>109.55</v>
      </c>
      <c r="Q65" s="73"/>
      <c r="R65" s="83">
        <v>37.503245062000012</v>
      </c>
      <c r="S65" s="84">
        <v>2.5320466526607495E-5</v>
      </c>
      <c r="T65" s="84">
        <f t="shared" si="0"/>
        <v>1.0906290551852186E-2</v>
      </c>
      <c r="U65" s="84">
        <f>R65/'סכום נכסי הקרן'!$C$42</f>
        <v>1.7152759911893889E-3</v>
      </c>
    </row>
    <row r="66" spans="2:21">
      <c r="B66" s="76" t="s">
        <v>361</v>
      </c>
      <c r="C66" s="73">
        <v>3230372</v>
      </c>
      <c r="D66" s="86" t="s">
        <v>113</v>
      </c>
      <c r="E66" s="86" t="s">
        <v>282</v>
      </c>
      <c r="F66" s="73" t="s">
        <v>356</v>
      </c>
      <c r="G66" s="86" t="s">
        <v>296</v>
      </c>
      <c r="H66" s="73" t="s">
        <v>328</v>
      </c>
      <c r="I66" s="73" t="s">
        <v>293</v>
      </c>
      <c r="J66" s="73"/>
      <c r="K66" s="83">
        <v>4.4299999998851991</v>
      </c>
      <c r="L66" s="86" t="s">
        <v>122</v>
      </c>
      <c r="M66" s="87">
        <v>6.5000000000000006E-3</v>
      </c>
      <c r="N66" s="87">
        <v>2.6799999999256214E-2</v>
      </c>
      <c r="O66" s="83">
        <v>12149.349452000002</v>
      </c>
      <c r="P66" s="85">
        <v>101.81</v>
      </c>
      <c r="Q66" s="73"/>
      <c r="R66" s="83">
        <v>12.369253394000001</v>
      </c>
      <c r="S66" s="84">
        <v>2.4124527535045786E-5</v>
      </c>
      <c r="T66" s="84">
        <f t="shared" si="0"/>
        <v>3.5970932968981207E-3</v>
      </c>
      <c r="U66" s="84">
        <f>R66/'סכום נכסי הקרן'!$C$42</f>
        <v>5.6572926797643364E-4</v>
      </c>
    </row>
    <row r="67" spans="2:21">
      <c r="B67" s="76" t="s">
        <v>362</v>
      </c>
      <c r="C67" s="73">
        <v>3230398</v>
      </c>
      <c r="D67" s="86" t="s">
        <v>113</v>
      </c>
      <c r="E67" s="86" t="s">
        <v>282</v>
      </c>
      <c r="F67" s="73" t="s">
        <v>356</v>
      </c>
      <c r="G67" s="86" t="s">
        <v>296</v>
      </c>
      <c r="H67" s="73" t="s">
        <v>328</v>
      </c>
      <c r="I67" s="73" t="s">
        <v>293</v>
      </c>
      <c r="J67" s="73"/>
      <c r="K67" s="83">
        <v>5.1700000029901245</v>
      </c>
      <c r="L67" s="86" t="s">
        <v>122</v>
      </c>
      <c r="M67" s="87">
        <v>1.43E-2</v>
      </c>
      <c r="N67" s="87">
        <v>3.0800000019934156E-2</v>
      </c>
      <c r="O67" s="83">
        <v>195.29014500000002</v>
      </c>
      <c r="P67" s="85">
        <v>102.75</v>
      </c>
      <c r="Q67" s="73"/>
      <c r="R67" s="83">
        <v>0.20066062000000001</v>
      </c>
      <c r="S67" s="84">
        <v>4.8540998458938167E-7</v>
      </c>
      <c r="T67" s="84">
        <f t="shared" si="0"/>
        <v>5.8353964314737439E-5</v>
      </c>
      <c r="U67" s="84">
        <f>R67/'סכום נכסי הקרן'!$C$42</f>
        <v>9.177561656175843E-6</v>
      </c>
    </row>
    <row r="68" spans="2:21">
      <c r="B68" s="76" t="s">
        <v>363</v>
      </c>
      <c r="C68" s="73">
        <v>3230422</v>
      </c>
      <c r="D68" s="86" t="s">
        <v>113</v>
      </c>
      <c r="E68" s="86" t="s">
        <v>282</v>
      </c>
      <c r="F68" s="73" t="s">
        <v>356</v>
      </c>
      <c r="G68" s="86" t="s">
        <v>296</v>
      </c>
      <c r="H68" s="73" t="s">
        <v>328</v>
      </c>
      <c r="I68" s="73" t="s">
        <v>293</v>
      </c>
      <c r="J68" s="73"/>
      <c r="K68" s="83">
        <v>5.9899999999520892</v>
      </c>
      <c r="L68" s="86" t="s">
        <v>122</v>
      </c>
      <c r="M68" s="87">
        <v>2.5000000000000001E-3</v>
      </c>
      <c r="N68" s="87">
        <v>3.1099999999946767E-2</v>
      </c>
      <c r="O68" s="83">
        <v>28519.711825000002</v>
      </c>
      <c r="P68" s="85">
        <v>92.21</v>
      </c>
      <c r="Q68" s="73"/>
      <c r="R68" s="83">
        <v>26.298025874</v>
      </c>
      <c r="S68" s="84">
        <v>2.197853095905845E-5</v>
      </c>
      <c r="T68" s="84">
        <f t="shared" si="0"/>
        <v>7.6477091688415882E-3</v>
      </c>
      <c r="U68" s="84">
        <f>R68/'סכום נכסי הקרן'!$C$42</f>
        <v>1.2027858475387079E-3</v>
      </c>
    </row>
    <row r="69" spans="2:21">
      <c r="B69" s="76" t="s">
        <v>364</v>
      </c>
      <c r="C69" s="73">
        <v>1194638</v>
      </c>
      <c r="D69" s="86" t="s">
        <v>113</v>
      </c>
      <c r="E69" s="86" t="s">
        <v>282</v>
      </c>
      <c r="F69" s="73" t="s">
        <v>356</v>
      </c>
      <c r="G69" s="86" t="s">
        <v>296</v>
      </c>
      <c r="H69" s="73" t="s">
        <v>328</v>
      </c>
      <c r="I69" s="73" t="s">
        <v>293</v>
      </c>
      <c r="J69" s="73"/>
      <c r="K69" s="83">
        <v>6.7299999999681575</v>
      </c>
      <c r="L69" s="86" t="s">
        <v>122</v>
      </c>
      <c r="M69" s="87">
        <v>3.61E-2</v>
      </c>
      <c r="N69" s="87">
        <v>3.350000000005135E-2</v>
      </c>
      <c r="O69" s="83">
        <v>18545.875141000004</v>
      </c>
      <c r="P69" s="85">
        <v>104.99</v>
      </c>
      <c r="Q69" s="73"/>
      <c r="R69" s="83">
        <v>19.471315094000005</v>
      </c>
      <c r="S69" s="84">
        <v>4.0366876434648806E-5</v>
      </c>
      <c r="T69" s="84">
        <f t="shared" si="0"/>
        <v>5.6624385300727406E-3</v>
      </c>
      <c r="U69" s="84">
        <f>R69/'סכום נכסי הקרן'!$C$42</f>
        <v>8.9055438382484994E-4</v>
      </c>
    </row>
    <row r="70" spans="2:21">
      <c r="B70" s="76" t="s">
        <v>365</v>
      </c>
      <c r="C70" s="73">
        <v>1199876</v>
      </c>
      <c r="D70" s="86" t="s">
        <v>113</v>
      </c>
      <c r="E70" s="86" t="s">
        <v>282</v>
      </c>
      <c r="F70" s="73" t="s">
        <v>298</v>
      </c>
      <c r="G70" s="86" t="s">
        <v>284</v>
      </c>
      <c r="H70" s="73" t="s">
        <v>323</v>
      </c>
      <c r="I70" s="73" t="s">
        <v>120</v>
      </c>
      <c r="J70" s="73"/>
      <c r="K70" s="85">
        <v>0.25</v>
      </c>
      <c r="L70" s="86" t="s">
        <v>122</v>
      </c>
      <c r="M70" s="87">
        <v>1.5900000000000001E-2</v>
      </c>
      <c r="N70" s="121">
        <v>6.3100000000000003E-2</v>
      </c>
      <c r="O70" s="83">
        <v>0.46703600000000006</v>
      </c>
      <c r="P70" s="85">
        <v>5566402</v>
      </c>
      <c r="Q70" s="73"/>
      <c r="R70" s="83">
        <v>25.997090804000003</v>
      </c>
      <c r="S70" s="84">
        <v>3.1198129592518372E-5</v>
      </c>
      <c r="T70" s="84">
        <f t="shared" si="0"/>
        <v>7.5601944669741626E-3</v>
      </c>
      <c r="U70" s="84">
        <f>R70/'סכום נכסי הקרן'!$C$42</f>
        <v>1.1890220599084765E-3</v>
      </c>
    </row>
    <row r="71" spans="2:21">
      <c r="B71" s="76" t="s">
        <v>366</v>
      </c>
      <c r="C71" s="73">
        <v>1199884</v>
      </c>
      <c r="D71" s="86" t="s">
        <v>113</v>
      </c>
      <c r="E71" s="86" t="s">
        <v>282</v>
      </c>
      <c r="F71" s="73" t="s">
        <v>298</v>
      </c>
      <c r="G71" s="86" t="s">
        <v>284</v>
      </c>
      <c r="H71" s="73" t="s">
        <v>323</v>
      </c>
      <c r="I71" s="73" t="s">
        <v>120</v>
      </c>
      <c r="J71" s="73"/>
      <c r="K71" s="85">
        <v>1.49</v>
      </c>
      <c r="L71" s="86" t="s">
        <v>122</v>
      </c>
      <c r="M71" s="87">
        <v>2.0199999999999999E-2</v>
      </c>
      <c r="N71" s="121">
        <v>3.3799999999999997E-2</v>
      </c>
      <c r="O71" s="83">
        <v>0.34238300000000005</v>
      </c>
      <c r="P71" s="122" t="s">
        <v>2079</v>
      </c>
      <c r="Q71" s="73"/>
      <c r="R71" s="83">
        <v>18.865312235000005</v>
      </c>
      <c r="S71" s="84">
        <v>1.6269090045141366E-5</v>
      </c>
      <c r="T71" s="84">
        <f t="shared" si="0"/>
        <v>5.4862072934269302E-3</v>
      </c>
      <c r="U71" s="84">
        <f>R71/'סכום נכסי הקרן'!$C$42</f>
        <v>8.62837791489536E-4</v>
      </c>
    </row>
    <row r="72" spans="2:21">
      <c r="B72" s="76" t="s">
        <v>367</v>
      </c>
      <c r="C72" s="73">
        <v>1199892</v>
      </c>
      <c r="D72" s="86" t="s">
        <v>113</v>
      </c>
      <c r="E72" s="86" t="s">
        <v>282</v>
      </c>
      <c r="F72" s="73" t="s">
        <v>298</v>
      </c>
      <c r="G72" s="86" t="s">
        <v>284</v>
      </c>
      <c r="H72" s="73" t="s">
        <v>323</v>
      </c>
      <c r="I72" s="73" t="s">
        <v>120</v>
      </c>
      <c r="J72" s="73"/>
      <c r="K72" s="85">
        <v>2.56</v>
      </c>
      <c r="L72" s="86" t="s">
        <v>122</v>
      </c>
      <c r="M72" s="87">
        <v>2.5899999999999999E-2</v>
      </c>
      <c r="N72" s="121">
        <v>3.6600000000000001E-2</v>
      </c>
      <c r="O72" s="83">
        <v>0.75644500000000003</v>
      </c>
      <c r="P72" s="85">
        <v>5459551</v>
      </c>
      <c r="Q72" s="73"/>
      <c r="R72" s="83">
        <v>41.298518255000012</v>
      </c>
      <c r="S72" s="84">
        <v>3.5811437769256263E-5</v>
      </c>
      <c r="T72" s="84">
        <f t="shared" si="0"/>
        <v>1.2009991100913589E-2</v>
      </c>
      <c r="U72" s="84">
        <f>R72/'סכום נכסי הקרן'!$C$42</f>
        <v>1.8888593964972607E-3</v>
      </c>
    </row>
    <row r="73" spans="2:21">
      <c r="B73" s="76" t="s">
        <v>368</v>
      </c>
      <c r="C73" s="73">
        <v>6620462</v>
      </c>
      <c r="D73" s="86" t="s">
        <v>113</v>
      </c>
      <c r="E73" s="86" t="s">
        <v>282</v>
      </c>
      <c r="F73" s="73" t="s">
        <v>298</v>
      </c>
      <c r="G73" s="86" t="s">
        <v>284</v>
      </c>
      <c r="H73" s="73" t="s">
        <v>323</v>
      </c>
      <c r="I73" s="73" t="s">
        <v>120</v>
      </c>
      <c r="J73" s="73"/>
      <c r="K73" s="83">
        <v>2.8000000000358765</v>
      </c>
      <c r="L73" s="86" t="s">
        <v>122</v>
      </c>
      <c r="M73" s="87">
        <v>2.9700000000000001E-2</v>
      </c>
      <c r="N73" s="87">
        <v>2.910000000049031E-2</v>
      </c>
      <c r="O73" s="83">
        <v>0.29898700000000006</v>
      </c>
      <c r="P73" s="85">
        <v>5593655</v>
      </c>
      <c r="Q73" s="73"/>
      <c r="R73" s="83">
        <v>16.724285397999999</v>
      </c>
      <c r="S73" s="84">
        <v>2.1356214285714288E-5</v>
      </c>
      <c r="T73" s="84">
        <f t="shared" si="0"/>
        <v>4.8635768857106911E-3</v>
      </c>
      <c r="U73" s="84">
        <f>R73/'סכום נכסי הקרן'!$C$42</f>
        <v>7.6491421383840207E-4</v>
      </c>
    </row>
    <row r="74" spans="2:21">
      <c r="B74" s="76" t="s">
        <v>369</v>
      </c>
      <c r="C74" s="73">
        <v>6620553</v>
      </c>
      <c r="D74" s="86" t="s">
        <v>113</v>
      </c>
      <c r="E74" s="86" t="s">
        <v>282</v>
      </c>
      <c r="F74" s="73" t="s">
        <v>298</v>
      </c>
      <c r="G74" s="86" t="s">
        <v>284</v>
      </c>
      <c r="H74" s="73" t="s">
        <v>323</v>
      </c>
      <c r="I74" s="73" t="s">
        <v>120</v>
      </c>
      <c r="J74" s="73"/>
      <c r="K74" s="83">
        <v>4.369999999816006</v>
      </c>
      <c r="L74" s="86" t="s">
        <v>122</v>
      </c>
      <c r="M74" s="87">
        <v>8.3999999999999995E-3</v>
      </c>
      <c r="N74" s="87">
        <v>3.4499999997819712E-2</v>
      </c>
      <c r="O74" s="83">
        <v>0.19348799999999999</v>
      </c>
      <c r="P74" s="85">
        <v>4859428</v>
      </c>
      <c r="Q74" s="73"/>
      <c r="R74" s="83">
        <v>9.4024293290000003</v>
      </c>
      <c r="S74" s="84">
        <v>2.432893247831007E-5</v>
      </c>
      <c r="T74" s="84">
        <f t="shared" si="0"/>
        <v>2.7343134170337291E-3</v>
      </c>
      <c r="U74" s="84">
        <f>R74/'סכום נכסי הקרן'!$C$42</f>
        <v>4.3003642112106279E-4</v>
      </c>
    </row>
    <row r="75" spans="2:21">
      <c r="B75" s="76" t="s">
        <v>370</v>
      </c>
      <c r="C75" s="73">
        <v>1191329</v>
      </c>
      <c r="D75" s="86" t="s">
        <v>113</v>
      </c>
      <c r="E75" s="86" t="s">
        <v>282</v>
      </c>
      <c r="F75" s="73" t="s">
        <v>298</v>
      </c>
      <c r="G75" s="86" t="s">
        <v>284</v>
      </c>
      <c r="H75" s="73" t="s">
        <v>323</v>
      </c>
      <c r="I75" s="73" t="s">
        <v>120</v>
      </c>
      <c r="J75" s="73"/>
      <c r="K75" s="83">
        <v>4.7300000000397242</v>
      </c>
      <c r="L75" s="86" t="s">
        <v>122</v>
      </c>
      <c r="M75" s="87">
        <v>3.0899999999999997E-2</v>
      </c>
      <c r="N75" s="87">
        <v>3.5200000000334519E-2</v>
      </c>
      <c r="O75" s="83">
        <v>0.4603020000000001</v>
      </c>
      <c r="P75" s="85">
        <v>5195474</v>
      </c>
      <c r="Q75" s="73"/>
      <c r="R75" s="83">
        <v>23.914862685000003</v>
      </c>
      <c r="S75" s="84">
        <v>2.4226421052631585E-5</v>
      </c>
      <c r="T75" s="84">
        <f t="shared" si="0"/>
        <v>6.9546632703135075E-3</v>
      </c>
      <c r="U75" s="84">
        <f>R75/'סכום נכסי הקרן'!$C$42</f>
        <v>1.0937877436567598E-3</v>
      </c>
    </row>
    <row r="76" spans="2:21">
      <c r="B76" s="76" t="s">
        <v>371</v>
      </c>
      <c r="C76" s="73">
        <v>1157569</v>
      </c>
      <c r="D76" s="86" t="s">
        <v>113</v>
      </c>
      <c r="E76" s="86" t="s">
        <v>282</v>
      </c>
      <c r="F76" s="73" t="s">
        <v>372</v>
      </c>
      <c r="G76" s="86" t="s">
        <v>296</v>
      </c>
      <c r="H76" s="73" t="s">
        <v>328</v>
      </c>
      <c r="I76" s="73" t="s">
        <v>293</v>
      </c>
      <c r="J76" s="73"/>
      <c r="K76" s="83">
        <v>2.9699999999589788</v>
      </c>
      <c r="L76" s="86" t="s">
        <v>122</v>
      </c>
      <c r="M76" s="87">
        <v>1.4199999999999999E-2</v>
      </c>
      <c r="N76" s="87">
        <v>2.9599999999750312E-2</v>
      </c>
      <c r="O76" s="83">
        <v>10478.026820000001</v>
      </c>
      <c r="P76" s="85">
        <v>107.02</v>
      </c>
      <c r="Q76" s="73"/>
      <c r="R76" s="83">
        <v>11.213584318000001</v>
      </c>
      <c r="S76" s="84">
        <v>1.0882881470372029E-5</v>
      </c>
      <c r="T76" s="84">
        <f t="shared" ref="T76:T139" si="1">IFERROR(R76/$R$11,0)</f>
        <v>3.2610140401882113E-3</v>
      </c>
      <c r="U76" s="84">
        <f>R76/'סכום נכסי הקרן'!$C$42</f>
        <v>5.1287273738699472E-4</v>
      </c>
    </row>
    <row r="77" spans="2:21">
      <c r="B77" s="76" t="s">
        <v>373</v>
      </c>
      <c r="C77" s="73">
        <v>1129899</v>
      </c>
      <c r="D77" s="86" t="s">
        <v>113</v>
      </c>
      <c r="E77" s="86" t="s">
        <v>282</v>
      </c>
      <c r="F77" s="73" t="s">
        <v>374</v>
      </c>
      <c r="G77" s="86" t="s">
        <v>296</v>
      </c>
      <c r="H77" s="73" t="s">
        <v>328</v>
      </c>
      <c r="I77" s="73" t="s">
        <v>293</v>
      </c>
      <c r="J77" s="73"/>
      <c r="K77" s="83">
        <v>0.97000000061027947</v>
      </c>
      <c r="L77" s="86" t="s">
        <v>122</v>
      </c>
      <c r="M77" s="87">
        <v>0.04</v>
      </c>
      <c r="N77" s="87">
        <v>3.0099999957280413E-2</v>
      </c>
      <c r="O77" s="83">
        <v>145.97707500000004</v>
      </c>
      <c r="P77" s="85">
        <v>112.25</v>
      </c>
      <c r="Q77" s="73"/>
      <c r="R77" s="83">
        <v>0.16385927000000003</v>
      </c>
      <c r="S77" s="84">
        <v>1.7930897446993414E-6</v>
      </c>
      <c r="T77" s="84">
        <f t="shared" si="1"/>
        <v>4.7651791339122385E-5</v>
      </c>
      <c r="U77" s="84">
        <f>R77/'סכום נכסי הקרן'!$C$42</f>
        <v>7.4943880536248955E-6</v>
      </c>
    </row>
    <row r="78" spans="2:21">
      <c r="B78" s="76" t="s">
        <v>375</v>
      </c>
      <c r="C78" s="73">
        <v>1136753</v>
      </c>
      <c r="D78" s="86" t="s">
        <v>113</v>
      </c>
      <c r="E78" s="86" t="s">
        <v>282</v>
      </c>
      <c r="F78" s="73" t="s">
        <v>374</v>
      </c>
      <c r="G78" s="86" t="s">
        <v>296</v>
      </c>
      <c r="H78" s="73" t="s">
        <v>328</v>
      </c>
      <c r="I78" s="73" t="s">
        <v>293</v>
      </c>
      <c r="J78" s="73"/>
      <c r="K78" s="83">
        <v>2.9199999999878159</v>
      </c>
      <c r="L78" s="86" t="s">
        <v>122</v>
      </c>
      <c r="M78" s="87">
        <v>0.04</v>
      </c>
      <c r="N78" s="87">
        <v>2.8799999999986461E-2</v>
      </c>
      <c r="O78" s="83">
        <v>25518.905390000004</v>
      </c>
      <c r="P78" s="85">
        <v>115.78</v>
      </c>
      <c r="Q78" s="73"/>
      <c r="R78" s="83">
        <v>29.545790058000001</v>
      </c>
      <c r="S78" s="84">
        <v>2.8179570191486033E-5</v>
      </c>
      <c r="T78" s="84">
        <f t="shared" si="1"/>
        <v>8.5921890338784765E-3</v>
      </c>
      <c r="U78" s="84">
        <f>R78/'סכום נכסי הקרן'!$C$42</f>
        <v>1.3513279782436745E-3</v>
      </c>
    </row>
    <row r="79" spans="2:21">
      <c r="B79" s="76" t="s">
        <v>376</v>
      </c>
      <c r="C79" s="73">
        <v>1138544</v>
      </c>
      <c r="D79" s="86" t="s">
        <v>113</v>
      </c>
      <c r="E79" s="86" t="s">
        <v>282</v>
      </c>
      <c r="F79" s="73" t="s">
        <v>374</v>
      </c>
      <c r="G79" s="86" t="s">
        <v>296</v>
      </c>
      <c r="H79" s="73" t="s">
        <v>328</v>
      </c>
      <c r="I79" s="73" t="s">
        <v>293</v>
      </c>
      <c r="J79" s="73"/>
      <c r="K79" s="83">
        <v>4.2700000001430674</v>
      </c>
      <c r="L79" s="86" t="s">
        <v>122</v>
      </c>
      <c r="M79" s="87">
        <v>3.5000000000000003E-2</v>
      </c>
      <c r="N79" s="87">
        <v>3.1200000001485276E-2</v>
      </c>
      <c r="O79" s="83">
        <v>7952.5448540000016</v>
      </c>
      <c r="P79" s="85">
        <v>115.14</v>
      </c>
      <c r="Q79" s="73"/>
      <c r="R79" s="83">
        <v>9.1565605470000015</v>
      </c>
      <c r="S79" s="84">
        <v>9.0204580372989887E-6</v>
      </c>
      <c r="T79" s="84">
        <f t="shared" si="1"/>
        <v>2.6628125010546206E-3</v>
      </c>
      <c r="U79" s="84">
        <f>R79/'סכום נכסי הקרן'!$C$42</f>
        <v>4.1879118572742233E-4</v>
      </c>
    </row>
    <row r="80" spans="2:21">
      <c r="B80" s="76" t="s">
        <v>377</v>
      </c>
      <c r="C80" s="73">
        <v>1171271</v>
      </c>
      <c r="D80" s="86" t="s">
        <v>113</v>
      </c>
      <c r="E80" s="86" t="s">
        <v>282</v>
      </c>
      <c r="F80" s="73" t="s">
        <v>374</v>
      </c>
      <c r="G80" s="86" t="s">
        <v>296</v>
      </c>
      <c r="H80" s="73" t="s">
        <v>328</v>
      </c>
      <c r="I80" s="73" t="s">
        <v>293</v>
      </c>
      <c r="J80" s="73"/>
      <c r="K80" s="83">
        <v>6.8199999998095731</v>
      </c>
      <c r="L80" s="86" t="s">
        <v>122</v>
      </c>
      <c r="M80" s="87">
        <v>2.5000000000000001E-2</v>
      </c>
      <c r="N80" s="87">
        <v>3.1799999999203188E-2</v>
      </c>
      <c r="O80" s="83">
        <v>13897.225336000001</v>
      </c>
      <c r="P80" s="85">
        <v>106.56</v>
      </c>
      <c r="Q80" s="73"/>
      <c r="R80" s="83">
        <v>14.808882651000001</v>
      </c>
      <c r="S80" s="84">
        <v>2.3455092774948909E-5</v>
      </c>
      <c r="T80" s="84">
        <f t="shared" si="1"/>
        <v>4.3065600502858424E-3</v>
      </c>
      <c r="U80" s="84">
        <f>R80/'סכום נכסי הקרן'!$C$42</f>
        <v>6.7730994546226996E-4</v>
      </c>
    </row>
    <row r="81" spans="2:21">
      <c r="B81" s="76" t="s">
        <v>378</v>
      </c>
      <c r="C81" s="73">
        <v>1410307</v>
      </c>
      <c r="D81" s="86" t="s">
        <v>113</v>
      </c>
      <c r="E81" s="86" t="s">
        <v>282</v>
      </c>
      <c r="F81" s="73" t="s">
        <v>379</v>
      </c>
      <c r="G81" s="86" t="s">
        <v>118</v>
      </c>
      <c r="H81" s="73" t="s">
        <v>328</v>
      </c>
      <c r="I81" s="73" t="s">
        <v>293</v>
      </c>
      <c r="J81" s="73"/>
      <c r="K81" s="83">
        <v>1.4500000000055784</v>
      </c>
      <c r="L81" s="86" t="s">
        <v>122</v>
      </c>
      <c r="M81" s="87">
        <v>1.8000000000000002E-2</v>
      </c>
      <c r="N81" s="87">
        <v>3.2899999998895431E-2</v>
      </c>
      <c r="O81" s="83">
        <v>8178.5064210000019</v>
      </c>
      <c r="P81" s="85">
        <v>109.59</v>
      </c>
      <c r="Q81" s="73"/>
      <c r="R81" s="83">
        <v>8.9628252310000018</v>
      </c>
      <c r="S81" s="84">
        <v>9.1537596753126804E-6</v>
      </c>
      <c r="T81" s="84">
        <f t="shared" si="1"/>
        <v>2.6064724791989699E-3</v>
      </c>
      <c r="U81" s="84">
        <f>R81/'סכום נכסי הקרן'!$C$42</f>
        <v>4.0993036486696295E-4</v>
      </c>
    </row>
    <row r="82" spans="2:21">
      <c r="B82" s="76" t="s">
        <v>380</v>
      </c>
      <c r="C82" s="73">
        <v>1192749</v>
      </c>
      <c r="D82" s="86" t="s">
        <v>113</v>
      </c>
      <c r="E82" s="86" t="s">
        <v>282</v>
      </c>
      <c r="F82" s="73" t="s">
        <v>379</v>
      </c>
      <c r="G82" s="86" t="s">
        <v>118</v>
      </c>
      <c r="H82" s="73" t="s">
        <v>328</v>
      </c>
      <c r="I82" s="73" t="s">
        <v>293</v>
      </c>
      <c r="J82" s="73"/>
      <c r="K82" s="83">
        <v>3.9400000002274598</v>
      </c>
      <c r="L82" s="86" t="s">
        <v>122</v>
      </c>
      <c r="M82" s="87">
        <v>2.2000000000000002E-2</v>
      </c>
      <c r="N82" s="87">
        <v>3.0800000001705949E-2</v>
      </c>
      <c r="O82" s="83">
        <v>6353.674949000002</v>
      </c>
      <c r="P82" s="85">
        <v>99.64</v>
      </c>
      <c r="Q82" s="73"/>
      <c r="R82" s="83">
        <v>6.3308016240000002</v>
      </c>
      <c r="S82" s="84">
        <v>2.3215857662192253E-5</v>
      </c>
      <c r="T82" s="84">
        <f t="shared" si="1"/>
        <v>1.8410556692717178E-3</v>
      </c>
      <c r="U82" s="84">
        <f>R82/'סכום נכסי הקרן'!$C$42</f>
        <v>2.8955019792761605E-4</v>
      </c>
    </row>
    <row r="83" spans="2:21">
      <c r="B83" s="76" t="s">
        <v>381</v>
      </c>
      <c r="C83" s="73">
        <v>1110915</v>
      </c>
      <c r="D83" s="86" t="s">
        <v>113</v>
      </c>
      <c r="E83" s="86" t="s">
        <v>282</v>
      </c>
      <c r="F83" s="73" t="s">
        <v>382</v>
      </c>
      <c r="G83" s="86" t="s">
        <v>383</v>
      </c>
      <c r="H83" s="73" t="s">
        <v>384</v>
      </c>
      <c r="I83" s="73" t="s">
        <v>293</v>
      </c>
      <c r="J83" s="73"/>
      <c r="K83" s="83">
        <v>5.6299999999662074</v>
      </c>
      <c r="L83" s="86" t="s">
        <v>122</v>
      </c>
      <c r="M83" s="87">
        <v>5.1500000000000004E-2</v>
      </c>
      <c r="N83" s="87">
        <v>3.259999999980235E-2</v>
      </c>
      <c r="O83" s="83">
        <v>41491.837691000008</v>
      </c>
      <c r="P83" s="85">
        <v>151.19999999999999</v>
      </c>
      <c r="Q83" s="73"/>
      <c r="R83" s="83">
        <v>62.735656824000003</v>
      </c>
      <c r="S83" s="84">
        <v>1.3267325085862142E-5</v>
      </c>
      <c r="T83" s="84">
        <f t="shared" si="1"/>
        <v>1.8244109280482191E-2</v>
      </c>
      <c r="U83" s="84">
        <f>R83/'סכום נכסי הקרן'!$C$42</f>
        <v>2.8693241281869293E-3</v>
      </c>
    </row>
    <row r="84" spans="2:21">
      <c r="B84" s="76" t="s">
        <v>385</v>
      </c>
      <c r="C84" s="73">
        <v>2300184</v>
      </c>
      <c r="D84" s="86" t="s">
        <v>113</v>
      </c>
      <c r="E84" s="86" t="s">
        <v>282</v>
      </c>
      <c r="F84" s="73" t="s">
        <v>386</v>
      </c>
      <c r="G84" s="86" t="s">
        <v>143</v>
      </c>
      <c r="H84" s="73" t="s">
        <v>387</v>
      </c>
      <c r="I84" s="73" t="s">
        <v>120</v>
      </c>
      <c r="J84" s="73"/>
      <c r="K84" s="83">
        <v>1.1499999998852732</v>
      </c>
      <c r="L84" s="86" t="s">
        <v>122</v>
      </c>
      <c r="M84" s="87">
        <v>2.2000000000000002E-2</v>
      </c>
      <c r="N84" s="87">
        <v>2.7500000005736349E-2</v>
      </c>
      <c r="O84" s="83">
        <v>780.75535600000012</v>
      </c>
      <c r="P84" s="85">
        <v>111.64</v>
      </c>
      <c r="Q84" s="73"/>
      <c r="R84" s="83">
        <v>0.87163533400000004</v>
      </c>
      <c r="S84" s="84">
        <v>9.8391956782964988E-7</v>
      </c>
      <c r="T84" s="84">
        <f t="shared" si="1"/>
        <v>2.5347961735441789E-4</v>
      </c>
      <c r="U84" s="84">
        <f>R84/'סכום נכסי הקרן'!$C$42</f>
        <v>3.9865754523665002E-5</v>
      </c>
    </row>
    <row r="85" spans="2:21">
      <c r="B85" s="76" t="s">
        <v>388</v>
      </c>
      <c r="C85" s="73">
        <v>2300242</v>
      </c>
      <c r="D85" s="86" t="s">
        <v>113</v>
      </c>
      <c r="E85" s="86" t="s">
        <v>282</v>
      </c>
      <c r="F85" s="73" t="s">
        <v>386</v>
      </c>
      <c r="G85" s="86" t="s">
        <v>143</v>
      </c>
      <c r="H85" s="73" t="s">
        <v>387</v>
      </c>
      <c r="I85" s="73" t="s">
        <v>120</v>
      </c>
      <c r="J85" s="73"/>
      <c r="K85" s="83">
        <v>4.450000000143211</v>
      </c>
      <c r="L85" s="86" t="s">
        <v>122</v>
      </c>
      <c r="M85" s="87">
        <v>1.7000000000000001E-2</v>
      </c>
      <c r="N85" s="87">
        <v>2.5900000000738669E-2</v>
      </c>
      <c r="O85" s="83">
        <v>6252.2011850000008</v>
      </c>
      <c r="P85" s="85">
        <v>106.1</v>
      </c>
      <c r="Q85" s="73"/>
      <c r="R85" s="83">
        <v>6.6335855889999999</v>
      </c>
      <c r="S85" s="84">
        <v>4.9259408661876402E-6</v>
      </c>
      <c r="T85" s="84">
        <f t="shared" si="1"/>
        <v>1.9291080469065755E-3</v>
      </c>
      <c r="U85" s="84">
        <f>R85/'סכום נכסי הקרן'!$C$42</f>
        <v>3.0339854797900573E-4</v>
      </c>
    </row>
    <row r="86" spans="2:21">
      <c r="B86" s="76" t="s">
        <v>389</v>
      </c>
      <c r="C86" s="73">
        <v>2300317</v>
      </c>
      <c r="D86" s="86" t="s">
        <v>113</v>
      </c>
      <c r="E86" s="86" t="s">
        <v>282</v>
      </c>
      <c r="F86" s="73" t="s">
        <v>386</v>
      </c>
      <c r="G86" s="86" t="s">
        <v>143</v>
      </c>
      <c r="H86" s="73" t="s">
        <v>387</v>
      </c>
      <c r="I86" s="73" t="s">
        <v>120</v>
      </c>
      <c r="J86" s="73"/>
      <c r="K86" s="83">
        <v>9.3199999989654891</v>
      </c>
      <c r="L86" s="86" t="s">
        <v>122</v>
      </c>
      <c r="M86" s="87">
        <v>5.7999999999999996E-3</v>
      </c>
      <c r="N86" s="87">
        <v>2.9299999997238976E-2</v>
      </c>
      <c r="O86" s="83">
        <v>3262.5534960000009</v>
      </c>
      <c r="P86" s="85">
        <v>87.7</v>
      </c>
      <c r="Q86" s="73"/>
      <c r="R86" s="83">
        <v>2.8612595030000008</v>
      </c>
      <c r="S86" s="84">
        <v>6.8202463317606102E-6</v>
      </c>
      <c r="T86" s="84">
        <f t="shared" si="1"/>
        <v>8.320807288109915E-4</v>
      </c>
      <c r="U86" s="84">
        <f>R86/'סכום נכסי הקרן'!$C$42</f>
        <v>1.3086466842921921E-4</v>
      </c>
    </row>
    <row r="87" spans="2:21">
      <c r="B87" s="76" t="s">
        <v>390</v>
      </c>
      <c r="C87" s="73">
        <v>1136084</v>
      </c>
      <c r="D87" s="86" t="s">
        <v>113</v>
      </c>
      <c r="E87" s="86" t="s">
        <v>282</v>
      </c>
      <c r="F87" s="73" t="s">
        <v>332</v>
      </c>
      <c r="G87" s="86" t="s">
        <v>296</v>
      </c>
      <c r="H87" s="73" t="s">
        <v>387</v>
      </c>
      <c r="I87" s="73" t="s">
        <v>120</v>
      </c>
      <c r="J87" s="73"/>
      <c r="K87" s="85">
        <v>1.0899993005928503</v>
      </c>
      <c r="L87" s="86" t="s">
        <v>122</v>
      </c>
      <c r="M87" s="87">
        <v>2.5000000000000001E-2</v>
      </c>
      <c r="N87" s="87">
        <v>2.8689655172413793E-2</v>
      </c>
      <c r="O87" s="83">
        <v>3.8800000000000011E-4</v>
      </c>
      <c r="P87" s="85">
        <v>112.16</v>
      </c>
      <c r="Q87" s="73"/>
      <c r="R87" s="83">
        <v>4.3500000000000007E-7</v>
      </c>
      <c r="S87" s="84">
        <v>8.239287231493125E-13</v>
      </c>
      <c r="T87" s="84">
        <f t="shared" si="1"/>
        <v>1.2650202355056409E-10</v>
      </c>
      <c r="U87" s="84">
        <f>R87/'סכום נכסי הקרן'!$C$42</f>
        <v>1.9895479842713993E-11</v>
      </c>
    </row>
    <row r="88" spans="2:21">
      <c r="B88" s="76" t="s">
        <v>391</v>
      </c>
      <c r="C88" s="73">
        <v>1141050</v>
      </c>
      <c r="D88" s="86" t="s">
        <v>113</v>
      </c>
      <c r="E88" s="86" t="s">
        <v>282</v>
      </c>
      <c r="F88" s="73" t="s">
        <v>332</v>
      </c>
      <c r="G88" s="86" t="s">
        <v>296</v>
      </c>
      <c r="H88" s="73" t="s">
        <v>387</v>
      </c>
      <c r="I88" s="73" t="s">
        <v>120</v>
      </c>
      <c r="J88" s="73"/>
      <c r="K88" s="83">
        <v>1.9399999999958051</v>
      </c>
      <c r="L88" s="86" t="s">
        <v>122</v>
      </c>
      <c r="M88" s="87">
        <v>1.95E-2</v>
      </c>
      <c r="N88" s="87">
        <v>3.2099999999622458E-2</v>
      </c>
      <c r="O88" s="83">
        <v>8648.8935320000019</v>
      </c>
      <c r="P88" s="85">
        <v>110.25</v>
      </c>
      <c r="Q88" s="73"/>
      <c r="R88" s="83">
        <v>9.5354054160000015</v>
      </c>
      <c r="S88" s="84">
        <v>1.5198091669747679E-5</v>
      </c>
      <c r="T88" s="84">
        <f t="shared" si="1"/>
        <v>2.7729840931011683E-3</v>
      </c>
      <c r="U88" s="84">
        <f>R88/'סכום נכסי הקרן'!$C$42</f>
        <v>4.3611831320950303E-4</v>
      </c>
    </row>
    <row r="89" spans="2:21">
      <c r="B89" s="76" t="s">
        <v>392</v>
      </c>
      <c r="C89" s="73">
        <v>1162221</v>
      </c>
      <c r="D89" s="86" t="s">
        <v>113</v>
      </c>
      <c r="E89" s="86" t="s">
        <v>282</v>
      </c>
      <c r="F89" s="73" t="s">
        <v>332</v>
      </c>
      <c r="G89" s="86" t="s">
        <v>296</v>
      </c>
      <c r="H89" s="73" t="s">
        <v>387</v>
      </c>
      <c r="I89" s="73" t="s">
        <v>120</v>
      </c>
      <c r="J89" s="73"/>
      <c r="K89" s="83">
        <v>5.1500000005640434</v>
      </c>
      <c r="L89" s="86" t="s">
        <v>122</v>
      </c>
      <c r="M89" s="87">
        <v>1.1699999999999999E-2</v>
      </c>
      <c r="N89" s="87">
        <v>3.9200000006317279E-2</v>
      </c>
      <c r="O89" s="83">
        <v>2296.2829770000003</v>
      </c>
      <c r="P89" s="85">
        <v>96.51</v>
      </c>
      <c r="Q89" s="73"/>
      <c r="R89" s="83">
        <v>2.2161428050000005</v>
      </c>
      <c r="S89" s="84">
        <v>3.1832662466862625E-6</v>
      </c>
      <c r="T89" s="84">
        <f t="shared" si="1"/>
        <v>6.4447482599890374E-4</v>
      </c>
      <c r="U89" s="84">
        <f>R89/'סכום נכסי הקרן'!$C$42</f>
        <v>1.0135913679414516E-4</v>
      </c>
    </row>
    <row r="90" spans="2:21">
      <c r="B90" s="76" t="s">
        <v>393</v>
      </c>
      <c r="C90" s="73">
        <v>1156231</v>
      </c>
      <c r="D90" s="86" t="s">
        <v>113</v>
      </c>
      <c r="E90" s="86" t="s">
        <v>282</v>
      </c>
      <c r="F90" s="73" t="s">
        <v>332</v>
      </c>
      <c r="G90" s="86" t="s">
        <v>296</v>
      </c>
      <c r="H90" s="73" t="s">
        <v>387</v>
      </c>
      <c r="I90" s="73" t="s">
        <v>120</v>
      </c>
      <c r="J90" s="73"/>
      <c r="K90" s="83">
        <v>3.500000000113682</v>
      </c>
      <c r="L90" s="86" t="s">
        <v>122</v>
      </c>
      <c r="M90" s="87">
        <v>3.3500000000000002E-2</v>
      </c>
      <c r="N90" s="87">
        <v>3.3800000000773038E-2</v>
      </c>
      <c r="O90" s="83">
        <v>7904.068201000001</v>
      </c>
      <c r="P90" s="85">
        <v>111.29</v>
      </c>
      <c r="Q90" s="73"/>
      <c r="R90" s="83">
        <v>8.7964377140000014</v>
      </c>
      <c r="S90" s="84">
        <v>1.1860319119359698E-5</v>
      </c>
      <c r="T90" s="84">
        <f t="shared" si="1"/>
        <v>2.558085450247122E-3</v>
      </c>
      <c r="U90" s="84">
        <f>R90/'סכום נכסי הקרן'!$C$42</f>
        <v>4.0232034304960035E-4</v>
      </c>
    </row>
    <row r="91" spans="2:21">
      <c r="B91" s="76" t="s">
        <v>394</v>
      </c>
      <c r="C91" s="73">
        <v>1174226</v>
      </c>
      <c r="D91" s="86" t="s">
        <v>113</v>
      </c>
      <c r="E91" s="86" t="s">
        <v>282</v>
      </c>
      <c r="F91" s="73" t="s">
        <v>332</v>
      </c>
      <c r="G91" s="86" t="s">
        <v>296</v>
      </c>
      <c r="H91" s="73" t="s">
        <v>387</v>
      </c>
      <c r="I91" s="73" t="s">
        <v>120</v>
      </c>
      <c r="J91" s="73"/>
      <c r="K91" s="83">
        <v>5.1600000000783952</v>
      </c>
      <c r="L91" s="86" t="s">
        <v>122</v>
      </c>
      <c r="M91" s="87">
        <v>1.3300000000000001E-2</v>
      </c>
      <c r="N91" s="87">
        <v>3.9200000000602177E-2</v>
      </c>
      <c r="O91" s="83">
        <v>35836.46572900001</v>
      </c>
      <c r="P91" s="85">
        <v>97.5</v>
      </c>
      <c r="Q91" s="83">
        <v>0.26499172400000004</v>
      </c>
      <c r="R91" s="83">
        <v>35.205545889000007</v>
      </c>
      <c r="S91" s="84">
        <v>3.0178076403368429E-5</v>
      </c>
      <c r="T91" s="84">
        <f t="shared" si="1"/>
        <v>1.0238098379679868E-2</v>
      </c>
      <c r="U91" s="84">
        <f>R91/'סכום נכסי הקרן'!$C$42</f>
        <v>1.6101867323823954E-3</v>
      </c>
    </row>
    <row r="92" spans="2:21">
      <c r="B92" s="76" t="s">
        <v>395</v>
      </c>
      <c r="C92" s="73">
        <v>1186188</v>
      </c>
      <c r="D92" s="86" t="s">
        <v>113</v>
      </c>
      <c r="E92" s="86" t="s">
        <v>282</v>
      </c>
      <c r="F92" s="73" t="s">
        <v>332</v>
      </c>
      <c r="G92" s="86" t="s">
        <v>296</v>
      </c>
      <c r="H92" s="73" t="s">
        <v>384</v>
      </c>
      <c r="I92" s="73" t="s">
        <v>293</v>
      </c>
      <c r="J92" s="73"/>
      <c r="K92" s="83">
        <v>5.7500000000137508</v>
      </c>
      <c r="L92" s="86" t="s">
        <v>122</v>
      </c>
      <c r="M92" s="87">
        <v>1.8700000000000001E-2</v>
      </c>
      <c r="N92" s="87">
        <v>4.0400000000241999E-2</v>
      </c>
      <c r="O92" s="83">
        <v>19094.049126000005</v>
      </c>
      <c r="P92" s="85">
        <v>95.22</v>
      </c>
      <c r="Q92" s="73"/>
      <c r="R92" s="83">
        <v>18.181353589</v>
      </c>
      <c r="S92" s="84">
        <v>3.4148660080776922E-5</v>
      </c>
      <c r="T92" s="84">
        <f t="shared" si="1"/>
        <v>5.287305792866231E-3</v>
      </c>
      <c r="U92" s="84">
        <f>R92/'סכום נכסי הקרן'!$C$42</f>
        <v>8.3155575596139113E-4</v>
      </c>
    </row>
    <row r="93" spans="2:21">
      <c r="B93" s="76" t="s">
        <v>396</v>
      </c>
      <c r="C93" s="73">
        <v>1185537</v>
      </c>
      <c r="D93" s="86" t="s">
        <v>113</v>
      </c>
      <c r="E93" s="86" t="s">
        <v>282</v>
      </c>
      <c r="F93" s="73" t="s">
        <v>397</v>
      </c>
      <c r="G93" s="86" t="s">
        <v>284</v>
      </c>
      <c r="H93" s="73" t="s">
        <v>387</v>
      </c>
      <c r="I93" s="73" t="s">
        <v>120</v>
      </c>
      <c r="J93" s="73"/>
      <c r="K93" s="83">
        <v>4.3899999999969221</v>
      </c>
      <c r="L93" s="86" t="s">
        <v>122</v>
      </c>
      <c r="M93" s="87">
        <v>1.09E-2</v>
      </c>
      <c r="N93" s="87">
        <v>3.7000000000102576E-2</v>
      </c>
      <c r="O93" s="83">
        <v>0.60575500000000015</v>
      </c>
      <c r="P93" s="85">
        <v>4827766</v>
      </c>
      <c r="Q93" s="73"/>
      <c r="R93" s="83">
        <v>29.244428231000004</v>
      </c>
      <c r="S93" s="84">
        <v>3.3358389779172868E-5</v>
      </c>
      <c r="T93" s="84">
        <f t="shared" si="1"/>
        <v>8.504550227128144E-3</v>
      </c>
      <c r="U93" s="84">
        <f>R93/'סכום נכסי הקרן'!$C$42</f>
        <v>1.3375446721415091E-3</v>
      </c>
    </row>
    <row r="94" spans="2:21">
      <c r="B94" s="76" t="s">
        <v>398</v>
      </c>
      <c r="C94" s="73">
        <v>1189497</v>
      </c>
      <c r="D94" s="86" t="s">
        <v>113</v>
      </c>
      <c r="E94" s="86" t="s">
        <v>282</v>
      </c>
      <c r="F94" s="73" t="s">
        <v>397</v>
      </c>
      <c r="G94" s="86" t="s">
        <v>284</v>
      </c>
      <c r="H94" s="73" t="s">
        <v>387</v>
      </c>
      <c r="I94" s="73" t="s">
        <v>120</v>
      </c>
      <c r="J94" s="73"/>
      <c r="K94" s="83">
        <v>5.0300000000879352</v>
      </c>
      <c r="L94" s="86" t="s">
        <v>122</v>
      </c>
      <c r="M94" s="87">
        <v>2.9900000000000003E-2</v>
      </c>
      <c r="N94" s="87">
        <v>3.4000000000700366E-2</v>
      </c>
      <c r="O94" s="83">
        <v>0.49711400000000006</v>
      </c>
      <c r="P94" s="85">
        <v>5169986</v>
      </c>
      <c r="Q94" s="73"/>
      <c r="R94" s="83">
        <v>25.700726058000004</v>
      </c>
      <c r="S94" s="84">
        <v>3.1069625000000007E-5</v>
      </c>
      <c r="T94" s="84">
        <f t="shared" si="1"/>
        <v>7.4740088575993378E-3</v>
      </c>
      <c r="U94" s="84">
        <f>R94/'סכום נכסי הקרן'!$C$42</f>
        <v>1.175467303977134E-3</v>
      </c>
    </row>
    <row r="95" spans="2:21">
      <c r="B95" s="76" t="s">
        <v>399</v>
      </c>
      <c r="C95" s="73">
        <v>1167030</v>
      </c>
      <c r="D95" s="86" t="s">
        <v>113</v>
      </c>
      <c r="E95" s="86" t="s">
        <v>282</v>
      </c>
      <c r="F95" s="73" t="s">
        <v>397</v>
      </c>
      <c r="G95" s="86" t="s">
        <v>284</v>
      </c>
      <c r="H95" s="73" t="s">
        <v>387</v>
      </c>
      <c r="I95" s="73" t="s">
        <v>120</v>
      </c>
      <c r="J95" s="73"/>
      <c r="K95" s="83">
        <v>2.66999999986596</v>
      </c>
      <c r="L95" s="86" t="s">
        <v>122</v>
      </c>
      <c r="M95" s="87">
        <v>2.3199999999999998E-2</v>
      </c>
      <c r="N95" s="87">
        <v>3.5899999997319194E-2</v>
      </c>
      <c r="O95" s="83">
        <v>7.1529000000000009E-2</v>
      </c>
      <c r="P95" s="85">
        <v>5423550</v>
      </c>
      <c r="Q95" s="73"/>
      <c r="R95" s="83">
        <v>3.8794299560000005</v>
      </c>
      <c r="S95" s="84">
        <v>1.1921500000000001E-5</v>
      </c>
      <c r="T95" s="84">
        <f t="shared" si="1"/>
        <v>1.1281741141532776E-3</v>
      </c>
      <c r="U95" s="84">
        <f>R95/'סכום נכסי הקרן'!$C$42</f>
        <v>1.7743246089843407E-4</v>
      </c>
    </row>
    <row r="96" spans="2:21">
      <c r="B96" s="76" t="s">
        <v>400</v>
      </c>
      <c r="C96" s="73">
        <v>7480197</v>
      </c>
      <c r="D96" s="86" t="s">
        <v>113</v>
      </c>
      <c r="E96" s="86" t="s">
        <v>282</v>
      </c>
      <c r="F96" s="73" t="s">
        <v>401</v>
      </c>
      <c r="G96" s="86" t="s">
        <v>284</v>
      </c>
      <c r="H96" s="73" t="s">
        <v>387</v>
      </c>
      <c r="I96" s="73" t="s">
        <v>120</v>
      </c>
      <c r="J96" s="73"/>
      <c r="K96" s="83">
        <v>2.040000000029988</v>
      </c>
      <c r="L96" s="86" t="s">
        <v>122</v>
      </c>
      <c r="M96" s="87">
        <v>1.46E-2</v>
      </c>
      <c r="N96" s="87">
        <v>3.4600000000565172E-2</v>
      </c>
      <c r="O96" s="83">
        <v>0.643764</v>
      </c>
      <c r="P96" s="85">
        <v>5387000</v>
      </c>
      <c r="Q96" s="73"/>
      <c r="R96" s="83">
        <v>34.67957727400001</v>
      </c>
      <c r="S96" s="84">
        <v>2.4171666729245672E-5</v>
      </c>
      <c r="T96" s="84">
        <f t="shared" si="1"/>
        <v>1.0085141841469322E-2</v>
      </c>
      <c r="U96" s="84">
        <f>R96/'סכום נכסי הקרן'!$C$42</f>
        <v>1.5861306450774928E-3</v>
      </c>
    </row>
    <row r="97" spans="2:21">
      <c r="B97" s="76" t="s">
        <v>402</v>
      </c>
      <c r="C97" s="73">
        <v>7480247</v>
      </c>
      <c r="D97" s="86" t="s">
        <v>113</v>
      </c>
      <c r="E97" s="86" t="s">
        <v>282</v>
      </c>
      <c r="F97" s="73" t="s">
        <v>401</v>
      </c>
      <c r="G97" s="86" t="s">
        <v>284</v>
      </c>
      <c r="H97" s="73" t="s">
        <v>387</v>
      </c>
      <c r="I97" s="73" t="s">
        <v>120</v>
      </c>
      <c r="J97" s="73"/>
      <c r="K97" s="83">
        <v>2.6799999999894899</v>
      </c>
      <c r="L97" s="86" t="s">
        <v>122</v>
      </c>
      <c r="M97" s="87">
        <v>2.4199999999999999E-2</v>
      </c>
      <c r="N97" s="87">
        <v>3.8000000000000006E-2</v>
      </c>
      <c r="O97" s="83">
        <v>0.70407000000000008</v>
      </c>
      <c r="P97" s="85">
        <v>5405050</v>
      </c>
      <c r="Q97" s="73"/>
      <c r="R97" s="83">
        <v>38.055354004999998</v>
      </c>
      <c r="S97" s="84">
        <v>2.324891031567825E-5</v>
      </c>
      <c r="T97" s="84">
        <f t="shared" si="1"/>
        <v>1.1066848939231176E-2</v>
      </c>
      <c r="U97" s="84">
        <f>R97/'סכום נכסי הקרן'!$C$42</f>
        <v>1.7405276517559137E-3</v>
      </c>
    </row>
    <row r="98" spans="2:21">
      <c r="B98" s="76" t="s">
        <v>403</v>
      </c>
      <c r="C98" s="73">
        <v>7480312</v>
      </c>
      <c r="D98" s="86" t="s">
        <v>113</v>
      </c>
      <c r="E98" s="86" t="s">
        <v>282</v>
      </c>
      <c r="F98" s="73" t="s">
        <v>401</v>
      </c>
      <c r="G98" s="86" t="s">
        <v>284</v>
      </c>
      <c r="H98" s="73" t="s">
        <v>387</v>
      </c>
      <c r="I98" s="73" t="s">
        <v>120</v>
      </c>
      <c r="J98" s="73"/>
      <c r="K98" s="83">
        <v>4.069999999977866</v>
      </c>
      <c r="L98" s="86" t="s">
        <v>122</v>
      </c>
      <c r="M98" s="87">
        <v>2E-3</v>
      </c>
      <c r="N98" s="87">
        <v>3.6999999999798777E-2</v>
      </c>
      <c r="O98" s="83">
        <v>0.42034700000000008</v>
      </c>
      <c r="P98" s="85">
        <v>4728999</v>
      </c>
      <c r="Q98" s="73"/>
      <c r="R98" s="83">
        <v>19.878214191999998</v>
      </c>
      <c r="S98" s="84">
        <v>3.6673093700924799E-5</v>
      </c>
      <c r="T98" s="84">
        <f t="shared" si="1"/>
        <v>5.7807685514012419E-3</v>
      </c>
      <c r="U98" s="84">
        <f>R98/'סכום נכסי הקרן'!$C$42</f>
        <v>9.0916462015192435E-4</v>
      </c>
    </row>
    <row r="99" spans="2:21">
      <c r="B99" s="76" t="s">
        <v>404</v>
      </c>
      <c r="C99" s="73">
        <v>1191246</v>
      </c>
      <c r="D99" s="86" t="s">
        <v>113</v>
      </c>
      <c r="E99" s="86" t="s">
        <v>282</v>
      </c>
      <c r="F99" s="73" t="s">
        <v>401</v>
      </c>
      <c r="G99" s="86" t="s">
        <v>284</v>
      </c>
      <c r="H99" s="73" t="s">
        <v>387</v>
      </c>
      <c r="I99" s="73" t="s">
        <v>120</v>
      </c>
      <c r="J99" s="73"/>
      <c r="K99" s="83">
        <v>4.7299999999372124</v>
      </c>
      <c r="L99" s="86" t="s">
        <v>122</v>
      </c>
      <c r="M99" s="87">
        <v>3.1699999999999999E-2</v>
      </c>
      <c r="N99" s="87">
        <v>3.5099999999432564E-2</v>
      </c>
      <c r="O99" s="83">
        <v>0.57043900000000003</v>
      </c>
      <c r="P99" s="85">
        <v>5221114</v>
      </c>
      <c r="Q99" s="73"/>
      <c r="R99" s="83">
        <v>29.783277119000005</v>
      </c>
      <c r="S99" s="84">
        <v>3.3773771462403789E-5</v>
      </c>
      <c r="T99" s="84">
        <f t="shared" si="1"/>
        <v>8.6612524678637108E-3</v>
      </c>
      <c r="U99" s="84">
        <f>R99/'סכום נכסי הקרן'!$C$42</f>
        <v>1.3621898610828261E-3</v>
      </c>
    </row>
    <row r="100" spans="2:21">
      <c r="B100" s="76" t="s">
        <v>405</v>
      </c>
      <c r="C100" s="73">
        <v>1126077</v>
      </c>
      <c r="D100" s="86" t="s">
        <v>113</v>
      </c>
      <c r="E100" s="86" t="s">
        <v>282</v>
      </c>
      <c r="F100" s="73" t="s">
        <v>406</v>
      </c>
      <c r="G100" s="86" t="s">
        <v>341</v>
      </c>
      <c r="H100" s="73" t="s">
        <v>384</v>
      </c>
      <c r="I100" s="73" t="s">
        <v>293</v>
      </c>
      <c r="J100" s="73"/>
      <c r="K100" s="83">
        <v>0.66000000002606496</v>
      </c>
      <c r="L100" s="86" t="s">
        <v>122</v>
      </c>
      <c r="M100" s="87">
        <v>3.85E-2</v>
      </c>
      <c r="N100" s="87">
        <v>2.4899999999576442E-2</v>
      </c>
      <c r="O100" s="83">
        <v>5226.9324020000013</v>
      </c>
      <c r="P100" s="85">
        <v>117.44</v>
      </c>
      <c r="Q100" s="73"/>
      <c r="R100" s="83">
        <v>6.1385096740000007</v>
      </c>
      <c r="S100" s="84">
        <v>2.0907729608000005E-5</v>
      </c>
      <c r="T100" s="84">
        <f t="shared" si="1"/>
        <v>1.785135391599341E-3</v>
      </c>
      <c r="U100" s="84">
        <f>R100/'סכום נכסי הקרן'!$C$42</f>
        <v>2.8075539191579733E-4</v>
      </c>
    </row>
    <row r="101" spans="2:21">
      <c r="B101" s="76" t="s">
        <v>407</v>
      </c>
      <c r="C101" s="73">
        <v>6130223</v>
      </c>
      <c r="D101" s="86" t="s">
        <v>113</v>
      </c>
      <c r="E101" s="86" t="s">
        <v>282</v>
      </c>
      <c r="F101" s="73" t="s">
        <v>343</v>
      </c>
      <c r="G101" s="86" t="s">
        <v>296</v>
      </c>
      <c r="H101" s="73" t="s">
        <v>387</v>
      </c>
      <c r="I101" s="73" t="s">
        <v>120</v>
      </c>
      <c r="J101" s="73"/>
      <c r="K101" s="83">
        <v>4.1300000000101127</v>
      </c>
      <c r="L101" s="86" t="s">
        <v>122</v>
      </c>
      <c r="M101" s="87">
        <v>2.4E-2</v>
      </c>
      <c r="N101" s="87">
        <v>3.1400000000022479E-2</v>
      </c>
      <c r="O101" s="83">
        <v>16259.354513000004</v>
      </c>
      <c r="P101" s="85">
        <v>109.47</v>
      </c>
      <c r="Q101" s="73"/>
      <c r="R101" s="83">
        <v>17.799115113999999</v>
      </c>
      <c r="S101" s="84">
        <v>1.508637794650375E-5</v>
      </c>
      <c r="T101" s="84">
        <f t="shared" si="1"/>
        <v>5.1761473088055825E-3</v>
      </c>
      <c r="U101" s="84">
        <f>R101/'סכום נכסי הקרן'!$C$42</f>
        <v>8.140734160200756E-4</v>
      </c>
    </row>
    <row r="102" spans="2:21">
      <c r="B102" s="76" t="s">
        <v>408</v>
      </c>
      <c r="C102" s="73">
        <v>6130181</v>
      </c>
      <c r="D102" s="86" t="s">
        <v>113</v>
      </c>
      <c r="E102" s="86" t="s">
        <v>282</v>
      </c>
      <c r="F102" s="73" t="s">
        <v>343</v>
      </c>
      <c r="G102" s="86" t="s">
        <v>296</v>
      </c>
      <c r="H102" s="73" t="s">
        <v>387</v>
      </c>
      <c r="I102" s="73" t="s">
        <v>120</v>
      </c>
      <c r="J102" s="73"/>
      <c r="K102" s="83">
        <v>0.24999999764781705</v>
      </c>
      <c r="L102" s="86" t="s">
        <v>122</v>
      </c>
      <c r="M102" s="87">
        <v>3.4799999999999998E-2</v>
      </c>
      <c r="N102" s="87">
        <v>4.1500000061156755E-2</v>
      </c>
      <c r="O102" s="83">
        <v>95.305097000000018</v>
      </c>
      <c r="P102" s="85">
        <v>111.52</v>
      </c>
      <c r="Q102" s="73"/>
      <c r="R102" s="83">
        <v>0.10628424900000001</v>
      </c>
      <c r="S102" s="84">
        <v>7.3191248942018723E-7</v>
      </c>
      <c r="T102" s="84">
        <f t="shared" si="1"/>
        <v>3.0908442689774747E-5</v>
      </c>
      <c r="U102" s="84">
        <f>R102/'סכום נכסי הקרן'!$C$42</f>
        <v>4.8610945599482637E-6</v>
      </c>
    </row>
    <row r="103" spans="2:21">
      <c r="B103" s="76" t="s">
        <v>409</v>
      </c>
      <c r="C103" s="73">
        <v>6130348</v>
      </c>
      <c r="D103" s="86" t="s">
        <v>113</v>
      </c>
      <c r="E103" s="86" t="s">
        <v>282</v>
      </c>
      <c r="F103" s="73" t="s">
        <v>343</v>
      </c>
      <c r="G103" s="86" t="s">
        <v>296</v>
      </c>
      <c r="H103" s="73" t="s">
        <v>387</v>
      </c>
      <c r="I103" s="73" t="s">
        <v>120</v>
      </c>
      <c r="J103" s="73"/>
      <c r="K103" s="83">
        <v>6.2800000001856846</v>
      </c>
      <c r="L103" s="86" t="s">
        <v>122</v>
      </c>
      <c r="M103" s="87">
        <v>1.4999999999999999E-2</v>
      </c>
      <c r="N103" s="87">
        <v>3.3100000000812368E-2</v>
      </c>
      <c r="O103" s="83">
        <v>9796.2263370000019</v>
      </c>
      <c r="P103" s="85">
        <v>95.95</v>
      </c>
      <c r="Q103" s="83">
        <v>7.8934153000000007E-2</v>
      </c>
      <c r="R103" s="83">
        <v>9.4784133330000024</v>
      </c>
      <c r="S103" s="84">
        <v>3.7422185682486438E-5</v>
      </c>
      <c r="T103" s="84">
        <f t="shared" si="1"/>
        <v>2.7564102682141301E-3</v>
      </c>
      <c r="U103" s="84">
        <f>R103/'סכום נכסי הקרן'!$C$42</f>
        <v>4.3351168139681162E-4</v>
      </c>
    </row>
    <row r="104" spans="2:21">
      <c r="B104" s="76" t="s">
        <v>410</v>
      </c>
      <c r="C104" s="73">
        <v>1136050</v>
      </c>
      <c r="D104" s="86" t="s">
        <v>113</v>
      </c>
      <c r="E104" s="86" t="s">
        <v>282</v>
      </c>
      <c r="F104" s="73" t="s">
        <v>411</v>
      </c>
      <c r="G104" s="86" t="s">
        <v>341</v>
      </c>
      <c r="H104" s="73" t="s">
        <v>387</v>
      </c>
      <c r="I104" s="73" t="s">
        <v>120</v>
      </c>
      <c r="J104" s="73"/>
      <c r="K104" s="83">
        <v>1.8000000000268355</v>
      </c>
      <c r="L104" s="86" t="s">
        <v>122</v>
      </c>
      <c r="M104" s="87">
        <v>2.4799999999999999E-2</v>
      </c>
      <c r="N104" s="87">
        <v>2.8600000000590386E-2</v>
      </c>
      <c r="O104" s="83">
        <v>6699.7724750000007</v>
      </c>
      <c r="P104" s="85">
        <v>111.24</v>
      </c>
      <c r="Q104" s="73"/>
      <c r="R104" s="83">
        <v>7.4528271960000012</v>
      </c>
      <c r="S104" s="84">
        <v>1.5820520954341061E-5</v>
      </c>
      <c r="T104" s="84">
        <f t="shared" si="1"/>
        <v>2.1673510838314401E-3</v>
      </c>
      <c r="U104" s="84">
        <f>R104/'סכום נכסי הקרן'!$C$42</f>
        <v>3.4086798448103138E-4</v>
      </c>
    </row>
    <row r="105" spans="2:21">
      <c r="B105" s="76" t="s">
        <v>412</v>
      </c>
      <c r="C105" s="73">
        <v>1147602</v>
      </c>
      <c r="D105" s="86" t="s">
        <v>113</v>
      </c>
      <c r="E105" s="86" t="s">
        <v>282</v>
      </c>
      <c r="F105" s="73" t="s">
        <v>413</v>
      </c>
      <c r="G105" s="86" t="s">
        <v>296</v>
      </c>
      <c r="H105" s="73" t="s">
        <v>384</v>
      </c>
      <c r="I105" s="73" t="s">
        <v>293</v>
      </c>
      <c r="J105" s="73"/>
      <c r="K105" s="83">
        <v>2.2400000000661766</v>
      </c>
      <c r="L105" s="86" t="s">
        <v>122</v>
      </c>
      <c r="M105" s="87">
        <v>1.3999999999999999E-2</v>
      </c>
      <c r="N105" s="87">
        <v>3.1600000001089971E-2</v>
      </c>
      <c r="O105" s="83">
        <v>9478.8437190000022</v>
      </c>
      <c r="P105" s="85">
        <v>107.61</v>
      </c>
      <c r="Q105" s="83">
        <v>7.5241737000000017E-2</v>
      </c>
      <c r="R105" s="83">
        <v>10.275425443000001</v>
      </c>
      <c r="S105" s="84">
        <v>1.0667166012829172E-5</v>
      </c>
      <c r="T105" s="84">
        <f t="shared" si="1"/>
        <v>2.9881887617987384E-3</v>
      </c>
      <c r="U105" s="84">
        <f>R105/'סכום נכסי הקרן'!$C$42</f>
        <v>4.699644132793494E-4</v>
      </c>
    </row>
    <row r="106" spans="2:21">
      <c r="B106" s="76" t="s">
        <v>414</v>
      </c>
      <c r="C106" s="73">
        <v>2310399</v>
      </c>
      <c r="D106" s="86" t="s">
        <v>113</v>
      </c>
      <c r="E106" s="86" t="s">
        <v>282</v>
      </c>
      <c r="F106" s="73" t="s">
        <v>287</v>
      </c>
      <c r="G106" s="86" t="s">
        <v>284</v>
      </c>
      <c r="H106" s="73" t="s">
        <v>387</v>
      </c>
      <c r="I106" s="73" t="s">
        <v>120</v>
      </c>
      <c r="J106" s="73"/>
      <c r="K106" s="83">
        <v>2.6799999999378725</v>
      </c>
      <c r="L106" s="86" t="s">
        <v>122</v>
      </c>
      <c r="M106" s="87">
        <v>1.89E-2</v>
      </c>
      <c r="N106" s="87">
        <v>3.269999999922988E-2</v>
      </c>
      <c r="O106" s="83">
        <v>0.28641699999999998</v>
      </c>
      <c r="P106" s="85">
        <v>5395000</v>
      </c>
      <c r="Q106" s="73"/>
      <c r="R106" s="83">
        <v>15.452180397000003</v>
      </c>
      <c r="S106" s="84">
        <v>3.5802124999999996E-5</v>
      </c>
      <c r="T106" s="84">
        <f t="shared" si="1"/>
        <v>4.4936369850318587E-3</v>
      </c>
      <c r="U106" s="84">
        <f>R106/'סכום נכסי הקרן'!$C$42</f>
        <v>7.0673228417125007E-4</v>
      </c>
    </row>
    <row r="107" spans="2:21">
      <c r="B107" s="76" t="s">
        <v>415</v>
      </c>
      <c r="C107" s="73">
        <v>1191675</v>
      </c>
      <c r="D107" s="86" t="s">
        <v>113</v>
      </c>
      <c r="E107" s="86" t="s">
        <v>282</v>
      </c>
      <c r="F107" s="73" t="s">
        <v>287</v>
      </c>
      <c r="G107" s="86" t="s">
        <v>284</v>
      </c>
      <c r="H107" s="73" t="s">
        <v>387</v>
      </c>
      <c r="I107" s="73" t="s">
        <v>120</v>
      </c>
      <c r="J107" s="73"/>
      <c r="K107" s="83">
        <v>4.3800000000695434</v>
      </c>
      <c r="L107" s="86" t="s">
        <v>122</v>
      </c>
      <c r="M107" s="87">
        <v>3.3099999999999997E-2</v>
      </c>
      <c r="N107" s="87">
        <v>3.5300000000606277E-2</v>
      </c>
      <c r="O107" s="83">
        <v>0.43381500000000012</v>
      </c>
      <c r="P107" s="85">
        <v>5170870</v>
      </c>
      <c r="Q107" s="73"/>
      <c r="R107" s="83">
        <v>22.432010788000003</v>
      </c>
      <c r="S107" s="84">
        <v>3.0922731484781533E-5</v>
      </c>
      <c r="T107" s="84">
        <f t="shared" si="1"/>
        <v>6.5234362229657089E-3</v>
      </c>
      <c r="U107" s="84">
        <f>R107/'סכום נכסי הקרן'!$C$42</f>
        <v>1.0259669389981534E-3</v>
      </c>
    </row>
    <row r="108" spans="2:21">
      <c r="B108" s="76" t="s">
        <v>416</v>
      </c>
      <c r="C108" s="73">
        <v>2310266</v>
      </c>
      <c r="D108" s="86" t="s">
        <v>113</v>
      </c>
      <c r="E108" s="86" t="s">
        <v>282</v>
      </c>
      <c r="F108" s="73" t="s">
        <v>287</v>
      </c>
      <c r="G108" s="86" t="s">
        <v>284</v>
      </c>
      <c r="H108" s="73" t="s">
        <v>387</v>
      </c>
      <c r="I108" s="73" t="s">
        <v>120</v>
      </c>
      <c r="J108" s="73"/>
      <c r="K108" s="83">
        <v>5.9999999992591466E-2</v>
      </c>
      <c r="L108" s="86" t="s">
        <v>122</v>
      </c>
      <c r="M108" s="87">
        <v>1.8200000000000001E-2</v>
      </c>
      <c r="N108" s="87">
        <v>8.8000000000864331E-2</v>
      </c>
      <c r="O108" s="83">
        <v>0.28821200000000008</v>
      </c>
      <c r="P108" s="85">
        <v>5620000</v>
      </c>
      <c r="Q108" s="73"/>
      <c r="R108" s="83">
        <v>16.197539102000004</v>
      </c>
      <c r="S108" s="84">
        <v>2.0280909154880027E-5</v>
      </c>
      <c r="T108" s="84">
        <f t="shared" si="1"/>
        <v>4.7103941906721531E-3</v>
      </c>
      <c r="U108" s="84">
        <f>R108/'סכום נכסי הקרן'!$C$42</f>
        <v>7.4082255794347747E-4</v>
      </c>
    </row>
    <row r="109" spans="2:21">
      <c r="B109" s="76" t="s">
        <v>417</v>
      </c>
      <c r="C109" s="73">
        <v>2310290</v>
      </c>
      <c r="D109" s="86" t="s">
        <v>113</v>
      </c>
      <c r="E109" s="86" t="s">
        <v>282</v>
      </c>
      <c r="F109" s="73" t="s">
        <v>287</v>
      </c>
      <c r="G109" s="86" t="s">
        <v>284</v>
      </c>
      <c r="H109" s="73" t="s">
        <v>387</v>
      </c>
      <c r="I109" s="73" t="s">
        <v>120</v>
      </c>
      <c r="J109" s="73"/>
      <c r="K109" s="83">
        <v>1.2199999999984144</v>
      </c>
      <c r="L109" s="86" t="s">
        <v>122</v>
      </c>
      <c r="M109" s="87">
        <v>1.89E-2</v>
      </c>
      <c r="N109" s="87">
        <v>3.5699999999706675E-2</v>
      </c>
      <c r="O109" s="83">
        <v>0.46269600000000005</v>
      </c>
      <c r="P109" s="85">
        <v>5452500</v>
      </c>
      <c r="Q109" s="73"/>
      <c r="R109" s="83">
        <v>25.228508382000008</v>
      </c>
      <c r="S109" s="84">
        <v>2.1226534544453622E-5</v>
      </c>
      <c r="T109" s="84">
        <f t="shared" si="1"/>
        <v>7.3366835896215348E-3</v>
      </c>
      <c r="U109" s="84">
        <f>R109/'סכום נכסי הקרן'!$C$42</f>
        <v>1.1538696091398209E-3</v>
      </c>
    </row>
    <row r="110" spans="2:21">
      <c r="B110" s="76" t="s">
        <v>418</v>
      </c>
      <c r="C110" s="73">
        <v>1132927</v>
      </c>
      <c r="D110" s="86" t="s">
        <v>113</v>
      </c>
      <c r="E110" s="86" t="s">
        <v>282</v>
      </c>
      <c r="F110" s="73" t="s">
        <v>419</v>
      </c>
      <c r="G110" s="86" t="s">
        <v>296</v>
      </c>
      <c r="H110" s="73" t="s">
        <v>387</v>
      </c>
      <c r="I110" s="73" t="s">
        <v>120</v>
      </c>
      <c r="J110" s="73"/>
      <c r="K110" s="83">
        <v>0.77999999985760105</v>
      </c>
      <c r="L110" s="86" t="s">
        <v>122</v>
      </c>
      <c r="M110" s="87">
        <v>2.75E-2</v>
      </c>
      <c r="N110" s="87">
        <v>3.1699999994897365E-2</v>
      </c>
      <c r="O110" s="83">
        <v>1493.2273300000002</v>
      </c>
      <c r="P110" s="85">
        <v>112.87</v>
      </c>
      <c r="Q110" s="73"/>
      <c r="R110" s="83">
        <v>1.6854057580000001</v>
      </c>
      <c r="S110" s="84">
        <v>5.4008027980767948E-6</v>
      </c>
      <c r="T110" s="84">
        <f t="shared" si="1"/>
        <v>4.9013158365694774E-4</v>
      </c>
      <c r="U110" s="84">
        <f>R110/'סכום נכסי הקרן'!$C$42</f>
        <v>7.7084956977202515E-5</v>
      </c>
    </row>
    <row r="111" spans="2:21">
      <c r="B111" s="76" t="s">
        <v>420</v>
      </c>
      <c r="C111" s="73">
        <v>1138973</v>
      </c>
      <c r="D111" s="86" t="s">
        <v>113</v>
      </c>
      <c r="E111" s="86" t="s">
        <v>282</v>
      </c>
      <c r="F111" s="73" t="s">
        <v>419</v>
      </c>
      <c r="G111" s="86" t="s">
        <v>296</v>
      </c>
      <c r="H111" s="73" t="s">
        <v>387</v>
      </c>
      <c r="I111" s="73" t="s">
        <v>120</v>
      </c>
      <c r="J111" s="73"/>
      <c r="K111" s="83">
        <v>3.8400000000829397</v>
      </c>
      <c r="L111" s="86" t="s">
        <v>122</v>
      </c>
      <c r="M111" s="87">
        <v>1.9599999999999999E-2</v>
      </c>
      <c r="N111" s="87">
        <v>3.1200000000829394E-2</v>
      </c>
      <c r="O111" s="83">
        <v>11142.177051000001</v>
      </c>
      <c r="P111" s="85">
        <v>108.21</v>
      </c>
      <c r="Q111" s="73"/>
      <c r="R111" s="83">
        <v>12.056950650000003</v>
      </c>
      <c r="S111" s="84">
        <v>1.0601081393211102E-5</v>
      </c>
      <c r="T111" s="84">
        <f t="shared" si="1"/>
        <v>3.5062727702857219E-3</v>
      </c>
      <c r="U111" s="84">
        <f>R111/'סכום נכסי הקרן'!$C$42</f>
        <v>5.5144556004982153E-4</v>
      </c>
    </row>
    <row r="112" spans="2:21">
      <c r="B112" s="76" t="s">
        <v>421</v>
      </c>
      <c r="C112" s="73">
        <v>1167147</v>
      </c>
      <c r="D112" s="86" t="s">
        <v>113</v>
      </c>
      <c r="E112" s="86" t="s">
        <v>282</v>
      </c>
      <c r="F112" s="73" t="s">
        <v>419</v>
      </c>
      <c r="G112" s="86" t="s">
        <v>296</v>
      </c>
      <c r="H112" s="73" t="s">
        <v>387</v>
      </c>
      <c r="I112" s="73" t="s">
        <v>120</v>
      </c>
      <c r="J112" s="73"/>
      <c r="K112" s="83">
        <v>6.0699999999250371</v>
      </c>
      <c r="L112" s="86" t="s">
        <v>122</v>
      </c>
      <c r="M112" s="87">
        <v>1.5800000000000002E-2</v>
      </c>
      <c r="N112" s="87">
        <v>3.2799999999720345E-2</v>
      </c>
      <c r="O112" s="83">
        <v>25576.962199000005</v>
      </c>
      <c r="P112" s="85">
        <v>100.66</v>
      </c>
      <c r="Q112" s="73"/>
      <c r="R112" s="83">
        <v>25.745769999</v>
      </c>
      <c r="S112" s="84">
        <v>2.1541218962322858E-5</v>
      </c>
      <c r="T112" s="84">
        <f t="shared" si="1"/>
        <v>7.4871080522779391E-3</v>
      </c>
      <c r="U112" s="84">
        <f>R112/'סכום נכסי הקרן'!$C$42</f>
        <v>1.1775274667821954E-3</v>
      </c>
    </row>
    <row r="113" spans="2:21">
      <c r="B113" s="76" t="s">
        <v>422</v>
      </c>
      <c r="C113" s="73">
        <v>1135417</v>
      </c>
      <c r="D113" s="86" t="s">
        <v>113</v>
      </c>
      <c r="E113" s="86" t="s">
        <v>282</v>
      </c>
      <c r="F113" s="73" t="s">
        <v>423</v>
      </c>
      <c r="G113" s="86" t="s">
        <v>341</v>
      </c>
      <c r="H113" s="73" t="s">
        <v>387</v>
      </c>
      <c r="I113" s="73" t="s">
        <v>120</v>
      </c>
      <c r="J113" s="73"/>
      <c r="K113" s="83">
        <v>2.9799999996488715</v>
      </c>
      <c r="L113" s="86" t="s">
        <v>122</v>
      </c>
      <c r="M113" s="87">
        <v>2.2499999999999999E-2</v>
      </c>
      <c r="N113" s="87">
        <v>2.4799999998996781E-2</v>
      </c>
      <c r="O113" s="83">
        <v>3526.2611480000005</v>
      </c>
      <c r="P113" s="85">
        <v>113.07</v>
      </c>
      <c r="Q113" s="73"/>
      <c r="R113" s="83">
        <v>3.9871433300000003</v>
      </c>
      <c r="S113" s="84">
        <v>8.6192179831773205E-6</v>
      </c>
      <c r="T113" s="84">
        <f t="shared" si="1"/>
        <v>1.1594981596118033E-3</v>
      </c>
      <c r="U113" s="84">
        <f>R113/'סכום נכסי הקרן'!$C$42</f>
        <v>1.8235891897017595E-4</v>
      </c>
    </row>
    <row r="114" spans="2:21">
      <c r="B114" s="76" t="s">
        <v>424</v>
      </c>
      <c r="C114" s="73">
        <v>1140607</v>
      </c>
      <c r="D114" s="86" t="s">
        <v>113</v>
      </c>
      <c r="E114" s="86" t="s">
        <v>282</v>
      </c>
      <c r="F114" s="73" t="s">
        <v>372</v>
      </c>
      <c r="G114" s="86" t="s">
        <v>296</v>
      </c>
      <c r="H114" s="73" t="s">
        <v>384</v>
      </c>
      <c r="I114" s="73" t="s">
        <v>293</v>
      </c>
      <c r="J114" s="73"/>
      <c r="K114" s="83">
        <v>2.1699999999877635</v>
      </c>
      <c r="L114" s="86" t="s">
        <v>122</v>
      </c>
      <c r="M114" s="87">
        <v>2.1499999999999998E-2</v>
      </c>
      <c r="N114" s="87">
        <v>3.4799999999768155E-2</v>
      </c>
      <c r="O114" s="83">
        <v>28093.822612000004</v>
      </c>
      <c r="P114" s="85">
        <v>110.54</v>
      </c>
      <c r="Q114" s="73"/>
      <c r="R114" s="83">
        <v>31.054911414000003</v>
      </c>
      <c r="S114" s="84">
        <v>1.4324088141166836E-5</v>
      </c>
      <c r="T114" s="84">
        <f t="shared" si="1"/>
        <v>9.0310554828839287E-3</v>
      </c>
      <c r="U114" s="84">
        <f>R114/'סכום נכסי הקרן'!$C$42</f>
        <v>1.4203502621942658E-3</v>
      </c>
    </row>
    <row r="115" spans="2:21">
      <c r="B115" s="76" t="s">
        <v>425</v>
      </c>
      <c r="C115" s="73">
        <v>1174556</v>
      </c>
      <c r="D115" s="86" t="s">
        <v>113</v>
      </c>
      <c r="E115" s="86" t="s">
        <v>282</v>
      </c>
      <c r="F115" s="73" t="s">
        <v>372</v>
      </c>
      <c r="G115" s="86" t="s">
        <v>296</v>
      </c>
      <c r="H115" s="73" t="s">
        <v>384</v>
      </c>
      <c r="I115" s="73" t="s">
        <v>293</v>
      </c>
      <c r="J115" s="73"/>
      <c r="K115" s="83">
        <v>7.1899999999124562</v>
      </c>
      <c r="L115" s="86" t="s">
        <v>122</v>
      </c>
      <c r="M115" s="87">
        <v>1.15E-2</v>
      </c>
      <c r="N115" s="87">
        <v>3.7699999999892063E-2</v>
      </c>
      <c r="O115" s="83">
        <v>18012.198979000001</v>
      </c>
      <c r="P115" s="85">
        <v>92.59</v>
      </c>
      <c r="Q115" s="73"/>
      <c r="R115" s="83">
        <v>16.677494234000005</v>
      </c>
      <c r="S115" s="84">
        <v>3.9177217866436678E-5</v>
      </c>
      <c r="T115" s="84">
        <f t="shared" si="1"/>
        <v>4.8499695824226778E-3</v>
      </c>
      <c r="U115" s="84">
        <f>R115/'סכום נכסי הקרן'!$C$42</f>
        <v>7.6277413875753066E-4</v>
      </c>
    </row>
    <row r="116" spans="2:21">
      <c r="B116" s="76" t="s">
        <v>426</v>
      </c>
      <c r="C116" s="73">
        <v>1158732</v>
      </c>
      <c r="D116" s="86" t="s">
        <v>113</v>
      </c>
      <c r="E116" s="86" t="s">
        <v>282</v>
      </c>
      <c r="F116" s="73" t="s">
        <v>427</v>
      </c>
      <c r="G116" s="86" t="s">
        <v>118</v>
      </c>
      <c r="H116" s="73" t="s">
        <v>428</v>
      </c>
      <c r="I116" s="73" t="s">
        <v>293</v>
      </c>
      <c r="J116" s="73"/>
      <c r="K116" s="83">
        <v>1.6300000000722619</v>
      </c>
      <c r="L116" s="86" t="s">
        <v>122</v>
      </c>
      <c r="M116" s="87">
        <v>1.8500000000000003E-2</v>
      </c>
      <c r="N116" s="87">
        <v>3.9899999997165113E-2</v>
      </c>
      <c r="O116" s="83">
        <v>1691.1158330000003</v>
      </c>
      <c r="P116" s="85">
        <v>106.38</v>
      </c>
      <c r="Q116" s="73"/>
      <c r="R116" s="83">
        <v>1.7990090490000001</v>
      </c>
      <c r="S116" s="84">
        <v>2.1828164230807816E-6</v>
      </c>
      <c r="T116" s="84">
        <f t="shared" si="1"/>
        <v>5.2316847145810548E-4</v>
      </c>
      <c r="U116" s="84">
        <f>R116/'סכום נכסי הקרן'!$C$42</f>
        <v>8.2280800623539232E-5</v>
      </c>
    </row>
    <row r="117" spans="2:21">
      <c r="B117" s="76" t="s">
        <v>429</v>
      </c>
      <c r="C117" s="73">
        <v>1191824</v>
      </c>
      <c r="D117" s="86" t="s">
        <v>113</v>
      </c>
      <c r="E117" s="86" t="s">
        <v>282</v>
      </c>
      <c r="F117" s="73" t="s">
        <v>427</v>
      </c>
      <c r="G117" s="86" t="s">
        <v>118</v>
      </c>
      <c r="H117" s="73" t="s">
        <v>428</v>
      </c>
      <c r="I117" s="73" t="s">
        <v>293</v>
      </c>
      <c r="J117" s="73"/>
      <c r="K117" s="83">
        <v>2.2500000000336189</v>
      </c>
      <c r="L117" s="86" t="s">
        <v>122</v>
      </c>
      <c r="M117" s="87">
        <v>3.2000000000000001E-2</v>
      </c>
      <c r="N117" s="87">
        <v>4.3000000000941313E-2</v>
      </c>
      <c r="O117" s="83">
        <v>22009.659334000004</v>
      </c>
      <c r="P117" s="85">
        <v>101.36</v>
      </c>
      <c r="Q117" s="73"/>
      <c r="R117" s="83">
        <v>22.308990753000003</v>
      </c>
      <c r="S117" s="84">
        <v>3.8099726120873731E-5</v>
      </c>
      <c r="T117" s="84">
        <f t="shared" si="1"/>
        <v>6.4876608589087862E-3</v>
      </c>
      <c r="U117" s="84">
        <f>R117/'סכום נכסי הקרן'!$C$42</f>
        <v>1.0203404042243777E-3</v>
      </c>
    </row>
    <row r="118" spans="2:21">
      <c r="B118" s="76" t="s">
        <v>430</v>
      </c>
      <c r="C118" s="73">
        <v>1155357</v>
      </c>
      <c r="D118" s="86" t="s">
        <v>113</v>
      </c>
      <c r="E118" s="86" t="s">
        <v>282</v>
      </c>
      <c r="F118" s="73" t="s">
        <v>431</v>
      </c>
      <c r="G118" s="86" t="s">
        <v>118</v>
      </c>
      <c r="H118" s="73" t="s">
        <v>428</v>
      </c>
      <c r="I118" s="73" t="s">
        <v>293</v>
      </c>
      <c r="J118" s="73"/>
      <c r="K118" s="83">
        <v>0.5</v>
      </c>
      <c r="L118" s="86" t="s">
        <v>122</v>
      </c>
      <c r="M118" s="87">
        <v>3.15E-2</v>
      </c>
      <c r="N118" s="87">
        <v>4.1300000001902898E-2</v>
      </c>
      <c r="O118" s="83">
        <v>5614.4921400000012</v>
      </c>
      <c r="P118" s="85">
        <v>110.56</v>
      </c>
      <c r="Q118" s="83">
        <v>9.8233739E-2</v>
      </c>
      <c r="R118" s="83">
        <v>6.3061619600000016</v>
      </c>
      <c r="S118" s="84">
        <v>4.1406955980092488E-5</v>
      </c>
      <c r="T118" s="84">
        <f t="shared" si="1"/>
        <v>1.8338902270749228E-3</v>
      </c>
      <c r="U118" s="84">
        <f>R118/'סכום נכסי הקרן'!$C$42</f>
        <v>2.8842326013809141E-4</v>
      </c>
    </row>
    <row r="119" spans="2:21">
      <c r="B119" s="76" t="s">
        <v>432</v>
      </c>
      <c r="C119" s="73">
        <v>1184779</v>
      </c>
      <c r="D119" s="86" t="s">
        <v>113</v>
      </c>
      <c r="E119" s="86" t="s">
        <v>282</v>
      </c>
      <c r="F119" s="73" t="s">
        <v>431</v>
      </c>
      <c r="G119" s="86" t="s">
        <v>118</v>
      </c>
      <c r="H119" s="73" t="s">
        <v>428</v>
      </c>
      <c r="I119" s="73" t="s">
        <v>293</v>
      </c>
      <c r="J119" s="73"/>
      <c r="K119" s="83">
        <v>2.8200000000952756</v>
      </c>
      <c r="L119" s="86" t="s">
        <v>122</v>
      </c>
      <c r="M119" s="87">
        <v>0.01</v>
      </c>
      <c r="N119" s="87">
        <v>3.6900000000773134E-2</v>
      </c>
      <c r="O119" s="83">
        <v>12729.780494000001</v>
      </c>
      <c r="P119" s="85">
        <v>100.59</v>
      </c>
      <c r="Q119" s="73"/>
      <c r="R119" s="83">
        <v>12.804886329000002</v>
      </c>
      <c r="S119" s="84">
        <v>3.4472639393184426E-5</v>
      </c>
      <c r="T119" s="84">
        <f t="shared" si="1"/>
        <v>3.7237793838010439E-3</v>
      </c>
      <c r="U119" s="84">
        <f>R119/'סכום נכסי הקרן'!$C$42</f>
        <v>5.8565369619968612E-4</v>
      </c>
    </row>
    <row r="120" spans="2:21">
      <c r="B120" s="76" t="s">
        <v>433</v>
      </c>
      <c r="C120" s="73">
        <v>1192442</v>
      </c>
      <c r="D120" s="86" t="s">
        <v>113</v>
      </c>
      <c r="E120" s="86" t="s">
        <v>282</v>
      </c>
      <c r="F120" s="73" t="s">
        <v>431</v>
      </c>
      <c r="G120" s="86" t="s">
        <v>118</v>
      </c>
      <c r="H120" s="73" t="s">
        <v>428</v>
      </c>
      <c r="I120" s="73" t="s">
        <v>293</v>
      </c>
      <c r="J120" s="73"/>
      <c r="K120" s="83">
        <v>3.4099999999739636</v>
      </c>
      <c r="L120" s="86" t="s">
        <v>122</v>
      </c>
      <c r="M120" s="87">
        <v>3.2300000000000002E-2</v>
      </c>
      <c r="N120" s="87">
        <v>4.1599999999572743E-2</v>
      </c>
      <c r="O120" s="83">
        <v>14008.061430000002</v>
      </c>
      <c r="P120" s="85">
        <v>100.15</v>
      </c>
      <c r="Q120" s="83">
        <v>0.95056755700000006</v>
      </c>
      <c r="R120" s="83">
        <v>14.979641079000004</v>
      </c>
      <c r="S120" s="84">
        <v>3.2345334170355242E-5</v>
      </c>
      <c r="T120" s="84">
        <f t="shared" si="1"/>
        <v>4.3562181805854141E-3</v>
      </c>
      <c r="U120" s="84">
        <f>R120/'סכום נכסי הקרן'!$C$42</f>
        <v>6.8511987847893108E-4</v>
      </c>
    </row>
    <row r="121" spans="2:21">
      <c r="B121" s="76" t="s">
        <v>434</v>
      </c>
      <c r="C121" s="73">
        <v>1197284</v>
      </c>
      <c r="D121" s="86" t="s">
        <v>113</v>
      </c>
      <c r="E121" s="86" t="s">
        <v>282</v>
      </c>
      <c r="F121" s="73" t="s">
        <v>435</v>
      </c>
      <c r="G121" s="86" t="s">
        <v>436</v>
      </c>
      <c r="H121" s="73" t="s">
        <v>428</v>
      </c>
      <c r="I121" s="73" t="s">
        <v>293</v>
      </c>
      <c r="J121" s="73"/>
      <c r="K121" s="83">
        <v>4.8499999998762169</v>
      </c>
      <c r="L121" s="86" t="s">
        <v>122</v>
      </c>
      <c r="M121" s="87">
        <v>0.03</v>
      </c>
      <c r="N121" s="87">
        <v>4.2499999998762167E-2</v>
      </c>
      <c r="O121" s="83">
        <v>8431.9021200000025</v>
      </c>
      <c r="P121" s="85">
        <v>95.81</v>
      </c>
      <c r="Q121" s="73"/>
      <c r="R121" s="83">
        <v>8.0786057800000002</v>
      </c>
      <c r="S121" s="84">
        <v>3.0119960134884129E-5</v>
      </c>
      <c r="T121" s="84">
        <f t="shared" si="1"/>
        <v>2.3493332842236389E-3</v>
      </c>
      <c r="U121" s="84">
        <f>R121/'סכום נכסי הקרן'!$C$42</f>
        <v>3.6948905391545454E-4</v>
      </c>
    </row>
    <row r="122" spans="2:21">
      <c r="B122" s="76" t="s">
        <v>437</v>
      </c>
      <c r="C122" s="73">
        <v>1139849</v>
      </c>
      <c r="D122" s="86" t="s">
        <v>113</v>
      </c>
      <c r="E122" s="86" t="s">
        <v>282</v>
      </c>
      <c r="F122" s="73" t="s">
        <v>438</v>
      </c>
      <c r="G122" s="86" t="s">
        <v>296</v>
      </c>
      <c r="H122" s="73" t="s">
        <v>439</v>
      </c>
      <c r="I122" s="73" t="s">
        <v>120</v>
      </c>
      <c r="J122" s="73"/>
      <c r="K122" s="83">
        <v>1.9900000000162927</v>
      </c>
      <c r="L122" s="86" t="s">
        <v>122</v>
      </c>
      <c r="M122" s="87">
        <v>2.5000000000000001E-2</v>
      </c>
      <c r="N122" s="87">
        <v>3.5000000000000003E-2</v>
      </c>
      <c r="O122" s="83">
        <v>6623.4819800000005</v>
      </c>
      <c r="P122" s="85">
        <v>111.2</v>
      </c>
      <c r="Q122" s="73"/>
      <c r="R122" s="83">
        <v>7.365312212000001</v>
      </c>
      <c r="S122" s="84">
        <v>1.862233913539822E-5</v>
      </c>
      <c r="T122" s="84">
        <f t="shared" si="1"/>
        <v>2.1419009170107611E-3</v>
      </c>
      <c r="U122" s="84">
        <f>R122/'סכום נכסי הקרן'!$C$42</f>
        <v>3.3686533482561195E-4</v>
      </c>
    </row>
    <row r="123" spans="2:21">
      <c r="B123" s="76" t="s">
        <v>440</v>
      </c>
      <c r="C123" s="73">
        <v>1142629</v>
      </c>
      <c r="D123" s="86" t="s">
        <v>113</v>
      </c>
      <c r="E123" s="86" t="s">
        <v>282</v>
      </c>
      <c r="F123" s="73" t="s">
        <v>438</v>
      </c>
      <c r="G123" s="86" t="s">
        <v>296</v>
      </c>
      <c r="H123" s="73" t="s">
        <v>439</v>
      </c>
      <c r="I123" s="73" t="s">
        <v>120</v>
      </c>
      <c r="J123" s="73"/>
      <c r="K123" s="83">
        <v>4.9699999998367907</v>
      </c>
      <c r="L123" s="86" t="s">
        <v>122</v>
      </c>
      <c r="M123" s="87">
        <v>1.9E-2</v>
      </c>
      <c r="N123" s="87">
        <v>3.8699999998367908E-2</v>
      </c>
      <c r="O123" s="83">
        <v>7800.6358880000016</v>
      </c>
      <c r="P123" s="85">
        <v>102.11</v>
      </c>
      <c r="Q123" s="73"/>
      <c r="R123" s="83">
        <v>7.9652290900000011</v>
      </c>
      <c r="S123" s="84">
        <v>2.5955469515234015E-5</v>
      </c>
      <c r="T123" s="84">
        <f t="shared" si="1"/>
        <v>2.3163622940892371E-3</v>
      </c>
      <c r="U123" s="84">
        <f>R123/'סכום נכסי הקרן'!$C$42</f>
        <v>3.6430357425906691E-4</v>
      </c>
    </row>
    <row r="124" spans="2:21">
      <c r="B124" s="76" t="s">
        <v>441</v>
      </c>
      <c r="C124" s="73">
        <v>1183151</v>
      </c>
      <c r="D124" s="86" t="s">
        <v>113</v>
      </c>
      <c r="E124" s="86" t="s">
        <v>282</v>
      </c>
      <c r="F124" s="73" t="s">
        <v>438</v>
      </c>
      <c r="G124" s="86" t="s">
        <v>296</v>
      </c>
      <c r="H124" s="73" t="s">
        <v>439</v>
      </c>
      <c r="I124" s="73" t="s">
        <v>120</v>
      </c>
      <c r="J124" s="73"/>
      <c r="K124" s="83">
        <v>6.709999999494956</v>
      </c>
      <c r="L124" s="86" t="s">
        <v>122</v>
      </c>
      <c r="M124" s="87">
        <v>3.9000000000000003E-3</v>
      </c>
      <c r="N124" s="87">
        <v>4.1499999997226637E-2</v>
      </c>
      <c r="O124" s="83">
        <v>8173.3139110000011</v>
      </c>
      <c r="P124" s="85">
        <v>83.82</v>
      </c>
      <c r="Q124" s="73"/>
      <c r="R124" s="83">
        <v>6.8508715259999997</v>
      </c>
      <c r="S124" s="84">
        <v>3.4780059195744683E-5</v>
      </c>
      <c r="T124" s="84">
        <f t="shared" si="1"/>
        <v>1.9922968071814729E-3</v>
      </c>
      <c r="U124" s="84">
        <f>R124/'סכום נכסי הקרן'!$C$42</f>
        <v>3.1333649735760052E-4</v>
      </c>
    </row>
    <row r="125" spans="2:21">
      <c r="B125" s="76" t="s">
        <v>442</v>
      </c>
      <c r="C125" s="73">
        <v>1177526</v>
      </c>
      <c r="D125" s="86" t="s">
        <v>113</v>
      </c>
      <c r="E125" s="86" t="s">
        <v>282</v>
      </c>
      <c r="F125" s="73" t="s">
        <v>443</v>
      </c>
      <c r="G125" s="86" t="s">
        <v>436</v>
      </c>
      <c r="H125" s="73" t="s">
        <v>428</v>
      </c>
      <c r="I125" s="73" t="s">
        <v>293</v>
      </c>
      <c r="J125" s="73"/>
      <c r="K125" s="83">
        <v>4.4199999996861656</v>
      </c>
      <c r="L125" s="86" t="s">
        <v>122</v>
      </c>
      <c r="M125" s="87">
        <v>7.4999999999999997E-3</v>
      </c>
      <c r="N125" s="87">
        <v>4.1299999995292477E-2</v>
      </c>
      <c r="O125" s="83">
        <v>4706.1376680000012</v>
      </c>
      <c r="P125" s="85">
        <v>94.79</v>
      </c>
      <c r="Q125" s="73"/>
      <c r="R125" s="83">
        <v>4.4609479700000012</v>
      </c>
      <c r="S125" s="84">
        <v>9.6286263331093834E-6</v>
      </c>
      <c r="T125" s="84">
        <f t="shared" si="1"/>
        <v>1.2972849313994967E-3</v>
      </c>
      <c r="U125" s="84">
        <f>R125/'סכום נכסי הקרן'!$C$42</f>
        <v>2.0402919635984117E-4</v>
      </c>
    </row>
    <row r="126" spans="2:21">
      <c r="B126" s="76" t="s">
        <v>444</v>
      </c>
      <c r="C126" s="73">
        <v>1184555</v>
      </c>
      <c r="D126" s="86" t="s">
        <v>113</v>
      </c>
      <c r="E126" s="86" t="s">
        <v>282</v>
      </c>
      <c r="F126" s="73" t="s">
        <v>443</v>
      </c>
      <c r="G126" s="86" t="s">
        <v>436</v>
      </c>
      <c r="H126" s="73" t="s">
        <v>428</v>
      </c>
      <c r="I126" s="73" t="s">
        <v>293</v>
      </c>
      <c r="J126" s="73"/>
      <c r="K126" s="83">
        <v>5.089999999939808</v>
      </c>
      <c r="L126" s="86" t="s">
        <v>122</v>
      </c>
      <c r="M126" s="87">
        <v>7.4999999999999997E-3</v>
      </c>
      <c r="N126" s="87">
        <v>4.2899999999143755E-2</v>
      </c>
      <c r="O126" s="83">
        <v>26014.471259000002</v>
      </c>
      <c r="P126" s="85">
        <v>90.28</v>
      </c>
      <c r="Q126" s="83">
        <v>0.10552092600000001</v>
      </c>
      <c r="R126" s="83">
        <v>23.591385538000001</v>
      </c>
      <c r="S126" s="84">
        <v>2.4828678406961907E-5</v>
      </c>
      <c r="T126" s="84">
        <f t="shared" si="1"/>
        <v>6.8605931239506032E-3</v>
      </c>
      <c r="U126" s="84">
        <f>R126/'סכום נכסי הקרן'!$C$42</f>
        <v>1.0789929550183294E-3</v>
      </c>
    </row>
    <row r="127" spans="2:21">
      <c r="B127" s="76" t="s">
        <v>445</v>
      </c>
      <c r="C127" s="73">
        <v>1138668</v>
      </c>
      <c r="D127" s="86" t="s">
        <v>113</v>
      </c>
      <c r="E127" s="86" t="s">
        <v>282</v>
      </c>
      <c r="F127" s="73" t="s">
        <v>413</v>
      </c>
      <c r="G127" s="86" t="s">
        <v>296</v>
      </c>
      <c r="H127" s="73" t="s">
        <v>428</v>
      </c>
      <c r="I127" s="73" t="s">
        <v>293</v>
      </c>
      <c r="J127" s="73"/>
      <c r="K127" s="83">
        <v>1.7099999995639494</v>
      </c>
      <c r="L127" s="86" t="s">
        <v>122</v>
      </c>
      <c r="M127" s="87">
        <v>2.0499999999999997E-2</v>
      </c>
      <c r="N127" s="87">
        <v>3.7899999990294357E-2</v>
      </c>
      <c r="O127" s="83">
        <v>1291.1863070000002</v>
      </c>
      <c r="P127" s="85">
        <v>110.12</v>
      </c>
      <c r="Q127" s="73"/>
      <c r="R127" s="83">
        <v>1.421854422</v>
      </c>
      <c r="S127" s="84">
        <v>3.4897247893629297E-6</v>
      </c>
      <c r="T127" s="84">
        <f t="shared" si="1"/>
        <v>4.1348841741912102E-4</v>
      </c>
      <c r="U127" s="84">
        <f>R127/'סכום נכסי הקרן'!$C$42</f>
        <v>6.503097929235575E-5</v>
      </c>
    </row>
    <row r="128" spans="2:21">
      <c r="B128" s="76" t="s">
        <v>446</v>
      </c>
      <c r="C128" s="73">
        <v>1141696</v>
      </c>
      <c r="D128" s="86" t="s">
        <v>113</v>
      </c>
      <c r="E128" s="86" t="s">
        <v>282</v>
      </c>
      <c r="F128" s="73" t="s">
        <v>413</v>
      </c>
      <c r="G128" s="86" t="s">
        <v>296</v>
      </c>
      <c r="H128" s="73" t="s">
        <v>428</v>
      </c>
      <c r="I128" s="73" t="s">
        <v>293</v>
      </c>
      <c r="J128" s="73"/>
      <c r="K128" s="83">
        <v>2.5499999999492888</v>
      </c>
      <c r="L128" s="86" t="s">
        <v>122</v>
      </c>
      <c r="M128" s="87">
        <v>2.0499999999999997E-2</v>
      </c>
      <c r="N128" s="87">
        <v>3.6900000000354975E-2</v>
      </c>
      <c r="O128" s="83">
        <v>7272.5415660000008</v>
      </c>
      <c r="P128" s="85">
        <v>108.46</v>
      </c>
      <c r="Q128" s="73"/>
      <c r="R128" s="83">
        <v>7.8877989880000001</v>
      </c>
      <c r="S128" s="84">
        <v>8.2531936536209884E-6</v>
      </c>
      <c r="T128" s="84">
        <f t="shared" si="1"/>
        <v>2.2938449042346929E-3</v>
      </c>
      <c r="U128" s="84">
        <f>R128/'סכום נכסי הקרן'!$C$42</f>
        <v>3.6076217418191676E-4</v>
      </c>
    </row>
    <row r="129" spans="2:21">
      <c r="B129" s="76" t="s">
        <v>447</v>
      </c>
      <c r="C129" s="73">
        <v>1165141</v>
      </c>
      <c r="D129" s="86" t="s">
        <v>113</v>
      </c>
      <c r="E129" s="86" t="s">
        <v>282</v>
      </c>
      <c r="F129" s="73" t="s">
        <v>413</v>
      </c>
      <c r="G129" s="86" t="s">
        <v>296</v>
      </c>
      <c r="H129" s="73" t="s">
        <v>428</v>
      </c>
      <c r="I129" s="73" t="s">
        <v>293</v>
      </c>
      <c r="J129" s="73"/>
      <c r="K129" s="83">
        <v>5.2699999999258225</v>
      </c>
      <c r="L129" s="86" t="s">
        <v>122</v>
      </c>
      <c r="M129" s="87">
        <v>8.3999999999999995E-3</v>
      </c>
      <c r="N129" s="87">
        <v>4.2299999999281593E-2</v>
      </c>
      <c r="O129" s="83">
        <v>18346.698450000004</v>
      </c>
      <c r="P129" s="85">
        <v>93.32</v>
      </c>
      <c r="Q129" s="73"/>
      <c r="R129" s="83">
        <v>17.121138901000002</v>
      </c>
      <c r="S129" s="84">
        <v>2.7090031619977446E-5</v>
      </c>
      <c r="T129" s="84">
        <f t="shared" si="1"/>
        <v>4.9789855550960473E-3</v>
      </c>
      <c r="U129" s="84">
        <f>R129/'סכום נכסי הקרן'!$C$42</f>
        <v>7.8306499744632615E-4</v>
      </c>
    </row>
    <row r="130" spans="2:21">
      <c r="B130" s="76" t="s">
        <v>448</v>
      </c>
      <c r="C130" s="73">
        <v>1178367</v>
      </c>
      <c r="D130" s="86" t="s">
        <v>113</v>
      </c>
      <c r="E130" s="86" t="s">
        <v>282</v>
      </c>
      <c r="F130" s="73" t="s">
        <v>413</v>
      </c>
      <c r="G130" s="86" t="s">
        <v>296</v>
      </c>
      <c r="H130" s="73" t="s">
        <v>428</v>
      </c>
      <c r="I130" s="73" t="s">
        <v>293</v>
      </c>
      <c r="J130" s="73"/>
      <c r="K130" s="83">
        <v>6.2500000006660583</v>
      </c>
      <c r="L130" s="86" t="s">
        <v>122</v>
      </c>
      <c r="M130" s="87">
        <v>5.0000000000000001E-3</v>
      </c>
      <c r="N130" s="87">
        <v>4.0300000005950125E-2</v>
      </c>
      <c r="O130" s="83">
        <v>2464.1942310000004</v>
      </c>
      <c r="P130" s="85">
        <v>88.06</v>
      </c>
      <c r="Q130" s="83">
        <v>8.2086081000000005E-2</v>
      </c>
      <c r="R130" s="83">
        <v>2.2520555220000005</v>
      </c>
      <c r="S130" s="84">
        <v>1.4450583810332394E-5</v>
      </c>
      <c r="T130" s="84">
        <f t="shared" si="1"/>
        <v>6.5491857627867104E-4</v>
      </c>
      <c r="U130" s="84">
        <f>R130/'סכום נכסי הקרן'!$C$42</f>
        <v>1.0300166722442239E-4</v>
      </c>
    </row>
    <row r="131" spans="2:21">
      <c r="B131" s="76" t="s">
        <v>449</v>
      </c>
      <c r="C131" s="73">
        <v>1178375</v>
      </c>
      <c r="D131" s="86" t="s">
        <v>113</v>
      </c>
      <c r="E131" s="86" t="s">
        <v>282</v>
      </c>
      <c r="F131" s="73" t="s">
        <v>413</v>
      </c>
      <c r="G131" s="86" t="s">
        <v>296</v>
      </c>
      <c r="H131" s="73" t="s">
        <v>428</v>
      </c>
      <c r="I131" s="73" t="s">
        <v>293</v>
      </c>
      <c r="J131" s="73"/>
      <c r="K131" s="83">
        <v>6.1399999999773209</v>
      </c>
      <c r="L131" s="86" t="s">
        <v>122</v>
      </c>
      <c r="M131" s="87">
        <v>9.7000000000000003E-3</v>
      </c>
      <c r="N131" s="87">
        <v>4.4700000000048597E-2</v>
      </c>
      <c r="O131" s="83">
        <v>6690.8470510000006</v>
      </c>
      <c r="P131" s="85">
        <v>88.66</v>
      </c>
      <c r="Q131" s="83">
        <v>0.24062115400000003</v>
      </c>
      <c r="R131" s="83">
        <v>6.1727261510000009</v>
      </c>
      <c r="S131" s="84">
        <v>1.6946751643119602E-5</v>
      </c>
      <c r="T131" s="84">
        <f t="shared" si="1"/>
        <v>1.7950858595976661E-3</v>
      </c>
      <c r="U131" s="84">
        <f>R131/'סכום נכסי הקרן'!$C$42</f>
        <v>2.8232034186623911E-4</v>
      </c>
    </row>
    <row r="132" spans="2:21">
      <c r="B132" s="76" t="s">
        <v>450</v>
      </c>
      <c r="C132" s="73">
        <v>1171214</v>
      </c>
      <c r="D132" s="86" t="s">
        <v>113</v>
      </c>
      <c r="E132" s="86" t="s">
        <v>282</v>
      </c>
      <c r="F132" s="73" t="s">
        <v>451</v>
      </c>
      <c r="G132" s="86" t="s">
        <v>452</v>
      </c>
      <c r="H132" s="73" t="s">
        <v>439</v>
      </c>
      <c r="I132" s="73" t="s">
        <v>120</v>
      </c>
      <c r="J132" s="73"/>
      <c r="K132" s="83">
        <v>1.2899999999437517</v>
      </c>
      <c r="L132" s="86" t="s">
        <v>122</v>
      </c>
      <c r="M132" s="87">
        <v>1.8500000000000003E-2</v>
      </c>
      <c r="N132" s="87">
        <v>3.5699999999015658E-2</v>
      </c>
      <c r="O132" s="83">
        <v>10397.656048000003</v>
      </c>
      <c r="P132" s="85">
        <v>109.43</v>
      </c>
      <c r="Q132" s="73"/>
      <c r="R132" s="83">
        <v>11.378155016000003</v>
      </c>
      <c r="S132" s="84">
        <v>1.7620756588937098E-5</v>
      </c>
      <c r="T132" s="84">
        <f t="shared" si="1"/>
        <v>3.3088727213701169E-3</v>
      </c>
      <c r="U132" s="84">
        <f>R132/'סכום נכסי הקרן'!$C$42</f>
        <v>5.2039966383471978E-4</v>
      </c>
    </row>
    <row r="133" spans="2:21">
      <c r="B133" s="76" t="s">
        <v>453</v>
      </c>
      <c r="C133" s="73">
        <v>1175660</v>
      </c>
      <c r="D133" s="86" t="s">
        <v>113</v>
      </c>
      <c r="E133" s="86" t="s">
        <v>282</v>
      </c>
      <c r="F133" s="73" t="s">
        <v>451</v>
      </c>
      <c r="G133" s="86" t="s">
        <v>452</v>
      </c>
      <c r="H133" s="73" t="s">
        <v>439</v>
      </c>
      <c r="I133" s="73" t="s">
        <v>120</v>
      </c>
      <c r="J133" s="73"/>
      <c r="K133" s="83">
        <v>1.1400000000168471</v>
      </c>
      <c r="L133" s="86" t="s">
        <v>122</v>
      </c>
      <c r="M133" s="87">
        <v>0.01</v>
      </c>
      <c r="N133" s="87">
        <v>4.0900000000870448E-2</v>
      </c>
      <c r="O133" s="83">
        <v>16701.292997000004</v>
      </c>
      <c r="P133" s="85">
        <v>106.62</v>
      </c>
      <c r="Q133" s="73"/>
      <c r="R133" s="83">
        <v>17.806917205000005</v>
      </c>
      <c r="S133" s="84">
        <v>2.1687534411686695E-5</v>
      </c>
      <c r="T133" s="84">
        <f t="shared" si="1"/>
        <v>5.1784162290341492E-3</v>
      </c>
      <c r="U133" s="84">
        <f>R133/'סכום נכסי הקרן'!$C$42</f>
        <v>8.1443025819070004E-4</v>
      </c>
    </row>
    <row r="134" spans="2:21">
      <c r="B134" s="76" t="s">
        <v>454</v>
      </c>
      <c r="C134" s="73">
        <v>1182831</v>
      </c>
      <c r="D134" s="86" t="s">
        <v>113</v>
      </c>
      <c r="E134" s="86" t="s">
        <v>282</v>
      </c>
      <c r="F134" s="73" t="s">
        <v>451</v>
      </c>
      <c r="G134" s="86" t="s">
        <v>452</v>
      </c>
      <c r="H134" s="73" t="s">
        <v>439</v>
      </c>
      <c r="I134" s="73" t="s">
        <v>120</v>
      </c>
      <c r="J134" s="73"/>
      <c r="K134" s="83">
        <v>3.9099999999927131</v>
      </c>
      <c r="L134" s="86" t="s">
        <v>122</v>
      </c>
      <c r="M134" s="87">
        <v>0.01</v>
      </c>
      <c r="N134" s="87">
        <v>4.7099999999850421E-2</v>
      </c>
      <c r="O134" s="83">
        <v>27676.870494000003</v>
      </c>
      <c r="P134" s="85">
        <v>94.21</v>
      </c>
      <c r="Q134" s="73"/>
      <c r="R134" s="83">
        <v>26.074377409000004</v>
      </c>
      <c r="S134" s="84">
        <v>2.337459017548127E-5</v>
      </c>
      <c r="T134" s="84">
        <f t="shared" si="1"/>
        <v>7.5826701265738249E-3</v>
      </c>
      <c r="U134" s="84">
        <f>R134/'סכום נכסי הקרן'!$C$42</f>
        <v>1.1925568969013253E-3</v>
      </c>
    </row>
    <row r="135" spans="2:21">
      <c r="B135" s="76" t="s">
        <v>455</v>
      </c>
      <c r="C135" s="73">
        <v>1191659</v>
      </c>
      <c r="D135" s="86" t="s">
        <v>113</v>
      </c>
      <c r="E135" s="86" t="s">
        <v>282</v>
      </c>
      <c r="F135" s="73" t="s">
        <v>451</v>
      </c>
      <c r="G135" s="86" t="s">
        <v>452</v>
      </c>
      <c r="H135" s="73" t="s">
        <v>439</v>
      </c>
      <c r="I135" s="73" t="s">
        <v>120</v>
      </c>
      <c r="J135" s="73"/>
      <c r="K135" s="83">
        <v>2.590000000019967</v>
      </c>
      <c r="L135" s="86" t="s">
        <v>122</v>
      </c>
      <c r="M135" s="87">
        <v>3.5400000000000001E-2</v>
      </c>
      <c r="N135" s="87">
        <v>4.5900000000562692E-2</v>
      </c>
      <c r="O135" s="83">
        <v>26858.710000000006</v>
      </c>
      <c r="P135" s="85">
        <v>100.73</v>
      </c>
      <c r="Q135" s="83">
        <v>0.4912825400000001</v>
      </c>
      <c r="R135" s="83">
        <v>27.546061055000003</v>
      </c>
      <c r="S135" s="84">
        <v>2.4045183122801056E-5</v>
      </c>
      <c r="T135" s="84">
        <f t="shared" si="1"/>
        <v>8.0106493432296217E-3</v>
      </c>
      <c r="U135" s="84">
        <f>R135/'סכום נכסי הקרן'!$C$42</f>
        <v>1.2598669022205089E-3</v>
      </c>
    </row>
    <row r="136" spans="2:21">
      <c r="B136" s="76" t="s">
        <v>456</v>
      </c>
      <c r="C136" s="73">
        <v>1155928</v>
      </c>
      <c r="D136" s="86" t="s">
        <v>113</v>
      </c>
      <c r="E136" s="86" t="s">
        <v>282</v>
      </c>
      <c r="F136" s="73" t="s">
        <v>457</v>
      </c>
      <c r="G136" s="86" t="s">
        <v>296</v>
      </c>
      <c r="H136" s="73" t="s">
        <v>439</v>
      </c>
      <c r="I136" s="73" t="s">
        <v>120</v>
      </c>
      <c r="J136" s="73"/>
      <c r="K136" s="83">
        <v>3.5</v>
      </c>
      <c r="L136" s="86" t="s">
        <v>122</v>
      </c>
      <c r="M136" s="87">
        <v>2.75E-2</v>
      </c>
      <c r="N136" s="87">
        <v>3.0100000000087279E-2</v>
      </c>
      <c r="O136" s="83">
        <v>14519.179515000002</v>
      </c>
      <c r="P136" s="85">
        <v>110.48</v>
      </c>
      <c r="Q136" s="73"/>
      <c r="R136" s="83">
        <v>16.040788986000003</v>
      </c>
      <c r="S136" s="84">
        <v>2.8425916184691925E-5</v>
      </c>
      <c r="T136" s="84">
        <f t="shared" si="1"/>
        <v>4.6648098070726455E-3</v>
      </c>
      <c r="U136" s="84">
        <f>R136/'סכום נכסי הקרן'!$C$42</f>
        <v>7.3365331938434852E-4</v>
      </c>
    </row>
    <row r="137" spans="2:21">
      <c r="B137" s="76" t="s">
        <v>458</v>
      </c>
      <c r="C137" s="73">
        <v>1177658</v>
      </c>
      <c r="D137" s="86" t="s">
        <v>113</v>
      </c>
      <c r="E137" s="86" t="s">
        <v>282</v>
      </c>
      <c r="F137" s="73" t="s">
        <v>457</v>
      </c>
      <c r="G137" s="86" t="s">
        <v>296</v>
      </c>
      <c r="H137" s="73" t="s">
        <v>439</v>
      </c>
      <c r="I137" s="73" t="s">
        <v>120</v>
      </c>
      <c r="J137" s="73"/>
      <c r="K137" s="83">
        <v>5.150000000138526</v>
      </c>
      <c r="L137" s="86" t="s">
        <v>122</v>
      </c>
      <c r="M137" s="87">
        <v>8.5000000000000006E-3</v>
      </c>
      <c r="N137" s="87">
        <v>3.4200000000923506E-2</v>
      </c>
      <c r="O137" s="83">
        <v>11170.121439000002</v>
      </c>
      <c r="P137" s="85">
        <v>96.94</v>
      </c>
      <c r="Q137" s="73"/>
      <c r="R137" s="83">
        <v>10.82831535</v>
      </c>
      <c r="S137" s="84">
        <v>1.7778041793063938E-5</v>
      </c>
      <c r="T137" s="84">
        <f t="shared" si="1"/>
        <v>3.1489742607324926E-3</v>
      </c>
      <c r="U137" s="84">
        <f>R137/'סכום נכסי הקרן'!$C$42</f>
        <v>4.9525179258959882E-4</v>
      </c>
    </row>
    <row r="138" spans="2:21">
      <c r="B138" s="76" t="s">
        <v>459</v>
      </c>
      <c r="C138" s="73">
        <v>1193929</v>
      </c>
      <c r="D138" s="86" t="s">
        <v>113</v>
      </c>
      <c r="E138" s="86" t="s">
        <v>282</v>
      </c>
      <c r="F138" s="73" t="s">
        <v>457</v>
      </c>
      <c r="G138" s="86" t="s">
        <v>296</v>
      </c>
      <c r="H138" s="73" t="s">
        <v>439</v>
      </c>
      <c r="I138" s="73" t="s">
        <v>120</v>
      </c>
      <c r="J138" s="73"/>
      <c r="K138" s="83">
        <v>6.4800000000035274</v>
      </c>
      <c r="L138" s="86" t="s">
        <v>122</v>
      </c>
      <c r="M138" s="87">
        <v>3.1800000000000002E-2</v>
      </c>
      <c r="N138" s="87">
        <v>3.6399999999753054E-2</v>
      </c>
      <c r="O138" s="83">
        <v>11159.880646000001</v>
      </c>
      <c r="P138" s="85">
        <v>101.6</v>
      </c>
      <c r="Q138" s="73"/>
      <c r="R138" s="83">
        <v>11.338439452000003</v>
      </c>
      <c r="S138" s="84">
        <v>3.2379484203226962E-5</v>
      </c>
      <c r="T138" s="84">
        <f t="shared" si="1"/>
        <v>3.2973230680081586E-3</v>
      </c>
      <c r="U138" s="84">
        <f>R138/'סכום נכסי הקרן'!$C$42</f>
        <v>5.1858320359792897E-4</v>
      </c>
    </row>
    <row r="139" spans="2:21">
      <c r="B139" s="76" t="s">
        <v>460</v>
      </c>
      <c r="C139" s="73">
        <v>1132828</v>
      </c>
      <c r="D139" s="86" t="s">
        <v>113</v>
      </c>
      <c r="E139" s="86" t="s">
        <v>282</v>
      </c>
      <c r="F139" s="73" t="s">
        <v>461</v>
      </c>
      <c r="G139" s="86" t="s">
        <v>143</v>
      </c>
      <c r="H139" s="73" t="s">
        <v>428</v>
      </c>
      <c r="I139" s="73" t="s">
        <v>293</v>
      </c>
      <c r="J139" s="73"/>
      <c r="K139" s="83">
        <v>0.75999999998749035</v>
      </c>
      <c r="L139" s="86" t="s">
        <v>122</v>
      </c>
      <c r="M139" s="87">
        <v>1.9799999999999998E-2</v>
      </c>
      <c r="N139" s="87">
        <v>3.5200000006004602E-2</v>
      </c>
      <c r="O139" s="83">
        <v>2889.7852060000005</v>
      </c>
      <c r="P139" s="85">
        <v>110.65</v>
      </c>
      <c r="Q139" s="73"/>
      <c r="R139" s="83">
        <v>3.1975472540000007</v>
      </c>
      <c r="S139" s="84">
        <v>1.9019278662949319E-5</v>
      </c>
      <c r="T139" s="84">
        <f t="shared" si="1"/>
        <v>9.298763173093092E-4</v>
      </c>
      <c r="U139" s="84">
        <f>R139/'סכום נכסי הקרן'!$C$42</f>
        <v>1.4624537227145399E-4</v>
      </c>
    </row>
    <row r="140" spans="2:21">
      <c r="B140" s="76" t="s">
        <v>462</v>
      </c>
      <c r="C140" s="73">
        <v>1139542</v>
      </c>
      <c r="D140" s="86" t="s">
        <v>113</v>
      </c>
      <c r="E140" s="86" t="s">
        <v>282</v>
      </c>
      <c r="F140" s="73" t="s">
        <v>463</v>
      </c>
      <c r="G140" s="86" t="s">
        <v>303</v>
      </c>
      <c r="H140" s="73" t="s">
        <v>428</v>
      </c>
      <c r="I140" s="73" t="s">
        <v>293</v>
      </c>
      <c r="J140" s="73"/>
      <c r="K140" s="83">
        <v>2.5500000014044426</v>
      </c>
      <c r="L140" s="86" t="s">
        <v>122</v>
      </c>
      <c r="M140" s="87">
        <v>1.9400000000000001E-2</v>
      </c>
      <c r="N140" s="87">
        <v>2.9900000018257752E-2</v>
      </c>
      <c r="O140" s="83">
        <v>258.94215300000008</v>
      </c>
      <c r="P140" s="85">
        <v>109.99</v>
      </c>
      <c r="Q140" s="73"/>
      <c r="R140" s="83">
        <v>0.28481045200000005</v>
      </c>
      <c r="S140" s="84">
        <v>7.1640516080662472E-7</v>
      </c>
      <c r="T140" s="84">
        <f t="shared" ref="T140:T202" si="2">IFERROR(R140/$R$11,0)</f>
        <v>8.2825513807702989E-5</v>
      </c>
      <c r="U140" s="84">
        <f>R140/'סכום נכסי הקרן'!$C$42</f>
        <v>1.3026300245425887E-5</v>
      </c>
    </row>
    <row r="141" spans="2:21">
      <c r="B141" s="76" t="s">
        <v>464</v>
      </c>
      <c r="C141" s="73">
        <v>1142595</v>
      </c>
      <c r="D141" s="86" t="s">
        <v>113</v>
      </c>
      <c r="E141" s="86" t="s">
        <v>282</v>
      </c>
      <c r="F141" s="73" t="s">
        <v>463</v>
      </c>
      <c r="G141" s="86" t="s">
        <v>303</v>
      </c>
      <c r="H141" s="73" t="s">
        <v>428</v>
      </c>
      <c r="I141" s="73" t="s">
        <v>293</v>
      </c>
      <c r="J141" s="73"/>
      <c r="K141" s="83">
        <v>3.5199999999237921</v>
      </c>
      <c r="L141" s="86" t="s">
        <v>122</v>
      </c>
      <c r="M141" s="87">
        <v>1.23E-2</v>
      </c>
      <c r="N141" s="87">
        <v>2.9299999999624252E-2</v>
      </c>
      <c r="O141" s="83">
        <v>17831.216468999999</v>
      </c>
      <c r="P141" s="85">
        <v>105.97</v>
      </c>
      <c r="Q141" s="73"/>
      <c r="R141" s="83">
        <v>18.895739347000003</v>
      </c>
      <c r="S141" s="84">
        <v>1.4021863110939189E-5</v>
      </c>
      <c r="T141" s="84">
        <f t="shared" si="2"/>
        <v>5.495055779033366E-3</v>
      </c>
      <c r="U141" s="84">
        <f>R141/'סכום נכסי הקרן'!$C$42</f>
        <v>8.6422942825612901E-4</v>
      </c>
    </row>
    <row r="142" spans="2:21">
      <c r="B142" s="76" t="s">
        <v>465</v>
      </c>
      <c r="C142" s="73">
        <v>1142231</v>
      </c>
      <c r="D142" s="86" t="s">
        <v>113</v>
      </c>
      <c r="E142" s="86" t="s">
        <v>282</v>
      </c>
      <c r="F142" s="73" t="s">
        <v>466</v>
      </c>
      <c r="G142" s="86" t="s">
        <v>467</v>
      </c>
      <c r="H142" s="73" t="s">
        <v>468</v>
      </c>
      <c r="I142" s="73" t="s">
        <v>120</v>
      </c>
      <c r="J142" s="73"/>
      <c r="K142" s="83">
        <v>2.4100000000020589</v>
      </c>
      <c r="L142" s="86" t="s">
        <v>122</v>
      </c>
      <c r="M142" s="87">
        <v>2.5699999999999997E-2</v>
      </c>
      <c r="N142" s="87">
        <v>4.0800000000267629E-2</v>
      </c>
      <c r="O142" s="83">
        <v>17710.210393000001</v>
      </c>
      <c r="P142" s="85">
        <v>109.71</v>
      </c>
      <c r="Q142" s="73"/>
      <c r="R142" s="83">
        <v>19.429870056000002</v>
      </c>
      <c r="S142" s="84">
        <v>1.3810058042103257E-5</v>
      </c>
      <c r="T142" s="84">
        <f t="shared" si="2"/>
        <v>5.6503859296747391E-3</v>
      </c>
      <c r="U142" s="84">
        <f>R142/'סכום נכסי הקרן'!$C$42</f>
        <v>8.8865882309356354E-4</v>
      </c>
    </row>
    <row r="143" spans="2:21">
      <c r="B143" s="76" t="s">
        <v>469</v>
      </c>
      <c r="C143" s="73">
        <v>1199603</v>
      </c>
      <c r="D143" s="86" t="s">
        <v>113</v>
      </c>
      <c r="E143" s="86" t="s">
        <v>282</v>
      </c>
      <c r="F143" s="73" t="s">
        <v>466</v>
      </c>
      <c r="G143" s="86" t="s">
        <v>467</v>
      </c>
      <c r="H143" s="73" t="s">
        <v>468</v>
      </c>
      <c r="I143" s="73" t="s">
        <v>120</v>
      </c>
      <c r="J143" s="73"/>
      <c r="K143" s="83">
        <v>4.2699999998081886</v>
      </c>
      <c r="L143" s="86" t="s">
        <v>122</v>
      </c>
      <c r="M143" s="87">
        <v>0.04</v>
      </c>
      <c r="N143" s="87">
        <v>4.2699999998081883E-2</v>
      </c>
      <c r="O143" s="83">
        <v>9517.0848040000019</v>
      </c>
      <c r="P143" s="85">
        <v>99.7</v>
      </c>
      <c r="Q143" s="73"/>
      <c r="R143" s="83">
        <v>9.4885332660000028</v>
      </c>
      <c r="S143" s="84">
        <v>3.0068923171221045E-5</v>
      </c>
      <c r="T143" s="84">
        <f t="shared" si="2"/>
        <v>2.7593532383352708E-3</v>
      </c>
      <c r="U143" s="84">
        <f>R143/'סכום נכסי הקרן'!$C$42</f>
        <v>4.3397453409338893E-4</v>
      </c>
    </row>
    <row r="144" spans="2:21">
      <c r="B144" s="76" t="s">
        <v>470</v>
      </c>
      <c r="C144" s="73">
        <v>1171628</v>
      </c>
      <c r="D144" s="86" t="s">
        <v>113</v>
      </c>
      <c r="E144" s="86" t="s">
        <v>282</v>
      </c>
      <c r="F144" s="73" t="s">
        <v>466</v>
      </c>
      <c r="G144" s="86" t="s">
        <v>467</v>
      </c>
      <c r="H144" s="73" t="s">
        <v>468</v>
      </c>
      <c r="I144" s="73" t="s">
        <v>120</v>
      </c>
      <c r="J144" s="73"/>
      <c r="K144" s="83">
        <v>1.2400000001150255</v>
      </c>
      <c r="L144" s="86" t="s">
        <v>122</v>
      </c>
      <c r="M144" s="87">
        <v>1.2199999999999999E-2</v>
      </c>
      <c r="N144" s="87">
        <v>3.8200000006326403E-2</v>
      </c>
      <c r="O144" s="83">
        <v>2571.3944990000005</v>
      </c>
      <c r="P144" s="85">
        <v>108.19</v>
      </c>
      <c r="Q144" s="73"/>
      <c r="R144" s="83">
        <v>2.7819915820000007</v>
      </c>
      <c r="S144" s="84">
        <v>5.5899880413043491E-6</v>
      </c>
      <c r="T144" s="84">
        <f t="shared" si="2"/>
        <v>8.0902888419226448E-4</v>
      </c>
      <c r="U144" s="84">
        <f>R144/'סכום נכסי הקרן'!$C$42</f>
        <v>1.2723921251099084E-4</v>
      </c>
    </row>
    <row r="145" spans="2:21">
      <c r="B145" s="76" t="s">
        <v>471</v>
      </c>
      <c r="C145" s="73">
        <v>1178292</v>
      </c>
      <c r="D145" s="86" t="s">
        <v>113</v>
      </c>
      <c r="E145" s="86" t="s">
        <v>282</v>
      </c>
      <c r="F145" s="73" t="s">
        <v>466</v>
      </c>
      <c r="G145" s="86" t="s">
        <v>467</v>
      </c>
      <c r="H145" s="73" t="s">
        <v>468</v>
      </c>
      <c r="I145" s="73" t="s">
        <v>120</v>
      </c>
      <c r="J145" s="73"/>
      <c r="K145" s="83">
        <v>5.0900000003324406</v>
      </c>
      <c r="L145" s="86" t="s">
        <v>122</v>
      </c>
      <c r="M145" s="87">
        <v>1.09E-2</v>
      </c>
      <c r="N145" s="87">
        <v>4.3800000002590857E-2</v>
      </c>
      <c r="O145" s="83">
        <v>6853.303100000001</v>
      </c>
      <c r="P145" s="85">
        <v>93.49</v>
      </c>
      <c r="Q145" s="73"/>
      <c r="R145" s="83">
        <v>6.4071529430000007</v>
      </c>
      <c r="S145" s="84">
        <v>1.226660491573235E-5</v>
      </c>
      <c r="T145" s="84">
        <f t="shared" si="2"/>
        <v>1.8632593390516135E-3</v>
      </c>
      <c r="U145" s="84">
        <f>R145/'סכום נכסי הקרן'!$C$42</f>
        <v>2.9304225799228073E-4</v>
      </c>
    </row>
    <row r="146" spans="2:21">
      <c r="B146" s="76" t="s">
        <v>472</v>
      </c>
      <c r="C146" s="73">
        <v>1184530</v>
      </c>
      <c r="D146" s="86" t="s">
        <v>113</v>
      </c>
      <c r="E146" s="86" t="s">
        <v>282</v>
      </c>
      <c r="F146" s="73" t="s">
        <v>466</v>
      </c>
      <c r="G146" s="86" t="s">
        <v>467</v>
      </c>
      <c r="H146" s="73" t="s">
        <v>468</v>
      </c>
      <c r="I146" s="73" t="s">
        <v>120</v>
      </c>
      <c r="J146" s="73"/>
      <c r="K146" s="83">
        <v>6.0500000002140677</v>
      </c>
      <c r="L146" s="86" t="s">
        <v>122</v>
      </c>
      <c r="M146" s="87">
        <v>1.54E-2</v>
      </c>
      <c r="N146" s="87">
        <v>4.5700000002140674E-2</v>
      </c>
      <c r="O146" s="83">
        <v>7675.4832160000005</v>
      </c>
      <c r="P146" s="85">
        <v>90.46</v>
      </c>
      <c r="Q146" s="83">
        <v>6.3927655999999999E-2</v>
      </c>
      <c r="R146" s="83">
        <v>7.0071695500000004</v>
      </c>
      <c r="S146" s="84">
        <v>2.1929952045714287E-5</v>
      </c>
      <c r="T146" s="84">
        <f t="shared" si="2"/>
        <v>2.0377497182457365E-3</v>
      </c>
      <c r="U146" s="84">
        <f>R146/'סכום נכסי הקרן'!$C$42</f>
        <v>3.2048505870460749E-4</v>
      </c>
    </row>
    <row r="147" spans="2:21">
      <c r="B147" s="76" t="s">
        <v>473</v>
      </c>
      <c r="C147" s="73">
        <v>1182989</v>
      </c>
      <c r="D147" s="86" t="s">
        <v>113</v>
      </c>
      <c r="E147" s="86" t="s">
        <v>282</v>
      </c>
      <c r="F147" s="73" t="s">
        <v>474</v>
      </c>
      <c r="G147" s="86" t="s">
        <v>475</v>
      </c>
      <c r="H147" s="73" t="s">
        <v>476</v>
      </c>
      <c r="I147" s="73" t="s">
        <v>293</v>
      </c>
      <c r="J147" s="73"/>
      <c r="K147" s="83">
        <v>4.2199999999508533</v>
      </c>
      <c r="L147" s="86" t="s">
        <v>122</v>
      </c>
      <c r="M147" s="87">
        <v>7.4999999999999997E-3</v>
      </c>
      <c r="N147" s="87">
        <v>4.109999999946172E-2</v>
      </c>
      <c r="O147" s="83">
        <v>36103.876531000009</v>
      </c>
      <c r="P147" s="85">
        <v>94.68</v>
      </c>
      <c r="Q147" s="73"/>
      <c r="R147" s="83">
        <v>34.183151244000008</v>
      </c>
      <c r="S147" s="84">
        <v>2.3459933975499028E-5</v>
      </c>
      <c r="T147" s="84">
        <f t="shared" si="2"/>
        <v>9.9407765602321421E-3</v>
      </c>
      <c r="U147" s="84">
        <f>R147/'סכום נכסי הקרן'!$C$42</f>
        <v>1.5634257391619443E-3</v>
      </c>
    </row>
    <row r="148" spans="2:21">
      <c r="B148" s="76" t="s">
        <v>477</v>
      </c>
      <c r="C148" s="73">
        <v>1199579</v>
      </c>
      <c r="D148" s="86" t="s">
        <v>113</v>
      </c>
      <c r="E148" s="86" t="s">
        <v>282</v>
      </c>
      <c r="F148" s="73" t="s">
        <v>474</v>
      </c>
      <c r="G148" s="86" t="s">
        <v>475</v>
      </c>
      <c r="H148" s="73" t="s">
        <v>476</v>
      </c>
      <c r="I148" s="73" t="s">
        <v>293</v>
      </c>
      <c r="J148" s="73"/>
      <c r="K148" s="83">
        <v>6.260000000110149</v>
      </c>
      <c r="L148" s="86" t="s">
        <v>122</v>
      </c>
      <c r="M148" s="87">
        <v>4.0800000000000003E-2</v>
      </c>
      <c r="N148" s="87">
        <v>4.3700000000508388E-2</v>
      </c>
      <c r="O148" s="83">
        <v>9520.8062080000018</v>
      </c>
      <c r="P148" s="85">
        <v>99.17</v>
      </c>
      <c r="Q148" s="73"/>
      <c r="R148" s="83">
        <v>9.4417835960000005</v>
      </c>
      <c r="S148" s="84">
        <v>2.7202303451428578E-5</v>
      </c>
      <c r="T148" s="84">
        <f t="shared" si="2"/>
        <v>2.7457580018862564E-3</v>
      </c>
      <c r="U148" s="84">
        <f>R148/'סכום נכסי הקרן'!$C$42</f>
        <v>4.318363568126106E-4</v>
      </c>
    </row>
    <row r="149" spans="2:21">
      <c r="B149" s="76" t="s">
        <v>478</v>
      </c>
      <c r="C149" s="73">
        <v>1260769</v>
      </c>
      <c r="D149" s="86" t="s">
        <v>113</v>
      </c>
      <c r="E149" s="86" t="s">
        <v>282</v>
      </c>
      <c r="F149" s="73" t="s">
        <v>479</v>
      </c>
      <c r="G149" s="86" t="s">
        <v>467</v>
      </c>
      <c r="H149" s="73" t="s">
        <v>468</v>
      </c>
      <c r="I149" s="73" t="s">
        <v>120</v>
      </c>
      <c r="J149" s="73"/>
      <c r="K149" s="83">
        <v>3.3200000001021737</v>
      </c>
      <c r="L149" s="86" t="s">
        <v>122</v>
      </c>
      <c r="M149" s="87">
        <v>1.3300000000000001E-2</v>
      </c>
      <c r="N149" s="87">
        <v>3.640000000097917E-2</v>
      </c>
      <c r="O149" s="83">
        <v>9027.2990720000016</v>
      </c>
      <c r="P149" s="85">
        <v>103.34</v>
      </c>
      <c r="Q149" s="83">
        <v>6.6885428000000011E-2</v>
      </c>
      <c r="R149" s="83">
        <v>9.3956962970000024</v>
      </c>
      <c r="S149" s="84">
        <v>2.7522253268292689E-5</v>
      </c>
      <c r="T149" s="84">
        <f t="shared" si="2"/>
        <v>2.7323553890506707E-3</v>
      </c>
      <c r="U149" s="84">
        <f>R149/'סכום נכסי הקרן'!$C$42</f>
        <v>4.2972847421891039E-4</v>
      </c>
    </row>
    <row r="150" spans="2:21">
      <c r="B150" s="76" t="s">
        <v>480</v>
      </c>
      <c r="C150" s="73">
        <v>6120224</v>
      </c>
      <c r="D150" s="86" t="s">
        <v>113</v>
      </c>
      <c r="E150" s="86" t="s">
        <v>282</v>
      </c>
      <c r="F150" s="73" t="s">
        <v>481</v>
      </c>
      <c r="G150" s="86" t="s">
        <v>296</v>
      </c>
      <c r="H150" s="73" t="s">
        <v>476</v>
      </c>
      <c r="I150" s="73" t="s">
        <v>293</v>
      </c>
      <c r="J150" s="73"/>
      <c r="K150" s="83">
        <v>3.5199999994892197</v>
      </c>
      <c r="L150" s="86" t="s">
        <v>122</v>
      </c>
      <c r="M150" s="87">
        <v>1.8000000000000002E-2</v>
      </c>
      <c r="N150" s="87">
        <v>3.3200000000364834E-2</v>
      </c>
      <c r="O150" s="83">
        <v>1023.5336320000002</v>
      </c>
      <c r="P150" s="85">
        <v>106.61</v>
      </c>
      <c r="Q150" s="83">
        <v>5.1727470000000001E-3</v>
      </c>
      <c r="R150" s="83">
        <v>1.0963619530000004</v>
      </c>
      <c r="S150" s="84">
        <v>1.2213742326473305E-6</v>
      </c>
      <c r="T150" s="84">
        <f t="shared" si="2"/>
        <v>3.1883219677781254E-4</v>
      </c>
      <c r="U150" s="84">
        <f>R150/'סכום נכסי הקרן'!$C$42</f>
        <v>5.0144016405126552E-5</v>
      </c>
    </row>
    <row r="151" spans="2:21">
      <c r="B151" s="76" t="s">
        <v>482</v>
      </c>
      <c r="C151" s="73">
        <v>1193630</v>
      </c>
      <c r="D151" s="86" t="s">
        <v>113</v>
      </c>
      <c r="E151" s="86" t="s">
        <v>282</v>
      </c>
      <c r="F151" s="73" t="s">
        <v>483</v>
      </c>
      <c r="G151" s="86" t="s">
        <v>296</v>
      </c>
      <c r="H151" s="73" t="s">
        <v>476</v>
      </c>
      <c r="I151" s="73" t="s">
        <v>293</v>
      </c>
      <c r="J151" s="73"/>
      <c r="K151" s="83">
        <v>4.7399999999406397</v>
      </c>
      <c r="L151" s="86" t="s">
        <v>122</v>
      </c>
      <c r="M151" s="87">
        <v>3.6200000000000003E-2</v>
      </c>
      <c r="N151" s="87">
        <v>4.509999999961023E-2</v>
      </c>
      <c r="O151" s="83">
        <v>28088.235855000006</v>
      </c>
      <c r="P151" s="85">
        <v>99.56</v>
      </c>
      <c r="Q151" s="73"/>
      <c r="R151" s="83">
        <v>27.964646359000003</v>
      </c>
      <c r="S151" s="84">
        <v>1.5804771797425066E-5</v>
      </c>
      <c r="T151" s="84">
        <f t="shared" si="2"/>
        <v>8.132377821354975E-3</v>
      </c>
      <c r="U151" s="84">
        <f>R151/'סכום נכסי הקרן'!$C$42</f>
        <v>1.2790116274577234E-3</v>
      </c>
    </row>
    <row r="152" spans="2:21">
      <c r="B152" s="76" t="s">
        <v>484</v>
      </c>
      <c r="C152" s="73">
        <v>1166057</v>
      </c>
      <c r="D152" s="86" t="s">
        <v>113</v>
      </c>
      <c r="E152" s="86" t="s">
        <v>282</v>
      </c>
      <c r="F152" s="73" t="s">
        <v>485</v>
      </c>
      <c r="G152" s="86" t="s">
        <v>303</v>
      </c>
      <c r="H152" s="73" t="s">
        <v>486</v>
      </c>
      <c r="I152" s="73" t="s">
        <v>293</v>
      </c>
      <c r="J152" s="73"/>
      <c r="K152" s="83">
        <v>3.5700000000766292</v>
      </c>
      <c r="L152" s="86" t="s">
        <v>122</v>
      </c>
      <c r="M152" s="87">
        <v>2.75E-2</v>
      </c>
      <c r="N152" s="87">
        <v>3.9600000000825225E-2</v>
      </c>
      <c r="O152" s="83">
        <v>18579.359817000004</v>
      </c>
      <c r="P152" s="85">
        <v>106.24</v>
      </c>
      <c r="Q152" s="83">
        <v>0.61939202300000007</v>
      </c>
      <c r="R152" s="83">
        <v>20.358103891999999</v>
      </c>
      <c r="S152" s="84">
        <v>2.1244228682503552E-5</v>
      </c>
      <c r="T152" s="84">
        <f t="shared" si="2"/>
        <v>5.9203249149209509E-3</v>
      </c>
      <c r="U152" s="84">
        <f>R152/'סכום נכסי הקרן'!$C$42</f>
        <v>9.3111320831991537E-4</v>
      </c>
    </row>
    <row r="153" spans="2:21">
      <c r="B153" s="76" t="s">
        <v>487</v>
      </c>
      <c r="C153" s="73">
        <v>1260603</v>
      </c>
      <c r="D153" s="86" t="s">
        <v>113</v>
      </c>
      <c r="E153" s="86" t="s">
        <v>282</v>
      </c>
      <c r="F153" s="73" t="s">
        <v>479</v>
      </c>
      <c r="G153" s="86" t="s">
        <v>467</v>
      </c>
      <c r="H153" s="73" t="s">
        <v>488</v>
      </c>
      <c r="I153" s="73" t="s">
        <v>120</v>
      </c>
      <c r="J153" s="73"/>
      <c r="K153" s="83">
        <v>2.3999999999716017</v>
      </c>
      <c r="L153" s="86" t="s">
        <v>122</v>
      </c>
      <c r="M153" s="87">
        <v>0.04</v>
      </c>
      <c r="N153" s="87">
        <v>7.3699999999133861E-2</v>
      </c>
      <c r="O153" s="83">
        <v>13552.749684000002</v>
      </c>
      <c r="P153" s="85">
        <v>103.93</v>
      </c>
      <c r="Q153" s="73"/>
      <c r="R153" s="83">
        <v>14.085373206000002</v>
      </c>
      <c r="S153" s="84">
        <v>5.221629089134497E-6</v>
      </c>
      <c r="T153" s="84">
        <f t="shared" si="2"/>
        <v>4.0961568115491865E-3</v>
      </c>
      <c r="U153" s="84">
        <f>R153/'סכום נכסי הקרן'!$C$42</f>
        <v>6.4421898551052128E-4</v>
      </c>
    </row>
    <row r="154" spans="2:21">
      <c r="B154" s="76" t="s">
        <v>489</v>
      </c>
      <c r="C154" s="73">
        <v>1260652</v>
      </c>
      <c r="D154" s="86" t="s">
        <v>113</v>
      </c>
      <c r="E154" s="86" t="s">
        <v>282</v>
      </c>
      <c r="F154" s="73" t="s">
        <v>479</v>
      </c>
      <c r="G154" s="86" t="s">
        <v>467</v>
      </c>
      <c r="H154" s="73" t="s">
        <v>488</v>
      </c>
      <c r="I154" s="73" t="s">
        <v>120</v>
      </c>
      <c r="J154" s="73"/>
      <c r="K154" s="83">
        <v>3.0800000000725665</v>
      </c>
      <c r="L154" s="86" t="s">
        <v>122</v>
      </c>
      <c r="M154" s="87">
        <v>3.2799999999999996E-2</v>
      </c>
      <c r="N154" s="87">
        <v>7.6600000000695431E-2</v>
      </c>
      <c r="O154" s="83">
        <v>13243.757368000002</v>
      </c>
      <c r="P154" s="85">
        <v>99.89</v>
      </c>
      <c r="Q154" s="73"/>
      <c r="R154" s="83">
        <v>13.229189838000002</v>
      </c>
      <c r="S154" s="84">
        <v>9.4317283264086725E-6</v>
      </c>
      <c r="T154" s="84">
        <f t="shared" si="2"/>
        <v>3.8471707688311698E-3</v>
      </c>
      <c r="U154" s="84">
        <f>R154/'סכום נכסי הקרן'!$C$42</f>
        <v>6.0505995346520861E-4</v>
      </c>
    </row>
    <row r="155" spans="2:21">
      <c r="B155" s="76" t="s">
        <v>490</v>
      </c>
      <c r="C155" s="73">
        <v>1260736</v>
      </c>
      <c r="D155" s="86" t="s">
        <v>113</v>
      </c>
      <c r="E155" s="86" t="s">
        <v>282</v>
      </c>
      <c r="F155" s="73" t="s">
        <v>479</v>
      </c>
      <c r="G155" s="86" t="s">
        <v>467</v>
      </c>
      <c r="H155" s="73" t="s">
        <v>488</v>
      </c>
      <c r="I155" s="73" t="s">
        <v>120</v>
      </c>
      <c r="J155" s="73"/>
      <c r="K155" s="83">
        <v>4.9400000002254307</v>
      </c>
      <c r="L155" s="86" t="s">
        <v>122</v>
      </c>
      <c r="M155" s="87">
        <v>1.7899999999999999E-2</v>
      </c>
      <c r="N155" s="87">
        <v>7.1500000003309902E-2</v>
      </c>
      <c r="O155" s="83">
        <v>5043.6743390000011</v>
      </c>
      <c r="P155" s="85">
        <v>85.02</v>
      </c>
      <c r="Q155" s="83">
        <v>1.3011541960000004</v>
      </c>
      <c r="R155" s="83">
        <v>5.5892861210000007</v>
      </c>
      <c r="S155" s="84">
        <v>7.4954250220337201E-6</v>
      </c>
      <c r="T155" s="84">
        <f t="shared" si="2"/>
        <v>1.6254161023208803E-3</v>
      </c>
      <c r="U155" s="84">
        <f>R155/'סכום נכסי הקרן'!$C$42</f>
        <v>2.5563569966785419E-4</v>
      </c>
    </row>
    <row r="156" spans="2:21">
      <c r="B156" s="76" t="s">
        <v>491</v>
      </c>
      <c r="C156" s="73">
        <v>1191519</v>
      </c>
      <c r="D156" s="86" t="s">
        <v>113</v>
      </c>
      <c r="E156" s="86" t="s">
        <v>282</v>
      </c>
      <c r="F156" s="73" t="s">
        <v>481</v>
      </c>
      <c r="G156" s="86" t="s">
        <v>296</v>
      </c>
      <c r="H156" s="73" t="s">
        <v>486</v>
      </c>
      <c r="I156" s="73" t="s">
        <v>293</v>
      </c>
      <c r="J156" s="73"/>
      <c r="K156" s="83">
        <v>3.0200000000988432</v>
      </c>
      <c r="L156" s="86" t="s">
        <v>122</v>
      </c>
      <c r="M156" s="87">
        <v>3.6499999999999998E-2</v>
      </c>
      <c r="N156" s="87">
        <v>4.7700000001870954E-2</v>
      </c>
      <c r="O156" s="83">
        <v>5609.436732000001</v>
      </c>
      <c r="P156" s="85">
        <v>101</v>
      </c>
      <c r="Q156" s="73"/>
      <c r="R156" s="83">
        <v>5.6655309220000012</v>
      </c>
      <c r="S156" s="84">
        <v>3.1453962318743069E-5</v>
      </c>
      <c r="T156" s="84">
        <f t="shared" si="2"/>
        <v>1.6475887956811334E-3</v>
      </c>
      <c r="U156" s="84">
        <f>R156/'סכום נכסי הקרן'!$C$42</f>
        <v>2.5912288794695129E-4</v>
      </c>
    </row>
    <row r="157" spans="2:21">
      <c r="B157" s="76" t="s">
        <v>492</v>
      </c>
      <c r="C157" s="73">
        <v>6120323</v>
      </c>
      <c r="D157" s="86" t="s">
        <v>113</v>
      </c>
      <c r="E157" s="86" t="s">
        <v>282</v>
      </c>
      <c r="F157" s="73" t="s">
        <v>481</v>
      </c>
      <c r="G157" s="86" t="s">
        <v>296</v>
      </c>
      <c r="H157" s="73" t="s">
        <v>486</v>
      </c>
      <c r="I157" s="73" t="s">
        <v>293</v>
      </c>
      <c r="J157" s="73"/>
      <c r="K157" s="83">
        <v>2.7699999999707128</v>
      </c>
      <c r="L157" s="86" t="s">
        <v>122</v>
      </c>
      <c r="M157" s="87">
        <v>3.3000000000000002E-2</v>
      </c>
      <c r="N157" s="87">
        <v>4.779999999969628E-2</v>
      </c>
      <c r="O157" s="83">
        <v>17121.512003</v>
      </c>
      <c r="P157" s="85">
        <v>107.69</v>
      </c>
      <c r="Q157" s="73"/>
      <c r="R157" s="83">
        <v>18.438155602000002</v>
      </c>
      <c r="S157" s="84">
        <v>2.7117001433336395E-5</v>
      </c>
      <c r="T157" s="84">
        <f t="shared" si="2"/>
        <v>5.3619861935475148E-3</v>
      </c>
      <c r="U157" s="84">
        <f>R157/'סכום נכסי הקרן'!$C$42</f>
        <v>8.433010416469311E-4</v>
      </c>
    </row>
    <row r="158" spans="2:21">
      <c r="B158" s="76" t="s">
        <v>493</v>
      </c>
      <c r="C158" s="73">
        <v>1168350</v>
      </c>
      <c r="D158" s="86" t="s">
        <v>113</v>
      </c>
      <c r="E158" s="86" t="s">
        <v>282</v>
      </c>
      <c r="F158" s="73" t="s">
        <v>494</v>
      </c>
      <c r="G158" s="86" t="s">
        <v>296</v>
      </c>
      <c r="H158" s="73" t="s">
        <v>486</v>
      </c>
      <c r="I158" s="73" t="s">
        <v>293</v>
      </c>
      <c r="J158" s="73"/>
      <c r="K158" s="83">
        <v>2.2499999999857008</v>
      </c>
      <c r="L158" s="86" t="s">
        <v>122</v>
      </c>
      <c r="M158" s="87">
        <v>1E-3</v>
      </c>
      <c r="N158" s="87">
        <v>3.3299999999536714E-2</v>
      </c>
      <c r="O158" s="83">
        <v>16871.428648000005</v>
      </c>
      <c r="P158" s="85">
        <v>103.63</v>
      </c>
      <c r="Q158" s="73"/>
      <c r="R158" s="83">
        <v>17.483860957000005</v>
      </c>
      <c r="S158" s="84">
        <v>2.9791860726457247E-5</v>
      </c>
      <c r="T158" s="84">
        <f t="shared" si="2"/>
        <v>5.0844684839935674E-3</v>
      </c>
      <c r="U158" s="84">
        <f>R158/'סכום נכסי הקרן'!$C$42</f>
        <v>7.9965472009840854E-4</v>
      </c>
    </row>
    <row r="159" spans="2:21">
      <c r="B159" s="76" t="s">
        <v>495</v>
      </c>
      <c r="C159" s="73">
        <v>1175975</v>
      </c>
      <c r="D159" s="86" t="s">
        <v>113</v>
      </c>
      <c r="E159" s="86" t="s">
        <v>282</v>
      </c>
      <c r="F159" s="73" t="s">
        <v>494</v>
      </c>
      <c r="G159" s="86" t="s">
        <v>296</v>
      </c>
      <c r="H159" s="73" t="s">
        <v>486</v>
      </c>
      <c r="I159" s="73" t="s">
        <v>293</v>
      </c>
      <c r="J159" s="73"/>
      <c r="K159" s="83">
        <v>4.9700000000787368</v>
      </c>
      <c r="L159" s="86" t="s">
        <v>122</v>
      </c>
      <c r="M159" s="87">
        <v>3.0000000000000001E-3</v>
      </c>
      <c r="N159" s="87">
        <v>4.0200000000616194E-2</v>
      </c>
      <c r="O159" s="83">
        <v>9514.3956400000025</v>
      </c>
      <c r="P159" s="85">
        <v>91.94</v>
      </c>
      <c r="Q159" s="83">
        <v>1.5727747000000004E-2</v>
      </c>
      <c r="R159" s="83">
        <v>8.7632631230000033</v>
      </c>
      <c r="S159" s="84">
        <v>2.3360019150785433E-5</v>
      </c>
      <c r="T159" s="84">
        <f t="shared" si="2"/>
        <v>2.5484379723345655E-3</v>
      </c>
      <c r="U159" s="84">
        <f>R159/'סכום נכסי הקרן'!$C$42</f>
        <v>4.0080304556332279E-4</v>
      </c>
    </row>
    <row r="160" spans="2:21">
      <c r="B160" s="76" t="s">
        <v>496</v>
      </c>
      <c r="C160" s="73">
        <v>1185834</v>
      </c>
      <c r="D160" s="86" t="s">
        <v>113</v>
      </c>
      <c r="E160" s="86" t="s">
        <v>282</v>
      </c>
      <c r="F160" s="73" t="s">
        <v>494</v>
      </c>
      <c r="G160" s="86" t="s">
        <v>296</v>
      </c>
      <c r="H160" s="73" t="s">
        <v>486</v>
      </c>
      <c r="I160" s="73" t="s">
        <v>293</v>
      </c>
      <c r="J160" s="73"/>
      <c r="K160" s="83">
        <v>3.4899999999215168</v>
      </c>
      <c r="L160" s="86" t="s">
        <v>122</v>
      </c>
      <c r="M160" s="87">
        <v>3.0000000000000001E-3</v>
      </c>
      <c r="N160" s="87">
        <v>3.9599999999146596E-2</v>
      </c>
      <c r="O160" s="83">
        <v>13818.892936000002</v>
      </c>
      <c r="P160" s="85">
        <v>94.81</v>
      </c>
      <c r="Q160" s="83">
        <v>2.2269444000000003E-2</v>
      </c>
      <c r="R160" s="83">
        <v>13.123961847000004</v>
      </c>
      <c r="S160" s="84">
        <v>2.7170454062131345E-5</v>
      </c>
      <c r="T160" s="84">
        <f t="shared" si="2"/>
        <v>3.816569495737698E-3</v>
      </c>
      <c r="U160" s="84">
        <f>R160/'סכום נכסי הקרן'!$C$42</f>
        <v>6.0024716869778397E-4</v>
      </c>
    </row>
    <row r="161" spans="2:21">
      <c r="B161" s="76" t="s">
        <v>497</v>
      </c>
      <c r="C161" s="73">
        <v>1192129</v>
      </c>
      <c r="D161" s="86" t="s">
        <v>113</v>
      </c>
      <c r="E161" s="86" t="s">
        <v>282</v>
      </c>
      <c r="F161" s="73" t="s">
        <v>494</v>
      </c>
      <c r="G161" s="86" t="s">
        <v>296</v>
      </c>
      <c r="H161" s="73" t="s">
        <v>486</v>
      </c>
      <c r="I161" s="73" t="s">
        <v>293</v>
      </c>
      <c r="J161" s="73"/>
      <c r="K161" s="83">
        <v>2.9900000000829769</v>
      </c>
      <c r="L161" s="86" t="s">
        <v>122</v>
      </c>
      <c r="M161" s="87">
        <v>3.0000000000000001E-3</v>
      </c>
      <c r="N161" s="87">
        <v>3.9599999999271426E-2</v>
      </c>
      <c r="O161" s="83">
        <v>5319.0642720000005</v>
      </c>
      <c r="P161" s="85">
        <v>92.74</v>
      </c>
      <c r="Q161" s="83">
        <v>8.2375089999999988E-3</v>
      </c>
      <c r="R161" s="83">
        <v>4.9411377410000004</v>
      </c>
      <c r="S161" s="84">
        <v>1.9719958002446895E-5</v>
      </c>
      <c r="T161" s="84">
        <f t="shared" si="2"/>
        <v>1.4369285583415239E-3</v>
      </c>
      <c r="U161" s="84">
        <f>R161/'סכום נכסי הקרן'!$C$42</f>
        <v>2.2599150879572147E-4</v>
      </c>
    </row>
    <row r="162" spans="2:21">
      <c r="B162" s="76" t="s">
        <v>498</v>
      </c>
      <c r="C162" s="73">
        <v>1188192</v>
      </c>
      <c r="D162" s="86" t="s">
        <v>113</v>
      </c>
      <c r="E162" s="86" t="s">
        <v>282</v>
      </c>
      <c r="F162" s="73" t="s">
        <v>499</v>
      </c>
      <c r="G162" s="86" t="s">
        <v>500</v>
      </c>
      <c r="H162" s="73" t="s">
        <v>488</v>
      </c>
      <c r="I162" s="73" t="s">
        <v>120</v>
      </c>
      <c r="J162" s="73"/>
      <c r="K162" s="83">
        <v>4.0400000002701608</v>
      </c>
      <c r="L162" s="86" t="s">
        <v>122</v>
      </c>
      <c r="M162" s="87">
        <v>3.2500000000000001E-2</v>
      </c>
      <c r="N162" s="87">
        <v>4.7400000002995261E-2</v>
      </c>
      <c r="O162" s="83">
        <v>6817.5811890000014</v>
      </c>
      <c r="P162" s="85">
        <v>99.9</v>
      </c>
      <c r="Q162" s="73"/>
      <c r="R162" s="83">
        <v>6.8107632540000012</v>
      </c>
      <c r="S162" s="84">
        <v>2.6221466111538467E-5</v>
      </c>
      <c r="T162" s="84">
        <f t="shared" si="2"/>
        <v>1.980632950700746E-3</v>
      </c>
      <c r="U162" s="84">
        <f>R162/'סכום נכסי הקרן'!$C$42</f>
        <v>3.1150207593897507E-4</v>
      </c>
    </row>
    <row r="163" spans="2:21">
      <c r="B163" s="76" t="s">
        <v>505</v>
      </c>
      <c r="C163" s="73">
        <v>3660156</v>
      </c>
      <c r="D163" s="86" t="s">
        <v>113</v>
      </c>
      <c r="E163" s="86" t="s">
        <v>282</v>
      </c>
      <c r="F163" s="73" t="s">
        <v>506</v>
      </c>
      <c r="G163" s="86" t="s">
        <v>296</v>
      </c>
      <c r="H163" s="73" t="s">
        <v>504</v>
      </c>
      <c r="I163" s="73"/>
      <c r="J163" s="73"/>
      <c r="K163" s="83">
        <v>3.250000000087975</v>
      </c>
      <c r="L163" s="86" t="s">
        <v>122</v>
      </c>
      <c r="M163" s="87">
        <v>1.9E-2</v>
      </c>
      <c r="N163" s="87">
        <v>3.5500000001372413E-2</v>
      </c>
      <c r="O163" s="83">
        <v>13654.621600000002</v>
      </c>
      <c r="P163" s="85">
        <v>101.4</v>
      </c>
      <c r="Q163" s="83">
        <v>0.3627805890000001</v>
      </c>
      <c r="R163" s="83">
        <v>14.208566891000002</v>
      </c>
      <c r="S163" s="84">
        <v>2.5879698966404308E-5</v>
      </c>
      <c r="T163" s="84">
        <f t="shared" si="2"/>
        <v>4.1319826746322921E-3</v>
      </c>
      <c r="U163" s="84">
        <f>R163/'סכום נכסי הקרן'!$C$42</f>
        <v>6.4985346246837679E-4</v>
      </c>
    </row>
    <row r="164" spans="2:21">
      <c r="B164" s="76" t="s">
        <v>507</v>
      </c>
      <c r="C164" s="73">
        <v>1169531</v>
      </c>
      <c r="D164" s="86" t="s">
        <v>113</v>
      </c>
      <c r="E164" s="86" t="s">
        <v>282</v>
      </c>
      <c r="F164" s="73" t="s">
        <v>508</v>
      </c>
      <c r="G164" s="86" t="s">
        <v>303</v>
      </c>
      <c r="H164" s="73" t="s">
        <v>504</v>
      </c>
      <c r="I164" s="73"/>
      <c r="J164" s="73"/>
      <c r="K164" s="83">
        <v>2.3599999999218677</v>
      </c>
      <c r="L164" s="86" t="s">
        <v>122</v>
      </c>
      <c r="M164" s="87">
        <v>1.6399999999999998E-2</v>
      </c>
      <c r="N164" s="87">
        <v>3.6499999998422329E-2</v>
      </c>
      <c r="O164" s="83">
        <v>6000.0940670000009</v>
      </c>
      <c r="P164" s="85">
        <v>106.4</v>
      </c>
      <c r="Q164" s="83">
        <v>0.27130476800000003</v>
      </c>
      <c r="R164" s="83">
        <v>6.6554048570000024</v>
      </c>
      <c r="S164" s="84">
        <v>2.4511278405442227E-5</v>
      </c>
      <c r="T164" s="84">
        <f t="shared" si="2"/>
        <v>1.9354532918592017E-3</v>
      </c>
      <c r="U164" s="84">
        <f>R164/'סכום נכסי הקרן'!$C$42</f>
        <v>3.0439649006332029E-4</v>
      </c>
    </row>
    <row r="165" spans="2:21">
      <c r="B165" s="76" t="s">
        <v>509</v>
      </c>
      <c r="C165" s="73">
        <v>1179340</v>
      </c>
      <c r="D165" s="86" t="s">
        <v>113</v>
      </c>
      <c r="E165" s="86" t="s">
        <v>282</v>
      </c>
      <c r="F165" s="73" t="s">
        <v>510</v>
      </c>
      <c r="G165" s="86" t="s">
        <v>511</v>
      </c>
      <c r="H165" s="73" t="s">
        <v>504</v>
      </c>
      <c r="I165" s="73"/>
      <c r="J165" s="73"/>
      <c r="K165" s="83">
        <v>3.0100000000700042</v>
      </c>
      <c r="L165" s="86" t="s">
        <v>122</v>
      </c>
      <c r="M165" s="87">
        <v>1.4800000000000001E-2</v>
      </c>
      <c r="N165" s="87">
        <v>4.7300000000742901E-2</v>
      </c>
      <c r="O165" s="83">
        <v>28110.828404000007</v>
      </c>
      <c r="P165" s="85">
        <v>99.6</v>
      </c>
      <c r="Q165" s="73"/>
      <c r="R165" s="83">
        <v>27.998384504000004</v>
      </c>
      <c r="S165" s="84">
        <v>3.2299992018885356E-5</v>
      </c>
      <c r="T165" s="84">
        <f t="shared" si="2"/>
        <v>8.1421891859833478E-3</v>
      </c>
      <c r="U165" s="84">
        <f>R165/'סכום נכסי הקרן'!$C$42</f>
        <v>1.2805547000641099E-3</v>
      </c>
    </row>
    <row r="166" spans="2:21">
      <c r="B166" s="76" t="s">
        <v>512</v>
      </c>
      <c r="C166" s="73">
        <v>1113034</v>
      </c>
      <c r="D166" s="86" t="s">
        <v>113</v>
      </c>
      <c r="E166" s="86" t="s">
        <v>282</v>
      </c>
      <c r="F166" s="73" t="s">
        <v>513</v>
      </c>
      <c r="G166" s="86" t="s">
        <v>436</v>
      </c>
      <c r="H166" s="73" t="s">
        <v>504</v>
      </c>
      <c r="I166" s="73"/>
      <c r="J166" s="73"/>
      <c r="K166" s="83">
        <v>1.26</v>
      </c>
      <c r="L166" s="86" t="s">
        <v>122</v>
      </c>
      <c r="M166" s="87">
        <v>4.9000000000000002E-2</v>
      </c>
      <c r="N166" s="87">
        <v>0</v>
      </c>
      <c r="O166" s="83">
        <v>4655.0999270000002</v>
      </c>
      <c r="P166" s="85">
        <v>22.6</v>
      </c>
      <c r="Q166" s="73"/>
      <c r="R166" s="83">
        <v>1.0520527609999999</v>
      </c>
      <c r="S166" s="84">
        <v>1.0250243990205073E-5</v>
      </c>
      <c r="T166" s="84">
        <f t="shared" si="2"/>
        <v>3.0594667390450097E-4</v>
      </c>
      <c r="U166" s="84">
        <f>R166/'סכום נכסי הקרן'!$C$42</f>
        <v>4.8117458620568036E-5</v>
      </c>
    </row>
    <row r="167" spans="2:21">
      <c r="B167" s="72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83"/>
      <c r="P167" s="85"/>
      <c r="Q167" s="73"/>
      <c r="R167" s="73"/>
      <c r="S167" s="73"/>
      <c r="T167" s="84"/>
      <c r="U167" s="73"/>
    </row>
    <row r="168" spans="2:21">
      <c r="B168" s="92" t="s">
        <v>44</v>
      </c>
      <c r="C168" s="71"/>
      <c r="D168" s="71"/>
      <c r="E168" s="71"/>
      <c r="F168" s="71"/>
      <c r="G168" s="71"/>
      <c r="H168" s="71"/>
      <c r="I168" s="71"/>
      <c r="J168" s="71"/>
      <c r="K168" s="80">
        <v>3.9942402264897545</v>
      </c>
      <c r="L168" s="71"/>
      <c r="M168" s="71"/>
      <c r="N168" s="94">
        <v>5.9627585020106934E-2</v>
      </c>
      <c r="O168" s="80"/>
      <c r="P168" s="82"/>
      <c r="Q168" s="80">
        <v>2.0982861650000006</v>
      </c>
      <c r="R168" s="80">
        <v>478.30918700200027</v>
      </c>
      <c r="S168" s="71"/>
      <c r="T168" s="81">
        <f t="shared" si="2"/>
        <v>0.13909673572086939</v>
      </c>
      <c r="U168" s="81">
        <f>R168/'סכום נכסי הקרן'!$C$42</f>
        <v>2.1876300663409683E-2</v>
      </c>
    </row>
    <row r="169" spans="2:21">
      <c r="B169" s="76" t="s">
        <v>514</v>
      </c>
      <c r="C169" s="73">
        <v>7480163</v>
      </c>
      <c r="D169" s="86" t="s">
        <v>113</v>
      </c>
      <c r="E169" s="86" t="s">
        <v>282</v>
      </c>
      <c r="F169" s="73" t="s">
        <v>401</v>
      </c>
      <c r="G169" s="86" t="s">
        <v>284</v>
      </c>
      <c r="H169" s="73" t="s">
        <v>285</v>
      </c>
      <c r="I169" s="73" t="s">
        <v>120</v>
      </c>
      <c r="J169" s="73"/>
      <c r="K169" s="85">
        <v>3.3099999397283359</v>
      </c>
      <c r="L169" s="86" t="s">
        <v>122</v>
      </c>
      <c r="M169" s="87">
        <v>2.6800000000000001E-2</v>
      </c>
      <c r="N169" s="87">
        <v>4.9932584269662926E-2</v>
      </c>
      <c r="O169" s="83">
        <v>4.7000000000000009E-4</v>
      </c>
      <c r="P169" s="85">
        <v>94.81</v>
      </c>
      <c r="Q169" s="73"/>
      <c r="R169" s="83">
        <v>4.4500000000000003E-7</v>
      </c>
      <c r="S169" s="84">
        <v>1.8010755813374002E-13</v>
      </c>
      <c r="T169" s="84">
        <f t="shared" si="2"/>
        <v>1.2941011604597934E-10</v>
      </c>
      <c r="U169" s="84">
        <f>R169/'סכום נכסי הקרן'!$C$42</f>
        <v>2.0352847195420058E-11</v>
      </c>
    </row>
    <row r="170" spans="2:21">
      <c r="B170" s="76" t="s">
        <v>515</v>
      </c>
      <c r="C170" s="73">
        <v>6620488</v>
      </c>
      <c r="D170" s="86" t="s">
        <v>113</v>
      </c>
      <c r="E170" s="86" t="s">
        <v>282</v>
      </c>
      <c r="F170" s="73" t="s">
        <v>298</v>
      </c>
      <c r="G170" s="86" t="s">
        <v>284</v>
      </c>
      <c r="H170" s="73" t="s">
        <v>285</v>
      </c>
      <c r="I170" s="73" t="s">
        <v>120</v>
      </c>
      <c r="J170" s="73"/>
      <c r="K170" s="85">
        <v>3.73</v>
      </c>
      <c r="L170" s="86" t="s">
        <v>122</v>
      </c>
      <c r="M170" s="87">
        <v>2.5000000000000001E-2</v>
      </c>
      <c r="N170" s="87">
        <v>4.9696969696969698E-2</v>
      </c>
      <c r="O170" s="83">
        <v>1.0400000000000001E-4</v>
      </c>
      <c r="P170" s="85">
        <v>93.11</v>
      </c>
      <c r="Q170" s="73"/>
      <c r="R170" s="83">
        <v>9.9000000000000013E-8</v>
      </c>
      <c r="S170" s="84">
        <v>3.5052142083588306E-14</v>
      </c>
      <c r="T170" s="84">
        <f t="shared" si="2"/>
        <v>2.8790115704611135E-11</v>
      </c>
      <c r="U170" s="84">
        <f>R170/'סכום נכסי הקרן'!$C$42</f>
        <v>4.5279367917900805E-12</v>
      </c>
    </row>
    <row r="171" spans="2:21">
      <c r="B171" s="76" t="s">
        <v>516</v>
      </c>
      <c r="C171" s="73">
        <v>1133131</v>
      </c>
      <c r="D171" s="86" t="s">
        <v>113</v>
      </c>
      <c r="E171" s="86" t="s">
        <v>282</v>
      </c>
      <c r="F171" s="73" t="s">
        <v>517</v>
      </c>
      <c r="G171" s="86" t="s">
        <v>518</v>
      </c>
      <c r="H171" s="73" t="s">
        <v>292</v>
      </c>
      <c r="I171" s="73" t="s">
        <v>293</v>
      </c>
      <c r="J171" s="73"/>
      <c r="K171" s="85">
        <v>0.16999986097041689</v>
      </c>
      <c r="L171" s="86" t="s">
        <v>122</v>
      </c>
      <c r="M171" s="87">
        <v>5.7000000000000002E-2</v>
      </c>
      <c r="N171" s="87">
        <v>1.0803858520900321E-2</v>
      </c>
      <c r="O171" s="83">
        <v>1.2130000000000003E-3</v>
      </c>
      <c r="P171" s="85">
        <v>102.66</v>
      </c>
      <c r="Q171" s="73"/>
      <c r="R171" s="83">
        <v>1.2440000000000003E-6</v>
      </c>
      <c r="S171" s="84">
        <v>7.8536528699157604E-12</v>
      </c>
      <c r="T171" s="84">
        <f t="shared" si="2"/>
        <v>3.6176670642965915E-10</v>
      </c>
      <c r="U171" s="84">
        <f>R171/'סכום נכסי הקרן'!$C$42</f>
        <v>5.6896498676634962E-11</v>
      </c>
    </row>
    <row r="172" spans="2:21">
      <c r="B172" s="76" t="s">
        <v>519</v>
      </c>
      <c r="C172" s="73">
        <v>2810372</v>
      </c>
      <c r="D172" s="86" t="s">
        <v>113</v>
      </c>
      <c r="E172" s="86" t="s">
        <v>282</v>
      </c>
      <c r="F172" s="73" t="s">
        <v>520</v>
      </c>
      <c r="G172" s="86" t="s">
        <v>383</v>
      </c>
      <c r="H172" s="73" t="s">
        <v>328</v>
      </c>
      <c r="I172" s="73" t="s">
        <v>293</v>
      </c>
      <c r="J172" s="73"/>
      <c r="K172" s="85">
        <v>8.1699932942462041</v>
      </c>
      <c r="L172" s="86" t="s">
        <v>122</v>
      </c>
      <c r="M172" s="87">
        <v>2.4E-2</v>
      </c>
      <c r="N172" s="87">
        <v>5.3811252268602547E-2</v>
      </c>
      <c r="O172" s="83">
        <v>6.9300000000000015E-4</v>
      </c>
      <c r="P172" s="85">
        <v>79.239999999999995</v>
      </c>
      <c r="Q172" s="73"/>
      <c r="R172" s="83">
        <v>5.510000000000001E-7</v>
      </c>
      <c r="S172" s="84">
        <v>9.2271729992413242E-13</v>
      </c>
      <c r="T172" s="84">
        <f t="shared" si="2"/>
        <v>1.6023589649738116E-10</v>
      </c>
      <c r="U172" s="84">
        <f>R172/'סכום נכסי הקרן'!$C$42</f>
        <v>2.520094113410439E-11</v>
      </c>
    </row>
    <row r="173" spans="2:21">
      <c r="B173" s="76" t="s">
        <v>521</v>
      </c>
      <c r="C173" s="73">
        <v>1138114</v>
      </c>
      <c r="D173" s="86" t="s">
        <v>113</v>
      </c>
      <c r="E173" s="86" t="s">
        <v>282</v>
      </c>
      <c r="F173" s="73" t="s">
        <v>322</v>
      </c>
      <c r="G173" s="86" t="s">
        <v>296</v>
      </c>
      <c r="H173" s="73" t="s">
        <v>323</v>
      </c>
      <c r="I173" s="73" t="s">
        <v>120</v>
      </c>
      <c r="J173" s="73"/>
      <c r="K173" s="85">
        <v>1.21</v>
      </c>
      <c r="L173" s="86" t="s">
        <v>122</v>
      </c>
      <c r="M173" s="87">
        <v>3.39E-2</v>
      </c>
      <c r="N173" s="87">
        <v>5.6495726495726484E-2</v>
      </c>
      <c r="O173" s="83">
        <v>2.3400000000000005E-4</v>
      </c>
      <c r="P173" s="85">
        <v>99.8</v>
      </c>
      <c r="Q173" s="73"/>
      <c r="R173" s="83">
        <v>2.3400000000000006E-7</v>
      </c>
      <c r="S173" s="84">
        <v>3.5937648732336308E-13</v>
      </c>
      <c r="T173" s="84">
        <f t="shared" si="2"/>
        <v>6.8049364392717239E-11</v>
      </c>
      <c r="U173" s="84">
        <f>R173/'סכום נכסי הקרן'!$C$42</f>
        <v>1.070239605332201E-11</v>
      </c>
    </row>
    <row r="174" spans="2:21">
      <c r="B174" s="76" t="s">
        <v>522</v>
      </c>
      <c r="C174" s="73">
        <v>1162866</v>
      </c>
      <c r="D174" s="86" t="s">
        <v>113</v>
      </c>
      <c r="E174" s="86" t="s">
        <v>282</v>
      </c>
      <c r="F174" s="73" t="s">
        <v>322</v>
      </c>
      <c r="G174" s="86" t="s">
        <v>296</v>
      </c>
      <c r="H174" s="73" t="s">
        <v>323</v>
      </c>
      <c r="I174" s="73" t="s">
        <v>120</v>
      </c>
      <c r="J174" s="73"/>
      <c r="K174" s="85">
        <v>6.1000030551920448</v>
      </c>
      <c r="L174" s="86" t="s">
        <v>122</v>
      </c>
      <c r="M174" s="87">
        <v>2.4399999999999998E-2</v>
      </c>
      <c r="N174" s="87">
        <v>5.5563139931740613E-2</v>
      </c>
      <c r="O174" s="83">
        <v>6.9300000000000015E-4</v>
      </c>
      <c r="P174" s="85">
        <v>84.62</v>
      </c>
      <c r="Q174" s="73"/>
      <c r="R174" s="83">
        <v>5.8600000000000019E-7</v>
      </c>
      <c r="S174" s="84">
        <v>6.3083844163788617E-13</v>
      </c>
      <c r="T174" s="84">
        <f t="shared" si="2"/>
        <v>1.7041422023133462E-10</v>
      </c>
      <c r="U174" s="84">
        <f>R174/'סכום נכסי הקרן'!$C$42</f>
        <v>2.6801726868575634E-11</v>
      </c>
    </row>
    <row r="175" spans="2:21">
      <c r="B175" s="76" t="s">
        <v>523</v>
      </c>
      <c r="C175" s="73">
        <v>7590151</v>
      </c>
      <c r="D175" s="86" t="s">
        <v>113</v>
      </c>
      <c r="E175" s="86" t="s">
        <v>282</v>
      </c>
      <c r="F175" s="73" t="s">
        <v>336</v>
      </c>
      <c r="G175" s="86" t="s">
        <v>296</v>
      </c>
      <c r="H175" s="73" t="s">
        <v>328</v>
      </c>
      <c r="I175" s="73" t="s">
        <v>293</v>
      </c>
      <c r="J175" s="73"/>
      <c r="K175" s="83">
        <v>5.7900000001072742</v>
      </c>
      <c r="L175" s="86" t="s">
        <v>122</v>
      </c>
      <c r="M175" s="87">
        <v>2.5499999999999998E-2</v>
      </c>
      <c r="N175" s="87">
        <v>5.5500000000905561E-2</v>
      </c>
      <c r="O175" s="83">
        <v>25360.544300000005</v>
      </c>
      <c r="P175" s="85">
        <v>84.91</v>
      </c>
      <c r="Q175" s="73"/>
      <c r="R175" s="83">
        <v>21.533639011000002</v>
      </c>
      <c r="S175" s="84">
        <v>1.8608132521070468E-5</v>
      </c>
      <c r="T175" s="84">
        <f t="shared" si="2"/>
        <v>6.2621814006870507E-3</v>
      </c>
      <c r="U175" s="84">
        <f>R175/'סכום נכסי הקרן'!$C$42</f>
        <v>9.8487834685891985E-4</v>
      </c>
    </row>
    <row r="176" spans="2:21">
      <c r="B176" s="76" t="s">
        <v>524</v>
      </c>
      <c r="C176" s="73">
        <v>5850110</v>
      </c>
      <c r="D176" s="86" t="s">
        <v>113</v>
      </c>
      <c r="E176" s="86" t="s">
        <v>282</v>
      </c>
      <c r="F176" s="73" t="s">
        <v>525</v>
      </c>
      <c r="G176" s="86" t="s">
        <v>341</v>
      </c>
      <c r="H176" s="73" t="s">
        <v>323</v>
      </c>
      <c r="I176" s="73" t="s">
        <v>120</v>
      </c>
      <c r="J176" s="73"/>
      <c r="K176" s="83">
        <v>5.3699999927950435</v>
      </c>
      <c r="L176" s="86" t="s">
        <v>122</v>
      </c>
      <c r="M176" s="87">
        <v>1.95E-2</v>
      </c>
      <c r="N176" s="87">
        <v>5.2999999950500296E-2</v>
      </c>
      <c r="O176" s="83">
        <v>216.60623200000006</v>
      </c>
      <c r="P176" s="85">
        <v>83.94</v>
      </c>
      <c r="Q176" s="73"/>
      <c r="R176" s="83">
        <v>0.18181926300000004</v>
      </c>
      <c r="S176" s="84">
        <v>1.8999161627784008E-7</v>
      </c>
      <c r="T176" s="84">
        <f t="shared" si="2"/>
        <v>5.2874723425223462E-5</v>
      </c>
      <c r="U176" s="84">
        <f>R176/'סכום נכסי הקרן'!$C$42</f>
        <v>8.3158194989278486E-6</v>
      </c>
    </row>
    <row r="177" spans="2:21">
      <c r="B177" s="76" t="s">
        <v>526</v>
      </c>
      <c r="C177" s="73">
        <v>4160156</v>
      </c>
      <c r="D177" s="86" t="s">
        <v>113</v>
      </c>
      <c r="E177" s="86" t="s">
        <v>282</v>
      </c>
      <c r="F177" s="73" t="s">
        <v>527</v>
      </c>
      <c r="G177" s="86" t="s">
        <v>296</v>
      </c>
      <c r="H177" s="73" t="s">
        <v>328</v>
      </c>
      <c r="I177" s="73" t="s">
        <v>293</v>
      </c>
      <c r="J177" s="73"/>
      <c r="K177" s="83">
        <v>1.0599999999899501</v>
      </c>
      <c r="L177" s="86" t="s">
        <v>122</v>
      </c>
      <c r="M177" s="87">
        <v>2.5499999999999998E-2</v>
      </c>
      <c r="N177" s="87">
        <v>5.2600000002914468E-2</v>
      </c>
      <c r="O177" s="83">
        <v>4064.683500000001</v>
      </c>
      <c r="P177" s="85">
        <v>97.92</v>
      </c>
      <c r="Q177" s="73"/>
      <c r="R177" s="83">
        <v>3.9801380840000009</v>
      </c>
      <c r="S177" s="84">
        <v>2.0189761280324257E-5</v>
      </c>
      <c r="T177" s="84">
        <f t="shared" si="2"/>
        <v>1.1574609692796896E-3</v>
      </c>
      <c r="U177" s="84">
        <f>R177/'סכום נכסי הקרן'!$C$42</f>
        <v>1.8203852188836849E-4</v>
      </c>
    </row>
    <row r="178" spans="2:21">
      <c r="B178" s="76" t="s">
        <v>528</v>
      </c>
      <c r="C178" s="73">
        <v>2320232</v>
      </c>
      <c r="D178" s="86" t="s">
        <v>113</v>
      </c>
      <c r="E178" s="86" t="s">
        <v>282</v>
      </c>
      <c r="F178" s="73" t="s">
        <v>529</v>
      </c>
      <c r="G178" s="86" t="s">
        <v>116</v>
      </c>
      <c r="H178" s="73" t="s">
        <v>328</v>
      </c>
      <c r="I178" s="73" t="s">
        <v>293</v>
      </c>
      <c r="J178" s="73"/>
      <c r="K178" s="85">
        <v>3.7900000525078639</v>
      </c>
      <c r="L178" s="86" t="s">
        <v>122</v>
      </c>
      <c r="M178" s="87">
        <v>2.2400000000000003E-2</v>
      </c>
      <c r="N178" s="87">
        <v>5.4618395303326822E-2</v>
      </c>
      <c r="O178" s="83">
        <v>5.6800000000000015E-4</v>
      </c>
      <c r="P178" s="85">
        <v>89.71</v>
      </c>
      <c r="Q178" s="73"/>
      <c r="R178" s="83">
        <v>5.1099999999999996E-7</v>
      </c>
      <c r="S178" s="84">
        <v>8.8469124353478405E-13</v>
      </c>
      <c r="T178" s="84">
        <f t="shared" si="2"/>
        <v>1.4860352651572006E-10</v>
      </c>
      <c r="U178" s="84">
        <f>R178/'סכום נכסי הקרן'!$C$42</f>
        <v>2.3371471723280109E-11</v>
      </c>
    </row>
    <row r="179" spans="2:21">
      <c r="B179" s="76" t="s">
        <v>530</v>
      </c>
      <c r="C179" s="73">
        <v>7770258</v>
      </c>
      <c r="D179" s="86" t="s">
        <v>113</v>
      </c>
      <c r="E179" s="86" t="s">
        <v>282</v>
      </c>
      <c r="F179" s="73" t="s">
        <v>531</v>
      </c>
      <c r="G179" s="86" t="s">
        <v>532</v>
      </c>
      <c r="H179" s="73" t="s">
        <v>328</v>
      </c>
      <c r="I179" s="73" t="s">
        <v>293</v>
      </c>
      <c r="J179" s="73"/>
      <c r="K179" s="85">
        <v>4.0799992739655391</v>
      </c>
      <c r="L179" s="86" t="s">
        <v>122</v>
      </c>
      <c r="M179" s="87">
        <v>3.5200000000000002E-2</v>
      </c>
      <c r="N179" s="87">
        <v>5.1804347826086963E-2</v>
      </c>
      <c r="O179" s="83">
        <v>9.77E-4</v>
      </c>
      <c r="P179" s="85">
        <v>94.11</v>
      </c>
      <c r="Q179" s="73"/>
      <c r="R179" s="83">
        <v>9.2000000000000009E-7</v>
      </c>
      <c r="S179" s="84">
        <v>1.2421415792209166E-12</v>
      </c>
      <c r="T179" s="84">
        <f t="shared" si="2"/>
        <v>2.6754450957820444E-10</v>
      </c>
      <c r="U179" s="84">
        <f>R179/'סכום נכסי הקרן'!$C$42</f>
        <v>4.2077796448958325E-11</v>
      </c>
    </row>
    <row r="180" spans="2:21">
      <c r="B180" s="76" t="s">
        <v>533</v>
      </c>
      <c r="C180" s="73">
        <v>1410299</v>
      </c>
      <c r="D180" s="86" t="s">
        <v>113</v>
      </c>
      <c r="E180" s="86" t="s">
        <v>282</v>
      </c>
      <c r="F180" s="73" t="s">
        <v>379</v>
      </c>
      <c r="G180" s="86" t="s">
        <v>118</v>
      </c>
      <c r="H180" s="73" t="s">
        <v>328</v>
      </c>
      <c r="I180" s="73" t="s">
        <v>293</v>
      </c>
      <c r="J180" s="73"/>
      <c r="K180" s="83">
        <v>1.4300000061638414</v>
      </c>
      <c r="L180" s="86" t="s">
        <v>122</v>
      </c>
      <c r="M180" s="87">
        <v>2.7000000000000003E-2</v>
      </c>
      <c r="N180" s="87">
        <v>5.7200000103208512E-2</v>
      </c>
      <c r="O180" s="83">
        <v>145.3066</v>
      </c>
      <c r="P180" s="85">
        <v>96.02</v>
      </c>
      <c r="Q180" s="73"/>
      <c r="R180" s="83">
        <v>0.13952339799999999</v>
      </c>
      <c r="S180" s="84">
        <v>8.44678051487282E-7</v>
      </c>
      <c r="T180" s="84">
        <f t="shared" si="2"/>
        <v>4.0574694665863726E-5</v>
      </c>
      <c r="U180" s="84">
        <f>R180/'סכום נכסי הקרן'!$C$42</f>
        <v>6.3813447183815197E-6</v>
      </c>
    </row>
    <row r="181" spans="2:21">
      <c r="B181" s="76" t="s">
        <v>534</v>
      </c>
      <c r="C181" s="73">
        <v>1192731</v>
      </c>
      <c r="D181" s="86" t="s">
        <v>113</v>
      </c>
      <c r="E181" s="86" t="s">
        <v>282</v>
      </c>
      <c r="F181" s="73" t="s">
        <v>379</v>
      </c>
      <c r="G181" s="86" t="s">
        <v>118</v>
      </c>
      <c r="H181" s="73" t="s">
        <v>328</v>
      </c>
      <c r="I181" s="73" t="s">
        <v>293</v>
      </c>
      <c r="J181" s="73"/>
      <c r="K181" s="83">
        <v>3.6999999998999815</v>
      </c>
      <c r="L181" s="86" t="s">
        <v>122</v>
      </c>
      <c r="M181" s="87">
        <v>4.5599999999999995E-2</v>
      </c>
      <c r="N181" s="87">
        <v>5.6699999998233011E-2</v>
      </c>
      <c r="O181" s="83">
        <v>6216.4355690000011</v>
      </c>
      <c r="P181" s="85">
        <v>96.5</v>
      </c>
      <c r="Q181" s="73"/>
      <c r="R181" s="83">
        <v>5.9988601180000005</v>
      </c>
      <c r="S181" s="84">
        <v>2.2805292993694555E-5</v>
      </c>
      <c r="T181" s="84">
        <f t="shared" si="2"/>
        <v>1.7445240090201736E-3</v>
      </c>
      <c r="U181" s="84">
        <f>R181/'סכום נכסי הקרן'!$C$42</f>
        <v>2.7436827714236753E-4</v>
      </c>
    </row>
    <row r="182" spans="2:21">
      <c r="B182" s="76" t="s">
        <v>535</v>
      </c>
      <c r="C182" s="73">
        <v>2300309</v>
      </c>
      <c r="D182" s="86" t="s">
        <v>113</v>
      </c>
      <c r="E182" s="86" t="s">
        <v>282</v>
      </c>
      <c r="F182" s="73" t="s">
        <v>386</v>
      </c>
      <c r="G182" s="86" t="s">
        <v>143</v>
      </c>
      <c r="H182" s="73" t="s">
        <v>387</v>
      </c>
      <c r="I182" s="73" t="s">
        <v>120</v>
      </c>
      <c r="J182" s="73"/>
      <c r="K182" s="83">
        <v>8.5900000000409147</v>
      </c>
      <c r="L182" s="86" t="s">
        <v>122</v>
      </c>
      <c r="M182" s="87">
        <v>2.7900000000000001E-2</v>
      </c>
      <c r="N182" s="87">
        <v>5.4900000000409142E-2</v>
      </c>
      <c r="O182" s="83">
        <v>6064.8700000000008</v>
      </c>
      <c r="P182" s="85">
        <v>80.599999999999994</v>
      </c>
      <c r="Q182" s="73"/>
      <c r="R182" s="83">
        <v>4.8882852200000011</v>
      </c>
      <c r="S182" s="84">
        <v>1.4103036926797508E-5</v>
      </c>
      <c r="T182" s="84">
        <f t="shared" si="2"/>
        <v>1.4215585563731364E-3</v>
      </c>
      <c r="U182" s="84">
        <f>R182/'סכום נכסי הקרן'!$C$42</f>
        <v>2.2357420703436032E-4</v>
      </c>
    </row>
    <row r="183" spans="2:21">
      <c r="B183" s="76" t="s">
        <v>536</v>
      </c>
      <c r="C183" s="73">
        <v>2300176</v>
      </c>
      <c r="D183" s="86" t="s">
        <v>113</v>
      </c>
      <c r="E183" s="86" t="s">
        <v>282</v>
      </c>
      <c r="F183" s="73" t="s">
        <v>386</v>
      </c>
      <c r="G183" s="86" t="s">
        <v>143</v>
      </c>
      <c r="H183" s="73" t="s">
        <v>387</v>
      </c>
      <c r="I183" s="73" t="s">
        <v>120</v>
      </c>
      <c r="J183" s="73"/>
      <c r="K183" s="85">
        <v>1.1299995112101542</v>
      </c>
      <c r="L183" s="86" t="s">
        <v>122</v>
      </c>
      <c r="M183" s="87">
        <v>3.6499999999999998E-2</v>
      </c>
      <c r="N183" s="87">
        <v>5.3233256351039253E-2</v>
      </c>
      <c r="O183" s="83">
        <v>4.3500000000000006E-4</v>
      </c>
      <c r="P183" s="85">
        <v>99.41</v>
      </c>
      <c r="Q183" s="73"/>
      <c r="R183" s="83">
        <v>4.3300000000000008E-7</v>
      </c>
      <c r="S183" s="84">
        <v>2.7230535257053844E-13</v>
      </c>
      <c r="T183" s="84">
        <f t="shared" si="2"/>
        <v>1.2592040505148102E-10</v>
      </c>
      <c r="U183" s="84">
        <f>R183/'סכום נכסי הקרן'!$C$42</f>
        <v>1.980400637217278E-11</v>
      </c>
    </row>
    <row r="184" spans="2:21">
      <c r="B184" s="76" t="s">
        <v>537</v>
      </c>
      <c r="C184" s="73">
        <v>1185941</v>
      </c>
      <c r="D184" s="86" t="s">
        <v>113</v>
      </c>
      <c r="E184" s="86" t="s">
        <v>282</v>
      </c>
      <c r="F184" s="73" t="s">
        <v>538</v>
      </c>
      <c r="G184" s="86" t="s">
        <v>119</v>
      </c>
      <c r="H184" s="73" t="s">
        <v>387</v>
      </c>
      <c r="I184" s="73" t="s">
        <v>120</v>
      </c>
      <c r="J184" s="73"/>
      <c r="K184" s="83">
        <v>1.5099999999678708</v>
      </c>
      <c r="L184" s="86" t="s">
        <v>122</v>
      </c>
      <c r="M184" s="87">
        <v>6.0999999999999999E-2</v>
      </c>
      <c r="N184" s="87">
        <v>6.0100000000052306E-2</v>
      </c>
      <c r="O184" s="83">
        <v>12996.150000000001</v>
      </c>
      <c r="P184" s="85">
        <v>102.98</v>
      </c>
      <c r="Q184" s="73"/>
      <c r="R184" s="83">
        <v>13.383434693000003</v>
      </c>
      <c r="S184" s="84">
        <v>3.3737831312790428E-5</v>
      </c>
      <c r="T184" s="84">
        <f t="shared" si="2"/>
        <v>3.8920265993593619E-3</v>
      </c>
      <c r="U184" s="84">
        <f>R184/'סכום נכסי הקרן'!$C$42</f>
        <v>6.121146095651969E-4</v>
      </c>
    </row>
    <row r="185" spans="2:21">
      <c r="B185" s="76" t="s">
        <v>539</v>
      </c>
      <c r="C185" s="73">
        <v>1143130</v>
      </c>
      <c r="D185" s="86" t="s">
        <v>113</v>
      </c>
      <c r="E185" s="86" t="s">
        <v>282</v>
      </c>
      <c r="F185" s="73" t="s">
        <v>406</v>
      </c>
      <c r="G185" s="86" t="s">
        <v>341</v>
      </c>
      <c r="H185" s="73" t="s">
        <v>387</v>
      </c>
      <c r="I185" s="73" t="s">
        <v>120</v>
      </c>
      <c r="J185" s="73"/>
      <c r="K185" s="83">
        <v>7.1999999998032234</v>
      </c>
      <c r="L185" s="86" t="s">
        <v>122</v>
      </c>
      <c r="M185" s="87">
        <v>3.0499999999999999E-2</v>
      </c>
      <c r="N185" s="87">
        <v>5.5599999998207139E-2</v>
      </c>
      <c r="O185" s="83">
        <v>10795.930743000003</v>
      </c>
      <c r="P185" s="85">
        <v>84.73</v>
      </c>
      <c r="Q185" s="73"/>
      <c r="R185" s="83">
        <v>9.1473921190000027</v>
      </c>
      <c r="S185" s="84">
        <v>1.5814425032245027E-5</v>
      </c>
      <c r="T185" s="84">
        <f t="shared" si="2"/>
        <v>2.6601462373884652E-3</v>
      </c>
      <c r="U185" s="84">
        <f>R185/'סכום נכסי הקרן'!$C$42</f>
        <v>4.1837185176313876E-4</v>
      </c>
    </row>
    <row r="186" spans="2:21">
      <c r="B186" s="76" t="s">
        <v>540</v>
      </c>
      <c r="C186" s="73">
        <v>1157601</v>
      </c>
      <c r="D186" s="86" t="s">
        <v>113</v>
      </c>
      <c r="E186" s="86" t="s">
        <v>282</v>
      </c>
      <c r="F186" s="73" t="s">
        <v>406</v>
      </c>
      <c r="G186" s="86" t="s">
        <v>341</v>
      </c>
      <c r="H186" s="73" t="s">
        <v>387</v>
      </c>
      <c r="I186" s="73" t="s">
        <v>120</v>
      </c>
      <c r="J186" s="73"/>
      <c r="K186" s="83">
        <v>2.6399999998115868</v>
      </c>
      <c r="L186" s="86" t="s">
        <v>122</v>
      </c>
      <c r="M186" s="87">
        <v>2.9100000000000001E-2</v>
      </c>
      <c r="N186" s="87">
        <v>5.2799999996231736E-2</v>
      </c>
      <c r="O186" s="83">
        <v>5146.3896250000007</v>
      </c>
      <c r="P186" s="85">
        <v>94.88</v>
      </c>
      <c r="Q186" s="73"/>
      <c r="R186" s="83">
        <v>4.8828944780000008</v>
      </c>
      <c r="S186" s="84">
        <v>8.5773160416666675E-6</v>
      </c>
      <c r="T186" s="84">
        <f t="shared" si="2"/>
        <v>1.4199908787376444E-3</v>
      </c>
      <c r="U186" s="84">
        <f>R186/'סכום נכסי הקרן'!$C$42</f>
        <v>2.2332765209459417E-4</v>
      </c>
    </row>
    <row r="187" spans="2:21">
      <c r="B187" s="76" t="s">
        <v>541</v>
      </c>
      <c r="C187" s="73">
        <v>1138163</v>
      </c>
      <c r="D187" s="86" t="s">
        <v>113</v>
      </c>
      <c r="E187" s="86" t="s">
        <v>282</v>
      </c>
      <c r="F187" s="73" t="s">
        <v>406</v>
      </c>
      <c r="G187" s="86" t="s">
        <v>341</v>
      </c>
      <c r="H187" s="73" t="s">
        <v>387</v>
      </c>
      <c r="I187" s="73" t="s">
        <v>120</v>
      </c>
      <c r="J187" s="73"/>
      <c r="K187" s="85">
        <v>4.7399937072697176</v>
      </c>
      <c r="L187" s="86" t="s">
        <v>122</v>
      </c>
      <c r="M187" s="87">
        <v>3.95E-2</v>
      </c>
      <c r="N187" s="87">
        <v>5.1351351351351354E-2</v>
      </c>
      <c r="O187" s="83">
        <v>3.4700000000000003E-4</v>
      </c>
      <c r="P187" s="85">
        <v>95.79</v>
      </c>
      <c r="Q187" s="73"/>
      <c r="R187" s="83">
        <v>3.3300000000000003E-7</v>
      </c>
      <c r="S187" s="84">
        <v>1.4457732554305151E-12</v>
      </c>
      <c r="T187" s="84">
        <f t="shared" si="2"/>
        <v>9.6839480097328354E-11</v>
      </c>
      <c r="U187" s="84">
        <f>R187/'סכום נכסי הקרן'!$C$42</f>
        <v>1.5230332845112088E-11</v>
      </c>
    </row>
    <row r="188" spans="2:21">
      <c r="B188" s="76" t="s">
        <v>542</v>
      </c>
      <c r="C188" s="73">
        <v>1143122</v>
      </c>
      <c r="D188" s="86" t="s">
        <v>113</v>
      </c>
      <c r="E188" s="86" t="s">
        <v>282</v>
      </c>
      <c r="F188" s="73" t="s">
        <v>406</v>
      </c>
      <c r="G188" s="86" t="s">
        <v>341</v>
      </c>
      <c r="H188" s="73" t="s">
        <v>387</v>
      </c>
      <c r="I188" s="73" t="s">
        <v>120</v>
      </c>
      <c r="J188" s="73"/>
      <c r="K188" s="83">
        <v>6.4400000002643427</v>
      </c>
      <c r="L188" s="86" t="s">
        <v>122</v>
      </c>
      <c r="M188" s="87">
        <v>3.0499999999999999E-2</v>
      </c>
      <c r="N188" s="87">
        <v>5.5200000002038306E-2</v>
      </c>
      <c r="O188" s="83">
        <v>14514.566622000002</v>
      </c>
      <c r="P188" s="85">
        <v>86.53</v>
      </c>
      <c r="Q188" s="73"/>
      <c r="R188" s="83">
        <v>12.559454497000003</v>
      </c>
      <c r="S188" s="84">
        <v>1.9913752454307793E-5</v>
      </c>
      <c r="T188" s="84">
        <f t="shared" si="2"/>
        <v>3.6524055369235218E-3</v>
      </c>
      <c r="U188" s="84">
        <f>R188/'סכום נכסי הקרן'!$C$42</f>
        <v>5.7442844547252213E-4</v>
      </c>
    </row>
    <row r="189" spans="2:21">
      <c r="B189" s="76" t="s">
        <v>543</v>
      </c>
      <c r="C189" s="73">
        <v>1182666</v>
      </c>
      <c r="D189" s="86" t="s">
        <v>113</v>
      </c>
      <c r="E189" s="86" t="s">
        <v>282</v>
      </c>
      <c r="F189" s="73" t="s">
        <v>406</v>
      </c>
      <c r="G189" s="86" t="s">
        <v>341</v>
      </c>
      <c r="H189" s="73" t="s">
        <v>387</v>
      </c>
      <c r="I189" s="73" t="s">
        <v>120</v>
      </c>
      <c r="J189" s="73"/>
      <c r="K189" s="83">
        <v>8.0600000000353695</v>
      </c>
      <c r="L189" s="86" t="s">
        <v>122</v>
      </c>
      <c r="M189" s="87">
        <v>2.63E-2</v>
      </c>
      <c r="N189" s="87">
        <v>5.6199999999903542E-2</v>
      </c>
      <c r="O189" s="83">
        <v>15595.380000000003</v>
      </c>
      <c r="P189" s="85">
        <v>79.77</v>
      </c>
      <c r="Q189" s="73"/>
      <c r="R189" s="83">
        <v>12.440434626000002</v>
      </c>
      <c r="S189" s="84">
        <v>2.2481706578712169E-5</v>
      </c>
      <c r="T189" s="84">
        <f t="shared" si="2"/>
        <v>3.6177934575574821E-3</v>
      </c>
      <c r="U189" s="84">
        <f>R189/'סכום נכסי הקרן'!$C$42</f>
        <v>5.6898486514065326E-4</v>
      </c>
    </row>
    <row r="190" spans="2:21">
      <c r="B190" s="76" t="s">
        <v>544</v>
      </c>
      <c r="C190" s="73">
        <v>1193481</v>
      </c>
      <c r="D190" s="86" t="s">
        <v>113</v>
      </c>
      <c r="E190" s="86" t="s">
        <v>282</v>
      </c>
      <c r="F190" s="73" t="s">
        <v>545</v>
      </c>
      <c r="G190" s="86" t="s">
        <v>341</v>
      </c>
      <c r="H190" s="73" t="s">
        <v>384</v>
      </c>
      <c r="I190" s="73" t="s">
        <v>293</v>
      </c>
      <c r="J190" s="73"/>
      <c r="K190" s="83">
        <v>3.9800000000274571</v>
      </c>
      <c r="L190" s="86" t="s">
        <v>122</v>
      </c>
      <c r="M190" s="87">
        <v>4.7E-2</v>
      </c>
      <c r="N190" s="87">
        <v>5.320000000059906E-2</v>
      </c>
      <c r="O190" s="83">
        <v>7970.9720000000007</v>
      </c>
      <c r="P190" s="85">
        <v>100.52</v>
      </c>
      <c r="Q190" s="73"/>
      <c r="R190" s="83">
        <v>8.0124213610000012</v>
      </c>
      <c r="S190" s="84">
        <v>8.8655010566121682E-6</v>
      </c>
      <c r="T190" s="84">
        <f t="shared" si="2"/>
        <v>2.3300862430029072E-3</v>
      </c>
      <c r="U190" s="84">
        <f>R190/'סכום נכסי הקרן'!$C$42</f>
        <v>3.6646199466461266E-4</v>
      </c>
    </row>
    <row r="191" spans="2:21">
      <c r="B191" s="76" t="s">
        <v>546</v>
      </c>
      <c r="C191" s="73">
        <v>1160647</v>
      </c>
      <c r="D191" s="86" t="s">
        <v>113</v>
      </c>
      <c r="E191" s="86" t="s">
        <v>282</v>
      </c>
      <c r="F191" s="73" t="s">
        <v>411</v>
      </c>
      <c r="G191" s="86" t="s">
        <v>341</v>
      </c>
      <c r="H191" s="73" t="s">
        <v>387</v>
      </c>
      <c r="I191" s="73" t="s">
        <v>120</v>
      </c>
      <c r="J191" s="73"/>
      <c r="K191" s="83">
        <v>5.970000000056916</v>
      </c>
      <c r="L191" s="86" t="s">
        <v>122</v>
      </c>
      <c r="M191" s="87">
        <v>2.64E-2</v>
      </c>
      <c r="N191" s="87">
        <v>5.4300000000386678E-2</v>
      </c>
      <c r="O191" s="83">
        <v>26602.708018000005</v>
      </c>
      <c r="P191" s="85">
        <v>85.2</v>
      </c>
      <c r="Q191" s="83">
        <v>0.3511557460000001</v>
      </c>
      <c r="R191" s="83">
        <v>23.016662977000003</v>
      </c>
      <c r="S191" s="84">
        <v>1.6259112034472734E-5</v>
      </c>
      <c r="T191" s="84">
        <f t="shared" si="2"/>
        <v>6.6934584872916092E-3</v>
      </c>
      <c r="U191" s="84">
        <f>R191/'סכום נכסי הקרן'!$C$42</f>
        <v>1.0527070213918273E-3</v>
      </c>
    </row>
    <row r="192" spans="2:21">
      <c r="B192" s="76" t="s">
        <v>547</v>
      </c>
      <c r="C192" s="73">
        <v>1136068</v>
      </c>
      <c r="D192" s="86" t="s">
        <v>113</v>
      </c>
      <c r="E192" s="86" t="s">
        <v>282</v>
      </c>
      <c r="F192" s="73" t="s">
        <v>411</v>
      </c>
      <c r="G192" s="86" t="s">
        <v>341</v>
      </c>
      <c r="H192" s="73" t="s">
        <v>387</v>
      </c>
      <c r="I192" s="73" t="s">
        <v>120</v>
      </c>
      <c r="J192" s="73"/>
      <c r="K192" s="85">
        <v>0.83000017163224182</v>
      </c>
      <c r="L192" s="86" t="s">
        <v>122</v>
      </c>
      <c r="M192" s="87">
        <v>3.9199999999999999E-2</v>
      </c>
      <c r="N192" s="87">
        <v>5.7651757188498402E-2</v>
      </c>
      <c r="O192" s="83">
        <v>6.3100000000000016E-4</v>
      </c>
      <c r="P192" s="85">
        <v>99.2</v>
      </c>
      <c r="Q192" s="73"/>
      <c r="R192" s="83">
        <v>6.2600000000000013E-7</v>
      </c>
      <c r="S192" s="84">
        <v>6.5739164497934077E-13</v>
      </c>
      <c r="T192" s="84">
        <f t="shared" si="2"/>
        <v>1.8204659021299566E-10</v>
      </c>
      <c r="U192" s="84">
        <f>R192/'סכום נכסי הקרן'!$C$42</f>
        <v>2.8631196279399905E-11</v>
      </c>
    </row>
    <row r="193" spans="2:21">
      <c r="B193" s="76" t="s">
        <v>548</v>
      </c>
      <c r="C193" s="73">
        <v>1179928</v>
      </c>
      <c r="D193" s="86" t="s">
        <v>113</v>
      </c>
      <c r="E193" s="86" t="s">
        <v>282</v>
      </c>
      <c r="F193" s="73" t="s">
        <v>411</v>
      </c>
      <c r="G193" s="86" t="s">
        <v>341</v>
      </c>
      <c r="H193" s="73" t="s">
        <v>387</v>
      </c>
      <c r="I193" s="73" t="s">
        <v>120</v>
      </c>
      <c r="J193" s="73"/>
      <c r="K193" s="83">
        <v>7.590000000319419</v>
      </c>
      <c r="L193" s="86" t="s">
        <v>122</v>
      </c>
      <c r="M193" s="87">
        <v>2.5000000000000001E-2</v>
      </c>
      <c r="N193" s="87">
        <v>5.7000000002521728E-2</v>
      </c>
      <c r="O193" s="83">
        <v>14802.320617000001</v>
      </c>
      <c r="P193" s="85">
        <v>79.12</v>
      </c>
      <c r="Q193" s="83">
        <v>0.18502900900000002</v>
      </c>
      <c r="R193" s="83">
        <v>11.896625080000002</v>
      </c>
      <c r="S193" s="84">
        <v>1.1099126995712828E-5</v>
      </c>
      <c r="T193" s="84">
        <f t="shared" si="2"/>
        <v>3.459648611591704E-3</v>
      </c>
      <c r="U193" s="84">
        <f>R193/'סכום נכסי הקרן'!$C$42</f>
        <v>5.4411279189762237E-4</v>
      </c>
    </row>
    <row r="194" spans="2:21">
      <c r="B194" s="76" t="s">
        <v>549</v>
      </c>
      <c r="C194" s="73">
        <v>1143411</v>
      </c>
      <c r="D194" s="86" t="s">
        <v>113</v>
      </c>
      <c r="E194" s="86" t="s">
        <v>282</v>
      </c>
      <c r="F194" s="73" t="s">
        <v>550</v>
      </c>
      <c r="G194" s="86" t="s">
        <v>341</v>
      </c>
      <c r="H194" s="73" t="s">
        <v>387</v>
      </c>
      <c r="I194" s="73" t="s">
        <v>120</v>
      </c>
      <c r="J194" s="73"/>
      <c r="K194" s="83">
        <v>5.2000000000611752</v>
      </c>
      <c r="L194" s="86" t="s">
        <v>122</v>
      </c>
      <c r="M194" s="87">
        <v>3.4300000000000004E-2</v>
      </c>
      <c r="N194" s="87">
        <v>5.3099999999979594E-2</v>
      </c>
      <c r="O194" s="83">
        <v>10669.980028000002</v>
      </c>
      <c r="P194" s="85">
        <v>91.92</v>
      </c>
      <c r="Q194" s="73"/>
      <c r="R194" s="83">
        <v>9.807845642000002</v>
      </c>
      <c r="S194" s="84">
        <v>3.5112478702119264E-5</v>
      </c>
      <c r="T194" s="84">
        <f t="shared" si="2"/>
        <v>2.8522122307691523E-3</v>
      </c>
      <c r="U194" s="84">
        <f>R194/'סכום נכסי הקרן'!$C$42</f>
        <v>4.4857883970312939E-4</v>
      </c>
    </row>
    <row r="195" spans="2:21">
      <c r="B195" s="76" t="s">
        <v>551</v>
      </c>
      <c r="C195" s="73">
        <v>1184191</v>
      </c>
      <c r="D195" s="86" t="s">
        <v>113</v>
      </c>
      <c r="E195" s="86" t="s">
        <v>282</v>
      </c>
      <c r="F195" s="73" t="s">
        <v>550</v>
      </c>
      <c r="G195" s="86" t="s">
        <v>341</v>
      </c>
      <c r="H195" s="73" t="s">
        <v>387</v>
      </c>
      <c r="I195" s="73" t="s">
        <v>120</v>
      </c>
      <c r="J195" s="73"/>
      <c r="K195" s="83">
        <v>6.4600000000465583</v>
      </c>
      <c r="L195" s="86" t="s">
        <v>122</v>
      </c>
      <c r="M195" s="87">
        <v>2.98E-2</v>
      </c>
      <c r="N195" s="87">
        <v>5.4800000001259813E-2</v>
      </c>
      <c r="O195" s="83">
        <v>8462.9195980000022</v>
      </c>
      <c r="P195" s="85">
        <v>86.29</v>
      </c>
      <c r="Q195" s="73"/>
      <c r="R195" s="83">
        <v>7.302653321000002</v>
      </c>
      <c r="S195" s="84">
        <v>2.1559262167632785E-5</v>
      </c>
      <c r="T195" s="84">
        <f t="shared" si="2"/>
        <v>2.1236791319419472E-3</v>
      </c>
      <c r="U195" s="84">
        <f>R195/'סכום נכסי הקרן'!$C$42</f>
        <v>3.3399952171559518E-4</v>
      </c>
    </row>
    <row r="196" spans="2:21">
      <c r="B196" s="76" t="s">
        <v>552</v>
      </c>
      <c r="C196" s="73">
        <v>1139815</v>
      </c>
      <c r="D196" s="86" t="s">
        <v>113</v>
      </c>
      <c r="E196" s="86" t="s">
        <v>282</v>
      </c>
      <c r="F196" s="73" t="s">
        <v>423</v>
      </c>
      <c r="G196" s="86" t="s">
        <v>341</v>
      </c>
      <c r="H196" s="73" t="s">
        <v>387</v>
      </c>
      <c r="I196" s="73" t="s">
        <v>120</v>
      </c>
      <c r="J196" s="73"/>
      <c r="K196" s="83">
        <v>1.7899999999832126</v>
      </c>
      <c r="L196" s="86" t="s">
        <v>122</v>
      </c>
      <c r="M196" s="87">
        <v>3.61E-2</v>
      </c>
      <c r="N196" s="87">
        <v>5.2099999999701552E-2</v>
      </c>
      <c r="O196" s="83">
        <v>21900.378997000003</v>
      </c>
      <c r="P196" s="85">
        <v>97.92</v>
      </c>
      <c r="Q196" s="73"/>
      <c r="R196" s="83">
        <v>21.444850384000006</v>
      </c>
      <c r="S196" s="84">
        <v>2.8534695761563521E-5</v>
      </c>
      <c r="T196" s="84">
        <f t="shared" si="2"/>
        <v>6.2363608467013599E-3</v>
      </c>
      <c r="U196" s="84">
        <f>R196/'סכום נכסי הקרן'!$C$42</f>
        <v>9.808174449307803E-4</v>
      </c>
    </row>
    <row r="197" spans="2:21">
      <c r="B197" s="76" t="s">
        <v>553</v>
      </c>
      <c r="C197" s="73">
        <v>1155522</v>
      </c>
      <c r="D197" s="86" t="s">
        <v>113</v>
      </c>
      <c r="E197" s="86" t="s">
        <v>282</v>
      </c>
      <c r="F197" s="73" t="s">
        <v>423</v>
      </c>
      <c r="G197" s="86" t="s">
        <v>341</v>
      </c>
      <c r="H197" s="73" t="s">
        <v>387</v>
      </c>
      <c r="I197" s="73" t="s">
        <v>120</v>
      </c>
      <c r="J197" s="73"/>
      <c r="K197" s="83">
        <v>2.800000000028859</v>
      </c>
      <c r="L197" s="86" t="s">
        <v>122</v>
      </c>
      <c r="M197" s="87">
        <v>3.3000000000000002E-2</v>
      </c>
      <c r="N197" s="87">
        <v>4.879999999930739E-2</v>
      </c>
      <c r="O197" s="83">
        <v>7207.8155450000013</v>
      </c>
      <c r="P197" s="85">
        <v>96.15</v>
      </c>
      <c r="Q197" s="73"/>
      <c r="R197" s="83">
        <v>6.9303146460000011</v>
      </c>
      <c r="S197" s="84">
        <v>2.3375814574583667E-5</v>
      </c>
      <c r="T197" s="84">
        <f t="shared" si="2"/>
        <v>2.0153996012899108E-3</v>
      </c>
      <c r="U197" s="84">
        <f>R197/'סכום נכסי הקרן'!$C$42</f>
        <v>3.1696996630611163E-4</v>
      </c>
    </row>
    <row r="198" spans="2:21">
      <c r="B198" s="76" t="s">
        <v>554</v>
      </c>
      <c r="C198" s="73">
        <v>1159359</v>
      </c>
      <c r="D198" s="86" t="s">
        <v>113</v>
      </c>
      <c r="E198" s="86" t="s">
        <v>282</v>
      </c>
      <c r="F198" s="73" t="s">
        <v>423</v>
      </c>
      <c r="G198" s="86" t="s">
        <v>341</v>
      </c>
      <c r="H198" s="73" t="s">
        <v>387</v>
      </c>
      <c r="I198" s="73" t="s">
        <v>120</v>
      </c>
      <c r="J198" s="73"/>
      <c r="K198" s="83">
        <v>5.1400000000808195</v>
      </c>
      <c r="L198" s="86" t="s">
        <v>122</v>
      </c>
      <c r="M198" s="87">
        <v>2.6200000000000001E-2</v>
      </c>
      <c r="N198" s="87">
        <v>5.2600000000779329E-2</v>
      </c>
      <c r="O198" s="83">
        <v>15616.320783000001</v>
      </c>
      <c r="P198" s="85">
        <v>88.74</v>
      </c>
      <c r="Q198" s="73"/>
      <c r="R198" s="83">
        <v>13.857922542000004</v>
      </c>
      <c r="S198" s="84">
        <v>1.207421654356363E-5</v>
      </c>
      <c r="T198" s="84">
        <f t="shared" si="2"/>
        <v>4.030012054643625E-3</v>
      </c>
      <c r="U198" s="84">
        <f>R198/'סכום נכסי הקרן'!$C$42</f>
        <v>6.3381613470402966E-4</v>
      </c>
    </row>
    <row r="199" spans="2:21">
      <c r="B199" s="76" t="s">
        <v>555</v>
      </c>
      <c r="C199" s="73">
        <v>1141829</v>
      </c>
      <c r="D199" s="86" t="s">
        <v>113</v>
      </c>
      <c r="E199" s="86" t="s">
        <v>282</v>
      </c>
      <c r="F199" s="73" t="s">
        <v>556</v>
      </c>
      <c r="G199" s="86" t="s">
        <v>117</v>
      </c>
      <c r="H199" s="73" t="s">
        <v>384</v>
      </c>
      <c r="I199" s="73" t="s">
        <v>293</v>
      </c>
      <c r="J199" s="73"/>
      <c r="K199" s="83">
        <v>2.5299999999800922</v>
      </c>
      <c r="L199" s="86" t="s">
        <v>122</v>
      </c>
      <c r="M199" s="87">
        <v>2.3E-2</v>
      </c>
      <c r="N199" s="87">
        <v>5.789999999741198E-2</v>
      </c>
      <c r="O199" s="83">
        <v>5461.1134950000005</v>
      </c>
      <c r="P199" s="85">
        <v>91.98</v>
      </c>
      <c r="Q199" s="73"/>
      <c r="R199" s="83">
        <v>5.0231320700000008</v>
      </c>
      <c r="S199" s="84">
        <v>6.5043308379168645E-6</v>
      </c>
      <c r="T199" s="84">
        <f t="shared" si="2"/>
        <v>1.4607732676246751E-3</v>
      </c>
      <c r="U199" s="84">
        <f>R199/'סכום נכסי הקרן'!$C$42</f>
        <v>2.2974166171488554E-4</v>
      </c>
    </row>
    <row r="200" spans="2:21">
      <c r="B200" s="76" t="s">
        <v>557</v>
      </c>
      <c r="C200" s="73">
        <v>1136464</v>
      </c>
      <c r="D200" s="86" t="s">
        <v>113</v>
      </c>
      <c r="E200" s="86" t="s">
        <v>282</v>
      </c>
      <c r="F200" s="73" t="s">
        <v>556</v>
      </c>
      <c r="G200" s="86" t="s">
        <v>117</v>
      </c>
      <c r="H200" s="73" t="s">
        <v>384</v>
      </c>
      <c r="I200" s="73" t="s">
        <v>293</v>
      </c>
      <c r="J200" s="73"/>
      <c r="K200" s="83">
        <v>1.6199999999427499</v>
      </c>
      <c r="L200" s="86" t="s">
        <v>122</v>
      </c>
      <c r="M200" s="87">
        <v>2.75E-2</v>
      </c>
      <c r="N200" s="87">
        <v>5.8299999999401476E-2</v>
      </c>
      <c r="O200" s="83">
        <v>4023.0256650000006</v>
      </c>
      <c r="P200" s="85">
        <v>95.52</v>
      </c>
      <c r="Q200" s="73"/>
      <c r="R200" s="83">
        <v>3.8427939810000007</v>
      </c>
      <c r="S200" s="84">
        <v>1.4900774641255307E-5</v>
      </c>
      <c r="T200" s="84">
        <f t="shared" si="2"/>
        <v>1.1175200337573054E-3</v>
      </c>
      <c r="U200" s="84">
        <f>R200/'סכום נכסי הקרן'!$C$42</f>
        <v>1.7575685100847851E-4</v>
      </c>
    </row>
    <row r="201" spans="2:21">
      <c r="B201" s="76" t="s">
        <v>558</v>
      </c>
      <c r="C201" s="73">
        <v>1139591</v>
      </c>
      <c r="D201" s="86" t="s">
        <v>113</v>
      </c>
      <c r="E201" s="86" t="s">
        <v>282</v>
      </c>
      <c r="F201" s="73" t="s">
        <v>556</v>
      </c>
      <c r="G201" s="86" t="s">
        <v>117</v>
      </c>
      <c r="H201" s="73" t="s">
        <v>384</v>
      </c>
      <c r="I201" s="73" t="s">
        <v>293</v>
      </c>
      <c r="J201" s="73"/>
      <c r="K201" s="83">
        <v>0.42000000036139734</v>
      </c>
      <c r="L201" s="86" t="s">
        <v>122</v>
      </c>
      <c r="M201" s="87">
        <v>2.4E-2</v>
      </c>
      <c r="N201" s="87">
        <v>6.0900000035975461E-2</v>
      </c>
      <c r="O201" s="83">
        <v>616.76627000000008</v>
      </c>
      <c r="P201" s="85">
        <v>98.7</v>
      </c>
      <c r="Q201" s="73"/>
      <c r="R201" s="83">
        <v>0.6087483090000001</v>
      </c>
      <c r="S201" s="84">
        <v>8.7965154024454743E-6</v>
      </c>
      <c r="T201" s="84">
        <f t="shared" si="2"/>
        <v>1.7702963889996336E-4</v>
      </c>
      <c r="U201" s="84">
        <f>R201/'סכום נכסי הקרן'!$C$42</f>
        <v>2.7842160255162593E-5</v>
      </c>
    </row>
    <row r="202" spans="2:21">
      <c r="B202" s="76" t="s">
        <v>559</v>
      </c>
      <c r="C202" s="73">
        <v>1173566</v>
      </c>
      <c r="D202" s="86" t="s">
        <v>113</v>
      </c>
      <c r="E202" s="86" t="s">
        <v>282</v>
      </c>
      <c r="F202" s="73" t="s">
        <v>556</v>
      </c>
      <c r="G202" s="86" t="s">
        <v>117</v>
      </c>
      <c r="H202" s="73" t="s">
        <v>384</v>
      </c>
      <c r="I202" s="73" t="s">
        <v>293</v>
      </c>
      <c r="J202" s="73"/>
      <c r="K202" s="83">
        <v>2.4799999999229989</v>
      </c>
      <c r="L202" s="86" t="s">
        <v>122</v>
      </c>
      <c r="M202" s="87">
        <v>2.1499999999999998E-2</v>
      </c>
      <c r="N202" s="87">
        <v>5.7599999995572429E-2</v>
      </c>
      <c r="O202" s="83">
        <v>4275.2002030000012</v>
      </c>
      <c r="P202" s="85">
        <v>91.65</v>
      </c>
      <c r="Q202" s="83">
        <v>0.23756597100000004</v>
      </c>
      <c r="R202" s="83">
        <v>4.1557869590000012</v>
      </c>
      <c r="S202" s="84">
        <v>5.1662487681150555E-6</v>
      </c>
      <c r="T202" s="84">
        <f t="shared" si="2"/>
        <v>1.2085412868012531E-3</v>
      </c>
      <c r="U202" s="84">
        <f>R202/'סכום נכסי הקרן'!$C$42</f>
        <v>1.9007212798482343E-4</v>
      </c>
    </row>
    <row r="203" spans="2:21">
      <c r="B203" s="76" t="s">
        <v>560</v>
      </c>
      <c r="C203" s="73">
        <v>1158740</v>
      </c>
      <c r="D203" s="86" t="s">
        <v>113</v>
      </c>
      <c r="E203" s="86" t="s">
        <v>282</v>
      </c>
      <c r="F203" s="73" t="s">
        <v>427</v>
      </c>
      <c r="G203" s="86" t="s">
        <v>118</v>
      </c>
      <c r="H203" s="73" t="s">
        <v>428</v>
      </c>
      <c r="I203" s="73" t="s">
        <v>293</v>
      </c>
      <c r="J203" s="73"/>
      <c r="K203" s="83">
        <v>1.5700000053979932</v>
      </c>
      <c r="L203" s="86" t="s">
        <v>122</v>
      </c>
      <c r="M203" s="87">
        <v>3.2500000000000001E-2</v>
      </c>
      <c r="N203" s="87">
        <v>6.6700000233913037E-2</v>
      </c>
      <c r="O203" s="83">
        <v>87.155585000000016</v>
      </c>
      <c r="P203" s="85">
        <v>95.65</v>
      </c>
      <c r="Q203" s="73"/>
      <c r="R203" s="83">
        <v>8.3364315000000022E-2</v>
      </c>
      <c r="S203" s="84">
        <v>2.4029941975227517E-7</v>
      </c>
      <c r="T203" s="84">
        <f t="shared" ref="T203:T266" si="3">IFERROR(R203/$R$11,0)</f>
        <v>2.4243113883693432E-5</v>
      </c>
      <c r="U203" s="84">
        <f>R203/'סכום נכסי הקרן'!$C$42</f>
        <v>3.8128116061704824E-6</v>
      </c>
    </row>
    <row r="204" spans="2:21">
      <c r="B204" s="76" t="s">
        <v>561</v>
      </c>
      <c r="C204" s="73">
        <v>1191832</v>
      </c>
      <c r="D204" s="86" t="s">
        <v>113</v>
      </c>
      <c r="E204" s="86" t="s">
        <v>282</v>
      </c>
      <c r="F204" s="73" t="s">
        <v>427</v>
      </c>
      <c r="G204" s="86" t="s">
        <v>118</v>
      </c>
      <c r="H204" s="73" t="s">
        <v>428</v>
      </c>
      <c r="I204" s="73" t="s">
        <v>293</v>
      </c>
      <c r="J204" s="73"/>
      <c r="K204" s="83">
        <v>2.2600000000195526</v>
      </c>
      <c r="L204" s="86" t="s">
        <v>122</v>
      </c>
      <c r="M204" s="87">
        <v>5.7000000000000002E-2</v>
      </c>
      <c r="N204" s="87">
        <v>6.880000000062908E-2</v>
      </c>
      <c r="O204" s="83">
        <v>24033.713126000002</v>
      </c>
      <c r="P204" s="85">
        <v>97.89</v>
      </c>
      <c r="Q204" s="73"/>
      <c r="R204" s="83">
        <v>23.526600979000001</v>
      </c>
      <c r="S204" s="84">
        <v>4.0703361820437841E-5</v>
      </c>
      <c r="T204" s="84">
        <f t="shared" si="3"/>
        <v>6.8417531749659349E-3</v>
      </c>
      <c r="U204" s="84">
        <f>R204/'סכום נכסי הקרן'!$C$42</f>
        <v>1.0760299207937234E-3</v>
      </c>
    </row>
    <row r="205" spans="2:21">
      <c r="B205" s="76" t="s">
        <v>562</v>
      </c>
      <c r="C205" s="73">
        <v>1161678</v>
      </c>
      <c r="D205" s="86" t="s">
        <v>113</v>
      </c>
      <c r="E205" s="86" t="s">
        <v>282</v>
      </c>
      <c r="F205" s="73" t="s">
        <v>431</v>
      </c>
      <c r="G205" s="86" t="s">
        <v>118</v>
      </c>
      <c r="H205" s="73" t="s">
        <v>428</v>
      </c>
      <c r="I205" s="73" t="s">
        <v>293</v>
      </c>
      <c r="J205" s="73"/>
      <c r="K205" s="83">
        <v>1.6499999999690165</v>
      </c>
      <c r="L205" s="86" t="s">
        <v>122</v>
      </c>
      <c r="M205" s="87">
        <v>2.7999999999999997E-2</v>
      </c>
      <c r="N205" s="87">
        <v>6.2299999996013433E-2</v>
      </c>
      <c r="O205" s="83">
        <v>5078.416663</v>
      </c>
      <c r="P205" s="85">
        <v>95.33</v>
      </c>
      <c r="Q205" s="73"/>
      <c r="R205" s="83">
        <v>4.8412544910000008</v>
      </c>
      <c r="S205" s="84">
        <v>1.4606226715488494E-5</v>
      </c>
      <c r="T205" s="84">
        <f t="shared" si="3"/>
        <v>1.4078815853672555E-3</v>
      </c>
      <c r="U205" s="84">
        <f>R205/'סכום נכסי הקרן'!$C$42</f>
        <v>2.2142317503250365E-4</v>
      </c>
    </row>
    <row r="206" spans="2:21">
      <c r="B206" s="76" t="s">
        <v>563</v>
      </c>
      <c r="C206" s="73">
        <v>1192459</v>
      </c>
      <c r="D206" s="86" t="s">
        <v>113</v>
      </c>
      <c r="E206" s="86" t="s">
        <v>282</v>
      </c>
      <c r="F206" s="73" t="s">
        <v>431</v>
      </c>
      <c r="G206" s="86" t="s">
        <v>118</v>
      </c>
      <c r="H206" s="73" t="s">
        <v>428</v>
      </c>
      <c r="I206" s="73" t="s">
        <v>293</v>
      </c>
      <c r="J206" s="73"/>
      <c r="K206" s="83">
        <v>3.4299999998739104</v>
      </c>
      <c r="L206" s="86" t="s">
        <v>122</v>
      </c>
      <c r="M206" s="87">
        <v>5.6500000000000002E-2</v>
      </c>
      <c r="N206" s="87">
        <v>6.609999999846948E-2</v>
      </c>
      <c r="O206" s="83">
        <v>12208.074855000001</v>
      </c>
      <c r="P206" s="85">
        <v>97.13</v>
      </c>
      <c r="Q206" s="83">
        <v>0.75243310600000002</v>
      </c>
      <c r="R206" s="83">
        <v>12.610136213000002</v>
      </c>
      <c r="S206" s="84">
        <v>2.9501133039550765E-5</v>
      </c>
      <c r="T206" s="84">
        <f t="shared" si="3"/>
        <v>3.6671442487189584E-3</v>
      </c>
      <c r="U206" s="84">
        <f>R206/'סכום נכסי הקרן'!$C$42</f>
        <v>5.767464617002742E-4</v>
      </c>
    </row>
    <row r="207" spans="2:21">
      <c r="B207" s="76" t="s">
        <v>564</v>
      </c>
      <c r="C207" s="73">
        <v>1197276</v>
      </c>
      <c r="D207" s="86" t="s">
        <v>113</v>
      </c>
      <c r="E207" s="86" t="s">
        <v>282</v>
      </c>
      <c r="F207" s="73" t="s">
        <v>435</v>
      </c>
      <c r="G207" s="86" t="s">
        <v>436</v>
      </c>
      <c r="H207" s="73" t="s">
        <v>428</v>
      </c>
      <c r="I207" s="73" t="s">
        <v>293</v>
      </c>
      <c r="J207" s="73"/>
      <c r="K207" s="83">
        <v>4.5399999999856231</v>
      </c>
      <c r="L207" s="86" t="s">
        <v>122</v>
      </c>
      <c r="M207" s="87">
        <v>5.5E-2</v>
      </c>
      <c r="N207" s="87">
        <v>6.7599999998466512E-2</v>
      </c>
      <c r="O207" s="83">
        <v>8664.1</v>
      </c>
      <c r="P207" s="85">
        <v>96.34</v>
      </c>
      <c r="Q207" s="73"/>
      <c r="R207" s="83">
        <v>8.3469939280000016</v>
      </c>
      <c r="S207" s="84">
        <v>3.5594821884153832E-5</v>
      </c>
      <c r="T207" s="84">
        <f t="shared" si="3"/>
        <v>2.4273830401293594E-3</v>
      </c>
      <c r="U207" s="84">
        <f>R207/'סכום נכסי הקרן'!$C$42</f>
        <v>3.8176425159029904E-4</v>
      </c>
    </row>
    <row r="208" spans="2:21">
      <c r="B208" s="76" t="s">
        <v>565</v>
      </c>
      <c r="C208" s="73">
        <v>7390149</v>
      </c>
      <c r="D208" s="86" t="s">
        <v>113</v>
      </c>
      <c r="E208" s="86" t="s">
        <v>282</v>
      </c>
      <c r="F208" s="73" t="s">
        <v>566</v>
      </c>
      <c r="G208" s="86" t="s">
        <v>436</v>
      </c>
      <c r="H208" s="73" t="s">
        <v>439</v>
      </c>
      <c r="I208" s="73" t="s">
        <v>120</v>
      </c>
      <c r="J208" s="73"/>
      <c r="K208" s="85">
        <v>1.67</v>
      </c>
      <c r="L208" s="86" t="s">
        <v>122</v>
      </c>
      <c r="M208" s="87">
        <v>0.04</v>
      </c>
      <c r="N208" s="87">
        <v>5.5826086956521734E-2</v>
      </c>
      <c r="O208" s="83">
        <v>2.3200000000000003E-4</v>
      </c>
      <c r="P208" s="85">
        <v>98.54</v>
      </c>
      <c r="Q208" s="73"/>
      <c r="R208" s="83">
        <v>2.3000000000000002E-7</v>
      </c>
      <c r="S208" s="84">
        <v>1.1738723717484603E-12</v>
      </c>
      <c r="T208" s="84">
        <f t="shared" si="3"/>
        <v>6.6886127394551111E-11</v>
      </c>
      <c r="U208" s="84">
        <f>R208/'סכום נכסי הקרן'!$C$42</f>
        <v>1.0519449112239581E-11</v>
      </c>
    </row>
    <row r="209" spans="2:21">
      <c r="B209" s="76" t="s">
        <v>567</v>
      </c>
      <c r="C209" s="73">
        <v>7390222</v>
      </c>
      <c r="D209" s="86" t="s">
        <v>113</v>
      </c>
      <c r="E209" s="86" t="s">
        <v>282</v>
      </c>
      <c r="F209" s="73" t="s">
        <v>566</v>
      </c>
      <c r="G209" s="86" t="s">
        <v>436</v>
      </c>
      <c r="H209" s="73" t="s">
        <v>428</v>
      </c>
      <c r="I209" s="73" t="s">
        <v>293</v>
      </c>
      <c r="J209" s="73"/>
      <c r="K209" s="85">
        <v>3.3600017088852869</v>
      </c>
      <c r="L209" s="86" t="s">
        <v>122</v>
      </c>
      <c r="M209" s="87">
        <v>0.04</v>
      </c>
      <c r="N209" s="87">
        <v>5.4867075664621678E-2</v>
      </c>
      <c r="O209" s="83">
        <v>5.080000000000001E-4</v>
      </c>
      <c r="P209" s="85">
        <v>96.22</v>
      </c>
      <c r="Q209" s="73"/>
      <c r="R209" s="83">
        <v>4.890000000000001E-7</v>
      </c>
      <c r="S209" s="84">
        <v>6.561078515459224E-13</v>
      </c>
      <c r="T209" s="84">
        <f t="shared" si="3"/>
        <v>1.4220572302580652E-10</v>
      </c>
      <c r="U209" s="84">
        <f>R209/'סכום נכסי הקרן'!$C$42</f>
        <v>2.2365263547326763E-11</v>
      </c>
    </row>
    <row r="210" spans="2:21">
      <c r="B210" s="76" t="s">
        <v>568</v>
      </c>
      <c r="C210" s="73">
        <v>2590388</v>
      </c>
      <c r="D210" s="86" t="s">
        <v>113</v>
      </c>
      <c r="E210" s="86" t="s">
        <v>282</v>
      </c>
      <c r="F210" s="73" t="s">
        <v>569</v>
      </c>
      <c r="G210" s="86" t="s">
        <v>303</v>
      </c>
      <c r="H210" s="73" t="s">
        <v>428</v>
      </c>
      <c r="I210" s="73" t="s">
        <v>293</v>
      </c>
      <c r="J210" s="73"/>
      <c r="K210" s="85">
        <v>0.74000094414218764</v>
      </c>
      <c r="L210" s="86" t="s">
        <v>122</v>
      </c>
      <c r="M210" s="87">
        <v>5.9000000000000004E-2</v>
      </c>
      <c r="N210" s="87">
        <v>5.7557755775577563E-2</v>
      </c>
      <c r="O210" s="83">
        <v>3.0000000000000003E-4</v>
      </c>
      <c r="P210" s="85">
        <v>101.61</v>
      </c>
      <c r="Q210" s="73"/>
      <c r="R210" s="83">
        <v>3.0300000000000005E-7</v>
      </c>
      <c r="S210" s="84">
        <v>1.1401350519612561E-12</v>
      </c>
      <c r="T210" s="84">
        <f t="shared" si="3"/>
        <v>8.8115202611082571E-11</v>
      </c>
      <c r="U210" s="84">
        <f>R210/'סכום נכסי הקרן'!$C$42</f>
        <v>1.3858230786993885E-11</v>
      </c>
    </row>
    <row r="211" spans="2:21">
      <c r="B211" s="76" t="s">
        <v>570</v>
      </c>
      <c r="C211" s="73">
        <v>2590511</v>
      </c>
      <c r="D211" s="86" t="s">
        <v>113</v>
      </c>
      <c r="E211" s="86" t="s">
        <v>282</v>
      </c>
      <c r="F211" s="73" t="s">
        <v>569</v>
      </c>
      <c r="G211" s="86" t="s">
        <v>303</v>
      </c>
      <c r="H211" s="73" t="s">
        <v>428</v>
      </c>
      <c r="I211" s="73" t="s">
        <v>293</v>
      </c>
      <c r="J211" s="73"/>
      <c r="K211" s="85">
        <v>3.0899999680202717</v>
      </c>
      <c r="L211" s="86" t="s">
        <v>122</v>
      </c>
      <c r="M211" s="87">
        <v>2.7000000000000003E-2</v>
      </c>
      <c r="N211" s="87">
        <v>5.7708807279818003E-2</v>
      </c>
      <c r="O211" s="83">
        <v>3.3720000000000004E-3</v>
      </c>
      <c r="P211" s="85">
        <v>91.23</v>
      </c>
      <c r="Q211" s="73"/>
      <c r="R211" s="83">
        <v>3.0770000000000004E-6</v>
      </c>
      <c r="S211" s="84">
        <v>4.6464416066126271E-12</v>
      </c>
      <c r="T211" s="84">
        <f t="shared" si="3"/>
        <v>8.9482006083927738E-10</v>
      </c>
      <c r="U211" s="84">
        <f>R211/'סכום נכסי הקרן'!$C$42</f>
        <v>1.4073193442765735E-10</v>
      </c>
    </row>
    <row r="212" spans="2:21">
      <c r="B212" s="76" t="s">
        <v>571</v>
      </c>
      <c r="C212" s="73">
        <v>1141191</v>
      </c>
      <c r="D212" s="86" t="s">
        <v>113</v>
      </c>
      <c r="E212" s="86" t="s">
        <v>282</v>
      </c>
      <c r="F212" s="73" t="s">
        <v>572</v>
      </c>
      <c r="G212" s="86" t="s">
        <v>475</v>
      </c>
      <c r="H212" s="73" t="s">
        <v>439</v>
      </c>
      <c r="I212" s="73" t="s">
        <v>120</v>
      </c>
      <c r="J212" s="73"/>
      <c r="K212" s="83">
        <v>1.0599999982621571</v>
      </c>
      <c r="L212" s="86" t="s">
        <v>122</v>
      </c>
      <c r="M212" s="87">
        <v>3.0499999999999999E-2</v>
      </c>
      <c r="N212" s="87">
        <v>5.8799999938210036E-2</v>
      </c>
      <c r="O212" s="83">
        <v>317.36294400000008</v>
      </c>
      <c r="P212" s="85">
        <v>97.91</v>
      </c>
      <c r="Q212" s="73"/>
      <c r="R212" s="83">
        <v>0.31073005900000006</v>
      </c>
      <c r="S212" s="84">
        <v>4.7280452300610078E-6</v>
      </c>
      <c r="T212" s="84">
        <f t="shared" si="3"/>
        <v>9.0363175267784283E-5</v>
      </c>
      <c r="U212" s="84">
        <f>R212/'סכום נכסי הקרן'!$C$42</f>
        <v>1.4211778449103057E-5</v>
      </c>
    </row>
    <row r="213" spans="2:21">
      <c r="B213" s="76" t="s">
        <v>573</v>
      </c>
      <c r="C213" s="73">
        <v>1168368</v>
      </c>
      <c r="D213" s="86" t="s">
        <v>113</v>
      </c>
      <c r="E213" s="86" t="s">
        <v>282</v>
      </c>
      <c r="F213" s="73" t="s">
        <v>572</v>
      </c>
      <c r="G213" s="86" t="s">
        <v>475</v>
      </c>
      <c r="H213" s="73" t="s">
        <v>439</v>
      </c>
      <c r="I213" s="73" t="s">
        <v>120</v>
      </c>
      <c r="J213" s="73"/>
      <c r="K213" s="83">
        <v>2.6699999999320321</v>
      </c>
      <c r="L213" s="86" t="s">
        <v>122</v>
      </c>
      <c r="M213" s="87">
        <v>2.58E-2</v>
      </c>
      <c r="N213" s="87">
        <v>5.8399999999812505E-2</v>
      </c>
      <c r="O213" s="83">
        <v>4612.6752290000013</v>
      </c>
      <c r="P213" s="85">
        <v>92.5</v>
      </c>
      <c r="Q213" s="73"/>
      <c r="R213" s="83">
        <v>4.2667245870000006</v>
      </c>
      <c r="S213" s="84">
        <v>1.5246749067050098E-5</v>
      </c>
      <c r="T213" s="84">
        <f t="shared" si="3"/>
        <v>1.24080297514585E-3</v>
      </c>
      <c r="U213" s="84">
        <f>R213/'סכום נכסי הקרן'!$C$42</f>
        <v>1.9514605290820846E-4</v>
      </c>
    </row>
    <row r="214" spans="2:21">
      <c r="B214" s="76" t="s">
        <v>574</v>
      </c>
      <c r="C214" s="73">
        <v>1186162</v>
      </c>
      <c r="D214" s="86" t="s">
        <v>113</v>
      </c>
      <c r="E214" s="86" t="s">
        <v>282</v>
      </c>
      <c r="F214" s="73" t="s">
        <v>572</v>
      </c>
      <c r="G214" s="86" t="s">
        <v>475</v>
      </c>
      <c r="H214" s="73" t="s">
        <v>439</v>
      </c>
      <c r="I214" s="73" t="s">
        <v>120</v>
      </c>
      <c r="J214" s="73"/>
      <c r="K214" s="83">
        <v>4.1399999999753057</v>
      </c>
      <c r="L214" s="86" t="s">
        <v>122</v>
      </c>
      <c r="M214" s="87">
        <v>0.04</v>
      </c>
      <c r="N214" s="87">
        <v>5.9799999999814793E-2</v>
      </c>
      <c r="O214" s="83">
        <v>13862.560000000003</v>
      </c>
      <c r="P214" s="85">
        <v>93.48</v>
      </c>
      <c r="Q214" s="73"/>
      <c r="R214" s="83">
        <v>12.958721088000003</v>
      </c>
      <c r="S214" s="84">
        <v>3.1669564224113318E-5</v>
      </c>
      <c r="T214" s="84">
        <f t="shared" si="3"/>
        <v>3.7685159546192353E-3</v>
      </c>
      <c r="U214" s="84">
        <f>R214/'סכום נכסי הקרן'!$C$42</f>
        <v>5.9268959584748678E-4</v>
      </c>
    </row>
    <row r="215" spans="2:21">
      <c r="B215" s="76" t="s">
        <v>575</v>
      </c>
      <c r="C215" s="73">
        <v>2380046</v>
      </c>
      <c r="D215" s="86" t="s">
        <v>113</v>
      </c>
      <c r="E215" s="86" t="s">
        <v>282</v>
      </c>
      <c r="F215" s="73" t="s">
        <v>576</v>
      </c>
      <c r="G215" s="86" t="s">
        <v>118</v>
      </c>
      <c r="H215" s="73" t="s">
        <v>428</v>
      </c>
      <c r="I215" s="73" t="s">
        <v>293</v>
      </c>
      <c r="J215" s="73"/>
      <c r="K215" s="83">
        <v>0.74000000016964207</v>
      </c>
      <c r="L215" s="86" t="s">
        <v>122</v>
      </c>
      <c r="M215" s="87">
        <v>2.9500000000000002E-2</v>
      </c>
      <c r="N215" s="87">
        <v>5.7600000012440422E-2</v>
      </c>
      <c r="O215" s="83">
        <v>1790.9954980000005</v>
      </c>
      <c r="P215" s="85">
        <v>98.74</v>
      </c>
      <c r="Q215" s="73"/>
      <c r="R215" s="83">
        <v>1.7684289550000003</v>
      </c>
      <c r="S215" s="84">
        <v>3.3389327830499768E-5</v>
      </c>
      <c r="T215" s="84">
        <f t="shared" si="3"/>
        <v>5.1427549727105617E-4</v>
      </c>
      <c r="U215" s="84">
        <f>R215/'סכום נכסי הקרן'!$C$42</f>
        <v>8.0882166959710965E-5</v>
      </c>
    </row>
    <row r="216" spans="2:21">
      <c r="B216" s="76" t="s">
        <v>577</v>
      </c>
      <c r="C216" s="73">
        <v>1132836</v>
      </c>
      <c r="D216" s="86" t="s">
        <v>113</v>
      </c>
      <c r="E216" s="86" t="s">
        <v>282</v>
      </c>
      <c r="F216" s="73" t="s">
        <v>461</v>
      </c>
      <c r="G216" s="86" t="s">
        <v>143</v>
      </c>
      <c r="H216" s="73" t="s">
        <v>428</v>
      </c>
      <c r="I216" s="73" t="s">
        <v>293</v>
      </c>
      <c r="J216" s="73"/>
      <c r="K216" s="85">
        <v>1.2299990345099716</v>
      </c>
      <c r="L216" s="86" t="s">
        <v>122</v>
      </c>
      <c r="M216" s="87">
        <v>4.1399999999999999E-2</v>
      </c>
      <c r="N216" s="87">
        <v>5.3633802816901409E-2</v>
      </c>
      <c r="O216" s="83">
        <v>3.5900000000000011E-4</v>
      </c>
      <c r="P216" s="85">
        <v>99.57</v>
      </c>
      <c r="Q216" s="73"/>
      <c r="R216" s="83">
        <v>3.5500000000000004E-7</v>
      </c>
      <c r="S216" s="84">
        <v>1.59468536764414E-12</v>
      </c>
      <c r="T216" s="84">
        <f t="shared" si="3"/>
        <v>1.0323728358724195E-10</v>
      </c>
      <c r="U216" s="84">
        <f>R216/'סכום נכסי הקרן'!$C$42</f>
        <v>1.6236541021065441E-11</v>
      </c>
    </row>
    <row r="217" spans="2:21">
      <c r="B217" s="76" t="s">
        <v>578</v>
      </c>
      <c r="C217" s="73">
        <v>1139252</v>
      </c>
      <c r="D217" s="86" t="s">
        <v>113</v>
      </c>
      <c r="E217" s="86" t="s">
        <v>282</v>
      </c>
      <c r="F217" s="73" t="s">
        <v>461</v>
      </c>
      <c r="G217" s="86" t="s">
        <v>143</v>
      </c>
      <c r="H217" s="73" t="s">
        <v>428</v>
      </c>
      <c r="I217" s="73" t="s">
        <v>293</v>
      </c>
      <c r="J217" s="73"/>
      <c r="K217" s="83">
        <v>1.7799999997897269</v>
      </c>
      <c r="L217" s="86" t="s">
        <v>122</v>
      </c>
      <c r="M217" s="87">
        <v>3.5499999999999997E-2</v>
      </c>
      <c r="N217" s="87">
        <v>5.9599999997228224E-2</v>
      </c>
      <c r="O217" s="83">
        <v>4322.9302130000005</v>
      </c>
      <c r="P217" s="85">
        <v>96.81</v>
      </c>
      <c r="Q217" s="73"/>
      <c r="R217" s="83">
        <v>4.1850285460000007</v>
      </c>
      <c r="S217" s="84">
        <v>1.1060367382570291E-5</v>
      </c>
      <c r="T217" s="84">
        <f t="shared" si="3"/>
        <v>1.2170450107721264E-3</v>
      </c>
      <c r="U217" s="84">
        <f>R217/'סכום נכסי הקרן'!$C$42</f>
        <v>1.9140954270833481E-4</v>
      </c>
    </row>
    <row r="218" spans="2:21">
      <c r="B218" s="76" t="s">
        <v>579</v>
      </c>
      <c r="C218" s="73">
        <v>1143080</v>
      </c>
      <c r="D218" s="86" t="s">
        <v>113</v>
      </c>
      <c r="E218" s="86" t="s">
        <v>282</v>
      </c>
      <c r="F218" s="73" t="s">
        <v>461</v>
      </c>
      <c r="G218" s="86" t="s">
        <v>143</v>
      </c>
      <c r="H218" s="73" t="s">
        <v>428</v>
      </c>
      <c r="I218" s="73" t="s">
        <v>293</v>
      </c>
      <c r="J218" s="73"/>
      <c r="K218" s="83">
        <v>2.2700000000455338</v>
      </c>
      <c r="L218" s="86" t="s">
        <v>122</v>
      </c>
      <c r="M218" s="87">
        <v>2.5000000000000001E-2</v>
      </c>
      <c r="N218" s="87">
        <v>5.9600000001366012E-2</v>
      </c>
      <c r="O218" s="83">
        <v>18629.395583000005</v>
      </c>
      <c r="P218" s="85">
        <v>94.31</v>
      </c>
      <c r="Q218" s="73"/>
      <c r="R218" s="83">
        <v>17.569382560000001</v>
      </c>
      <c r="S218" s="84">
        <v>1.6479164240783638E-5</v>
      </c>
      <c r="T218" s="84">
        <f t="shared" si="3"/>
        <v>5.1093389571815855E-3</v>
      </c>
      <c r="U218" s="84">
        <f>R218/'סכום נכסי הקרן'!$C$42</f>
        <v>8.0356619901473722E-4</v>
      </c>
    </row>
    <row r="219" spans="2:21">
      <c r="B219" s="76" t="s">
        <v>580</v>
      </c>
      <c r="C219" s="73">
        <v>1189190</v>
      </c>
      <c r="D219" s="86" t="s">
        <v>113</v>
      </c>
      <c r="E219" s="86" t="s">
        <v>282</v>
      </c>
      <c r="F219" s="73" t="s">
        <v>461</v>
      </c>
      <c r="G219" s="86" t="s">
        <v>143</v>
      </c>
      <c r="H219" s="73" t="s">
        <v>428</v>
      </c>
      <c r="I219" s="73" t="s">
        <v>293</v>
      </c>
      <c r="J219" s="73"/>
      <c r="K219" s="83">
        <v>4.0599999998378902</v>
      </c>
      <c r="L219" s="86" t="s">
        <v>122</v>
      </c>
      <c r="M219" s="87">
        <v>4.7300000000000002E-2</v>
      </c>
      <c r="N219" s="87">
        <v>6.0199999997473004E-2</v>
      </c>
      <c r="O219" s="83">
        <v>8708.1136279999992</v>
      </c>
      <c r="P219" s="85">
        <v>96.34</v>
      </c>
      <c r="Q219" s="73"/>
      <c r="R219" s="83">
        <v>8.3893970560000017</v>
      </c>
      <c r="S219" s="84">
        <v>2.2050602352404945E-5</v>
      </c>
      <c r="T219" s="84">
        <f t="shared" si="3"/>
        <v>2.439714261961253E-3</v>
      </c>
      <c r="U219" s="84">
        <f>R219/'סכום נכסי הקרן'!$C$42</f>
        <v>3.8370363223028071E-4</v>
      </c>
    </row>
    <row r="220" spans="2:21">
      <c r="B220" s="76" t="s">
        <v>581</v>
      </c>
      <c r="C220" s="73">
        <v>1132505</v>
      </c>
      <c r="D220" s="86" t="s">
        <v>113</v>
      </c>
      <c r="E220" s="86" t="s">
        <v>282</v>
      </c>
      <c r="F220" s="73" t="s">
        <v>463</v>
      </c>
      <c r="G220" s="86" t="s">
        <v>303</v>
      </c>
      <c r="H220" s="73" t="s">
        <v>428</v>
      </c>
      <c r="I220" s="73" t="s">
        <v>293</v>
      </c>
      <c r="J220" s="73"/>
      <c r="K220" s="85">
        <v>0.65999962695551617</v>
      </c>
      <c r="L220" s="86" t="s">
        <v>122</v>
      </c>
      <c r="M220" s="87">
        <v>6.4000000000000001E-2</v>
      </c>
      <c r="N220" s="87">
        <v>5.806818181818181E-2</v>
      </c>
      <c r="O220" s="83">
        <v>3.4800000000000006E-4</v>
      </c>
      <c r="P220" s="85">
        <v>100.97</v>
      </c>
      <c r="Q220" s="73"/>
      <c r="R220" s="83">
        <v>3.5200000000000003E-7</v>
      </c>
      <c r="S220" s="84">
        <v>5.0100924136596174E-13</v>
      </c>
      <c r="T220" s="84">
        <f t="shared" si="3"/>
        <v>1.0236485583861735E-10</v>
      </c>
      <c r="U220" s="84">
        <f>R220/'סכום נכסי הקרן'!$C$42</f>
        <v>1.609933081525362E-11</v>
      </c>
    </row>
    <row r="221" spans="2:21">
      <c r="B221" s="76" t="s">
        <v>582</v>
      </c>
      <c r="C221" s="73">
        <v>1162817</v>
      </c>
      <c r="D221" s="86" t="s">
        <v>113</v>
      </c>
      <c r="E221" s="86" t="s">
        <v>282</v>
      </c>
      <c r="F221" s="73" t="s">
        <v>463</v>
      </c>
      <c r="G221" s="86" t="s">
        <v>303</v>
      </c>
      <c r="H221" s="73" t="s">
        <v>428</v>
      </c>
      <c r="I221" s="73" t="s">
        <v>293</v>
      </c>
      <c r="J221" s="73"/>
      <c r="K221" s="83">
        <v>4.679999999904167</v>
      </c>
      <c r="L221" s="86" t="s">
        <v>122</v>
      </c>
      <c r="M221" s="87">
        <v>2.4300000000000002E-2</v>
      </c>
      <c r="N221" s="87">
        <v>5.4999999999600702E-2</v>
      </c>
      <c r="O221" s="83">
        <v>14282.761052000002</v>
      </c>
      <c r="P221" s="85">
        <v>87.67</v>
      </c>
      <c r="Q221" s="73"/>
      <c r="R221" s="83">
        <v>12.521696615000002</v>
      </c>
      <c r="S221" s="84">
        <v>9.7518877329537131E-6</v>
      </c>
      <c r="T221" s="84">
        <f t="shared" si="3"/>
        <v>3.641425195594824E-3</v>
      </c>
      <c r="U221" s="84">
        <f>R221/'סכום נכסי הקרן'!$C$42</f>
        <v>5.7270152321910921E-4</v>
      </c>
    </row>
    <row r="222" spans="2:21">
      <c r="B222" s="76" t="s">
        <v>583</v>
      </c>
      <c r="C222" s="73">
        <v>1141415</v>
      </c>
      <c r="D222" s="86" t="s">
        <v>113</v>
      </c>
      <c r="E222" s="86" t="s">
        <v>282</v>
      </c>
      <c r="F222" s="73" t="s">
        <v>584</v>
      </c>
      <c r="G222" s="86" t="s">
        <v>143</v>
      </c>
      <c r="H222" s="73" t="s">
        <v>428</v>
      </c>
      <c r="I222" s="73" t="s">
        <v>293</v>
      </c>
      <c r="J222" s="73"/>
      <c r="K222" s="85">
        <v>0.73</v>
      </c>
      <c r="L222" s="86" t="s">
        <v>122</v>
      </c>
      <c r="M222" s="87">
        <v>2.1600000000000001E-2</v>
      </c>
      <c r="N222" s="87">
        <v>5.5827814569536421E-2</v>
      </c>
      <c r="O222" s="83">
        <v>1.5200000000000004E-4</v>
      </c>
      <c r="P222" s="85">
        <v>98.16</v>
      </c>
      <c r="Q222" s="73"/>
      <c r="R222" s="83">
        <v>1.5100000000000004E-7</v>
      </c>
      <c r="S222" s="84">
        <v>1.1884139831979219E-12</v>
      </c>
      <c r="T222" s="84">
        <f t="shared" si="3"/>
        <v>4.3912196680770524E-11</v>
      </c>
      <c r="U222" s="84">
        <f>R222/'סכום נכסי הקרן'!$C$42</f>
        <v>6.9062470258616389E-12</v>
      </c>
    </row>
    <row r="223" spans="2:21">
      <c r="B223" s="76" t="s">
        <v>585</v>
      </c>
      <c r="C223" s="73">
        <v>1156397</v>
      </c>
      <c r="D223" s="86" t="s">
        <v>113</v>
      </c>
      <c r="E223" s="86" t="s">
        <v>282</v>
      </c>
      <c r="F223" s="73" t="s">
        <v>584</v>
      </c>
      <c r="G223" s="86" t="s">
        <v>143</v>
      </c>
      <c r="H223" s="73" t="s">
        <v>428</v>
      </c>
      <c r="I223" s="73" t="s">
        <v>293</v>
      </c>
      <c r="J223" s="73"/>
      <c r="K223" s="85">
        <v>2.6999999999999997</v>
      </c>
      <c r="L223" s="86" t="s">
        <v>122</v>
      </c>
      <c r="M223" s="87">
        <v>0.04</v>
      </c>
      <c r="N223" s="87">
        <v>5.3747228381374725E-2</v>
      </c>
      <c r="O223" s="83">
        <v>4.6300000000000009E-4</v>
      </c>
      <c r="P223" s="85">
        <v>97.49</v>
      </c>
      <c r="Q223" s="73"/>
      <c r="R223" s="83">
        <v>4.5100000000000005E-7</v>
      </c>
      <c r="S223" s="84">
        <v>6.8021446236436564E-13</v>
      </c>
      <c r="T223" s="84">
        <f t="shared" si="3"/>
        <v>1.311549715432285E-10</v>
      </c>
      <c r="U223" s="84">
        <f>R223/'סכום נכסי הקרן'!$C$42</f>
        <v>2.0627267607043702E-11</v>
      </c>
    </row>
    <row r="224" spans="2:21">
      <c r="B224" s="76" t="s">
        <v>586</v>
      </c>
      <c r="C224" s="73">
        <v>1136134</v>
      </c>
      <c r="D224" s="86" t="s">
        <v>113</v>
      </c>
      <c r="E224" s="86" t="s">
        <v>282</v>
      </c>
      <c r="F224" s="73" t="s">
        <v>587</v>
      </c>
      <c r="G224" s="86" t="s">
        <v>588</v>
      </c>
      <c r="H224" s="73" t="s">
        <v>428</v>
      </c>
      <c r="I224" s="73" t="s">
        <v>293</v>
      </c>
      <c r="J224" s="73"/>
      <c r="K224" s="85">
        <v>1.479998587824102</v>
      </c>
      <c r="L224" s="86" t="s">
        <v>122</v>
      </c>
      <c r="M224" s="87">
        <v>3.3500000000000002E-2</v>
      </c>
      <c r="N224" s="87">
        <v>5.3456790123456797E-2</v>
      </c>
      <c r="O224" s="83">
        <v>2.7E-4</v>
      </c>
      <c r="P224" s="85">
        <v>97.22</v>
      </c>
      <c r="Q224" s="83">
        <v>1.4200000000000003E-7</v>
      </c>
      <c r="R224" s="83">
        <v>4.0500000000000004E-7</v>
      </c>
      <c r="S224" s="84">
        <v>2.946860465793135E-12</v>
      </c>
      <c r="T224" s="84">
        <f t="shared" si="3"/>
        <v>1.1777774606431827E-10</v>
      </c>
      <c r="U224" s="84">
        <f>R224/'סכום נכסי הקרן'!$C$42</f>
        <v>1.8523377784595783E-11</v>
      </c>
    </row>
    <row r="225" spans="2:21">
      <c r="B225" s="76" t="s">
        <v>589</v>
      </c>
      <c r="C225" s="73">
        <v>1141951</v>
      </c>
      <c r="D225" s="86" t="s">
        <v>113</v>
      </c>
      <c r="E225" s="86" t="s">
        <v>282</v>
      </c>
      <c r="F225" s="73" t="s">
        <v>587</v>
      </c>
      <c r="G225" s="86" t="s">
        <v>588</v>
      </c>
      <c r="H225" s="73" t="s">
        <v>428</v>
      </c>
      <c r="I225" s="73" t="s">
        <v>293</v>
      </c>
      <c r="J225" s="73"/>
      <c r="K225" s="85">
        <v>3.4499974841213761</v>
      </c>
      <c r="L225" s="86" t="s">
        <v>122</v>
      </c>
      <c r="M225" s="87">
        <v>2.6200000000000001E-2</v>
      </c>
      <c r="N225" s="87">
        <v>5.5153256704980842E-2</v>
      </c>
      <c r="O225" s="83">
        <v>5.7200000000000003E-4</v>
      </c>
      <c r="P225" s="85">
        <v>91.29</v>
      </c>
      <c r="Q225" s="73"/>
      <c r="R225" s="83">
        <v>5.2200000000000015E-7</v>
      </c>
      <c r="S225" s="84">
        <v>1.1424615179064495E-12</v>
      </c>
      <c r="T225" s="84">
        <f t="shared" si="3"/>
        <v>1.5180242826067691E-10</v>
      </c>
      <c r="U225" s="84">
        <f>R225/'סכום נכסי הקרן'!$C$42</f>
        <v>2.3874575811256793E-11</v>
      </c>
    </row>
    <row r="226" spans="2:21">
      <c r="B226" s="76" t="s">
        <v>590</v>
      </c>
      <c r="C226" s="73">
        <v>1178417</v>
      </c>
      <c r="D226" s="86" t="s">
        <v>113</v>
      </c>
      <c r="E226" s="86" t="s">
        <v>282</v>
      </c>
      <c r="F226" s="73" t="s">
        <v>587</v>
      </c>
      <c r="G226" s="86" t="s">
        <v>588</v>
      </c>
      <c r="H226" s="73" t="s">
        <v>428</v>
      </c>
      <c r="I226" s="73" t="s">
        <v>293</v>
      </c>
      <c r="J226" s="73"/>
      <c r="K226" s="83">
        <v>5.839999999974391</v>
      </c>
      <c r="L226" s="86" t="s">
        <v>122</v>
      </c>
      <c r="M226" s="87">
        <v>2.3399999999999997E-2</v>
      </c>
      <c r="N226" s="87">
        <v>5.7299999999167704E-2</v>
      </c>
      <c r="O226" s="83">
        <v>11343.134332000001</v>
      </c>
      <c r="P226" s="85">
        <v>82.62</v>
      </c>
      <c r="Q226" s="73"/>
      <c r="R226" s="83">
        <v>9.3716975860000016</v>
      </c>
      <c r="S226" s="84">
        <v>1.0739062089467457E-5</v>
      </c>
      <c r="T226" s="84">
        <f t="shared" si="3"/>
        <v>2.7253763419147967E-3</v>
      </c>
      <c r="U226" s="84">
        <f>R226/'סכום נכסי הקרן'!$C$42</f>
        <v>4.2863085152706755E-4</v>
      </c>
    </row>
    <row r="227" spans="2:21">
      <c r="B227" s="76" t="s">
        <v>591</v>
      </c>
      <c r="C227" s="73">
        <v>7150410</v>
      </c>
      <c r="D227" s="86" t="s">
        <v>113</v>
      </c>
      <c r="E227" s="86" t="s">
        <v>282</v>
      </c>
      <c r="F227" s="73" t="s">
        <v>592</v>
      </c>
      <c r="G227" s="86" t="s">
        <v>475</v>
      </c>
      <c r="H227" s="73" t="s">
        <v>468</v>
      </c>
      <c r="I227" s="73" t="s">
        <v>120</v>
      </c>
      <c r="J227" s="73"/>
      <c r="K227" s="83">
        <v>1.8400000000602577</v>
      </c>
      <c r="L227" s="86" t="s">
        <v>122</v>
      </c>
      <c r="M227" s="87">
        <v>2.9500000000000002E-2</v>
      </c>
      <c r="N227" s="87">
        <v>6.2800000002711617E-2</v>
      </c>
      <c r="O227" s="83">
        <v>11185.893790000002</v>
      </c>
      <c r="P227" s="85">
        <v>94.95</v>
      </c>
      <c r="Q227" s="73"/>
      <c r="R227" s="83">
        <v>10.621006154000002</v>
      </c>
      <c r="S227" s="84">
        <v>2.8327080322951034E-5</v>
      </c>
      <c r="T227" s="84">
        <f t="shared" si="3"/>
        <v>3.0886868290206757E-3</v>
      </c>
      <c r="U227" s="84">
        <f>R227/'סכום נכסי הקרן'!$C$42</f>
        <v>4.8577014677298451E-4</v>
      </c>
    </row>
    <row r="228" spans="2:21">
      <c r="B228" s="76" t="s">
        <v>593</v>
      </c>
      <c r="C228" s="73">
        <v>7150444</v>
      </c>
      <c r="D228" s="86" t="s">
        <v>113</v>
      </c>
      <c r="E228" s="86" t="s">
        <v>282</v>
      </c>
      <c r="F228" s="73" t="s">
        <v>592</v>
      </c>
      <c r="G228" s="86" t="s">
        <v>475</v>
      </c>
      <c r="H228" s="73" t="s">
        <v>468</v>
      </c>
      <c r="I228" s="73" t="s">
        <v>120</v>
      </c>
      <c r="J228" s="73"/>
      <c r="K228" s="83">
        <v>3.1799999988582583</v>
      </c>
      <c r="L228" s="86" t="s">
        <v>122</v>
      </c>
      <c r="M228" s="87">
        <v>2.5499999999999998E-2</v>
      </c>
      <c r="N228" s="87">
        <v>6.2299999967723819E-2</v>
      </c>
      <c r="O228" s="83">
        <v>1013.1117540000002</v>
      </c>
      <c r="P228" s="85">
        <v>89.91</v>
      </c>
      <c r="Q228" s="73"/>
      <c r="R228" s="83">
        <v>0.91088877800000012</v>
      </c>
      <c r="S228" s="84">
        <v>1.7398748973879E-6</v>
      </c>
      <c r="T228" s="84">
        <f t="shared" si="3"/>
        <v>2.6489488194597822E-4</v>
      </c>
      <c r="U228" s="84">
        <f>R228/'סכום נכסי הקרן'!$C$42</f>
        <v>4.1661078900352594E-5</v>
      </c>
    </row>
    <row r="229" spans="2:21">
      <c r="B229" s="76" t="s">
        <v>594</v>
      </c>
      <c r="C229" s="73">
        <v>1155878</v>
      </c>
      <c r="D229" s="86" t="s">
        <v>113</v>
      </c>
      <c r="E229" s="86" t="s">
        <v>282</v>
      </c>
      <c r="F229" s="73" t="s">
        <v>595</v>
      </c>
      <c r="G229" s="86" t="s">
        <v>341</v>
      </c>
      <c r="H229" s="73" t="s">
        <v>468</v>
      </c>
      <c r="I229" s="73" t="s">
        <v>120</v>
      </c>
      <c r="J229" s="73"/>
      <c r="K229" s="83">
        <v>2.0500000001592094</v>
      </c>
      <c r="L229" s="86" t="s">
        <v>122</v>
      </c>
      <c r="M229" s="87">
        <v>3.27E-2</v>
      </c>
      <c r="N229" s="87">
        <v>5.6600000002365397E-2</v>
      </c>
      <c r="O229" s="83">
        <v>4551.4837550000011</v>
      </c>
      <c r="P229" s="85">
        <v>96.6</v>
      </c>
      <c r="Q229" s="73"/>
      <c r="R229" s="83">
        <v>4.3967333059999998</v>
      </c>
      <c r="S229" s="84">
        <v>1.4422004781474878E-5</v>
      </c>
      <c r="T229" s="84">
        <f t="shared" si="3"/>
        <v>1.278610713152095E-3</v>
      </c>
      <c r="U229" s="84">
        <f>R229/'סכום נכסי הקרן'!$C$42</f>
        <v>2.0109222727198215E-4</v>
      </c>
    </row>
    <row r="230" spans="2:21">
      <c r="B230" s="76" t="s">
        <v>596</v>
      </c>
      <c r="C230" s="73">
        <v>7200249</v>
      </c>
      <c r="D230" s="86" t="s">
        <v>113</v>
      </c>
      <c r="E230" s="86" t="s">
        <v>282</v>
      </c>
      <c r="F230" s="73" t="s">
        <v>597</v>
      </c>
      <c r="G230" s="86" t="s">
        <v>511</v>
      </c>
      <c r="H230" s="73" t="s">
        <v>468</v>
      </c>
      <c r="I230" s="73" t="s">
        <v>120</v>
      </c>
      <c r="J230" s="73"/>
      <c r="K230" s="83">
        <v>4.8299999998113625</v>
      </c>
      <c r="L230" s="86" t="s">
        <v>122</v>
      </c>
      <c r="M230" s="87">
        <v>7.4999999999999997E-3</v>
      </c>
      <c r="N230" s="87">
        <v>5.1699999998056169E-2</v>
      </c>
      <c r="O230" s="83">
        <v>12845.394660000002</v>
      </c>
      <c r="P230" s="85">
        <v>81.3</v>
      </c>
      <c r="Q230" s="73"/>
      <c r="R230" s="83">
        <v>10.443305859000002</v>
      </c>
      <c r="S230" s="84">
        <v>2.4164419592048658E-5</v>
      </c>
      <c r="T230" s="84">
        <f t="shared" si="3"/>
        <v>3.0370099395884182E-3</v>
      </c>
      <c r="U230" s="84">
        <f>R230/'סכום נכסי הקרן'!$C$42</f>
        <v>4.7764271542306076E-4</v>
      </c>
    </row>
    <row r="231" spans="2:21">
      <c r="B231" s="76" t="s">
        <v>598</v>
      </c>
      <c r="C231" s="73">
        <v>7200173</v>
      </c>
      <c r="D231" s="86" t="s">
        <v>113</v>
      </c>
      <c r="E231" s="86" t="s">
        <v>282</v>
      </c>
      <c r="F231" s="73" t="s">
        <v>597</v>
      </c>
      <c r="G231" s="86" t="s">
        <v>511</v>
      </c>
      <c r="H231" s="73" t="s">
        <v>468</v>
      </c>
      <c r="I231" s="73" t="s">
        <v>120</v>
      </c>
      <c r="J231" s="73"/>
      <c r="K231" s="83">
        <v>2.4599999985241041</v>
      </c>
      <c r="L231" s="86" t="s">
        <v>122</v>
      </c>
      <c r="M231" s="87">
        <v>3.4500000000000003E-2</v>
      </c>
      <c r="N231" s="87">
        <v>5.9299999988736578E-2</v>
      </c>
      <c r="O231" s="83">
        <v>272.05279200000007</v>
      </c>
      <c r="P231" s="85">
        <v>94.64</v>
      </c>
      <c r="Q231" s="73"/>
      <c r="R231" s="83">
        <v>0.25747075300000005</v>
      </c>
      <c r="S231" s="84">
        <v>3.7348288515460396E-7</v>
      </c>
      <c r="T231" s="84">
        <f t="shared" si="3"/>
        <v>7.4874876458821767E-5</v>
      </c>
      <c r="U231" s="84">
        <f>R231/'סכום נכסי הקרן'!$C$42</f>
        <v>1.1775871669884811E-5</v>
      </c>
    </row>
    <row r="232" spans="2:21">
      <c r="B232" s="76" t="s">
        <v>599</v>
      </c>
      <c r="C232" s="73">
        <v>1168483</v>
      </c>
      <c r="D232" s="86" t="s">
        <v>113</v>
      </c>
      <c r="E232" s="86" t="s">
        <v>282</v>
      </c>
      <c r="F232" s="73" t="s">
        <v>600</v>
      </c>
      <c r="G232" s="86" t="s">
        <v>511</v>
      </c>
      <c r="H232" s="73" t="s">
        <v>468</v>
      </c>
      <c r="I232" s="73" t="s">
        <v>120</v>
      </c>
      <c r="J232" s="73"/>
      <c r="K232" s="83">
        <v>3.8200000000454652</v>
      </c>
      <c r="L232" s="86" t="s">
        <v>122</v>
      </c>
      <c r="M232" s="87">
        <v>2.5000000000000001E-3</v>
      </c>
      <c r="N232" s="87">
        <v>5.8399999998960797E-2</v>
      </c>
      <c r="O232" s="83">
        <v>7575.1489530000008</v>
      </c>
      <c r="P232" s="85">
        <v>81.3</v>
      </c>
      <c r="Q232" s="73"/>
      <c r="R232" s="83">
        <v>6.1585958459999999</v>
      </c>
      <c r="S232" s="84">
        <v>1.336943560559264E-5</v>
      </c>
      <c r="T232" s="84">
        <f t="shared" si="3"/>
        <v>1.7909766362048229E-3</v>
      </c>
      <c r="U232" s="84">
        <f>R232/'סכום נכסי הקרן'!$C$42</f>
        <v>2.8167406784716114E-4</v>
      </c>
    </row>
    <row r="233" spans="2:21">
      <c r="B233" s="76" t="s">
        <v>601</v>
      </c>
      <c r="C233" s="73">
        <v>1161751</v>
      </c>
      <c r="D233" s="86" t="s">
        <v>113</v>
      </c>
      <c r="E233" s="86" t="s">
        <v>282</v>
      </c>
      <c r="F233" s="73" t="s">
        <v>600</v>
      </c>
      <c r="G233" s="86" t="s">
        <v>511</v>
      </c>
      <c r="H233" s="73" t="s">
        <v>468</v>
      </c>
      <c r="I233" s="73" t="s">
        <v>120</v>
      </c>
      <c r="J233" s="73"/>
      <c r="K233" s="83">
        <v>3.2899999996041998</v>
      </c>
      <c r="L233" s="86" t="s">
        <v>122</v>
      </c>
      <c r="M233" s="87">
        <v>2.0499999999999997E-2</v>
      </c>
      <c r="N233" s="87">
        <v>5.7500000032983375E-2</v>
      </c>
      <c r="O233" s="83">
        <v>170.28927100000004</v>
      </c>
      <c r="P233" s="85">
        <v>89.02</v>
      </c>
      <c r="Q233" s="73"/>
      <c r="R233" s="83">
        <v>0.15159151400000001</v>
      </c>
      <c r="S233" s="84">
        <v>3.2656753673587936E-7</v>
      </c>
      <c r="T233" s="84">
        <f t="shared" si="3"/>
        <v>4.4084214423203822E-5</v>
      </c>
      <c r="U233" s="84">
        <f>R233/'סכום נכסי הקרן'!$C$42</f>
        <v>6.933300945088496E-6</v>
      </c>
    </row>
    <row r="234" spans="2:21">
      <c r="B234" s="76" t="s">
        <v>602</v>
      </c>
      <c r="C234" s="73">
        <v>1162825</v>
      </c>
      <c r="D234" s="86" t="s">
        <v>113</v>
      </c>
      <c r="E234" s="86" t="s">
        <v>282</v>
      </c>
      <c r="F234" s="73" t="s">
        <v>603</v>
      </c>
      <c r="G234" s="86" t="s">
        <v>475</v>
      </c>
      <c r="H234" s="73" t="s">
        <v>468</v>
      </c>
      <c r="I234" s="73" t="s">
        <v>120</v>
      </c>
      <c r="J234" s="73"/>
      <c r="K234" s="85">
        <v>2.6099999807958332</v>
      </c>
      <c r="L234" s="86" t="s">
        <v>122</v>
      </c>
      <c r="M234" s="87">
        <v>2.4E-2</v>
      </c>
      <c r="N234" s="87">
        <v>6.0694937833037289E-2</v>
      </c>
      <c r="O234" s="83">
        <v>4.8740000000000007E-3</v>
      </c>
      <c r="P234" s="85">
        <v>91.2</v>
      </c>
      <c r="Q234" s="83">
        <v>5.9000000000000006E-8</v>
      </c>
      <c r="R234" s="83">
        <v>4.5040000000000013E-6</v>
      </c>
      <c r="S234" s="84">
        <v>1.8702447664611473E-11</v>
      </c>
      <c r="T234" s="84">
        <f t="shared" si="3"/>
        <v>1.309804859935036E-9</v>
      </c>
      <c r="U234" s="84">
        <f>R234/'סכום נכסי הקרן'!$C$42</f>
        <v>2.059982556588134E-10</v>
      </c>
    </row>
    <row r="235" spans="2:21">
      <c r="B235" s="76" t="s">
        <v>604</v>
      </c>
      <c r="C235" s="73">
        <v>1140102</v>
      </c>
      <c r="D235" s="86" t="s">
        <v>113</v>
      </c>
      <c r="E235" s="86" t="s">
        <v>282</v>
      </c>
      <c r="F235" s="73" t="s">
        <v>474</v>
      </c>
      <c r="G235" s="86" t="s">
        <v>475</v>
      </c>
      <c r="H235" s="73" t="s">
        <v>476</v>
      </c>
      <c r="I235" s="73" t="s">
        <v>293</v>
      </c>
      <c r="J235" s="73"/>
      <c r="K235" s="83">
        <v>2.5499999997858853</v>
      </c>
      <c r="L235" s="86" t="s">
        <v>122</v>
      </c>
      <c r="M235" s="87">
        <v>4.2999999999999997E-2</v>
      </c>
      <c r="N235" s="87">
        <v>6.109999999645737E-2</v>
      </c>
      <c r="O235" s="83">
        <v>7976.5603740000006</v>
      </c>
      <c r="P235" s="85">
        <v>96.61</v>
      </c>
      <c r="Q235" s="73"/>
      <c r="R235" s="83">
        <v>7.7061552430000022</v>
      </c>
      <c r="S235" s="84">
        <v>7.185214737072405E-6</v>
      </c>
      <c r="T235" s="84">
        <f t="shared" si="3"/>
        <v>2.2410212230673308E-3</v>
      </c>
      <c r="U235" s="84">
        <f>R235/'סכום נכסי הקרן'!$C$42</f>
        <v>3.5245438230329025E-4</v>
      </c>
    </row>
    <row r="236" spans="2:21">
      <c r="B236" s="76" t="s">
        <v>605</v>
      </c>
      <c r="C236" s="73">
        <v>1137512</v>
      </c>
      <c r="D236" s="86" t="s">
        <v>113</v>
      </c>
      <c r="E236" s="86" t="s">
        <v>282</v>
      </c>
      <c r="F236" s="73" t="s">
        <v>606</v>
      </c>
      <c r="G236" s="86" t="s">
        <v>467</v>
      </c>
      <c r="H236" s="73" t="s">
        <v>468</v>
      </c>
      <c r="I236" s="73" t="s">
        <v>120</v>
      </c>
      <c r="J236" s="73"/>
      <c r="K236" s="83">
        <v>1.0999999998735037</v>
      </c>
      <c r="L236" s="86" t="s">
        <v>122</v>
      </c>
      <c r="M236" s="87">
        <v>3.5000000000000003E-2</v>
      </c>
      <c r="N236" s="87">
        <v>6.0699999994813646E-2</v>
      </c>
      <c r="O236" s="83">
        <v>4043.2466500000005</v>
      </c>
      <c r="P236" s="85">
        <v>97.76</v>
      </c>
      <c r="Q236" s="73"/>
      <c r="R236" s="83">
        <v>3.9526780150000005</v>
      </c>
      <c r="S236" s="84">
        <v>2.1089331577300231E-5</v>
      </c>
      <c r="T236" s="84">
        <f t="shared" si="3"/>
        <v>1.149475327221441E-3</v>
      </c>
      <c r="U236" s="84">
        <f>R236/'סכום נכסי הקרן'!$C$42</f>
        <v>1.8078258798200287E-4</v>
      </c>
    </row>
    <row r="237" spans="2:21">
      <c r="B237" s="76" t="s">
        <v>607</v>
      </c>
      <c r="C237" s="73">
        <v>1141852</v>
      </c>
      <c r="D237" s="86" t="s">
        <v>113</v>
      </c>
      <c r="E237" s="86" t="s">
        <v>282</v>
      </c>
      <c r="F237" s="73" t="s">
        <v>606</v>
      </c>
      <c r="G237" s="86" t="s">
        <v>467</v>
      </c>
      <c r="H237" s="73" t="s">
        <v>468</v>
      </c>
      <c r="I237" s="73" t="s">
        <v>120</v>
      </c>
      <c r="J237" s="73"/>
      <c r="K237" s="83">
        <v>2.6100000004996331</v>
      </c>
      <c r="L237" s="86" t="s">
        <v>122</v>
      </c>
      <c r="M237" s="87">
        <v>2.6499999999999999E-2</v>
      </c>
      <c r="N237" s="87">
        <v>6.4300000010356642E-2</v>
      </c>
      <c r="O237" s="83">
        <v>3315.6510120000003</v>
      </c>
      <c r="P237" s="85">
        <v>91.15</v>
      </c>
      <c r="Q237" s="73"/>
      <c r="R237" s="83">
        <v>3.0222160090000005</v>
      </c>
      <c r="S237" s="84">
        <v>5.3952405454973562E-6</v>
      </c>
      <c r="T237" s="84">
        <f t="shared" si="3"/>
        <v>8.7888836952967767E-4</v>
      </c>
      <c r="U237" s="84">
        <f>R237/'סכום נכסי הקרן'!$C$42</f>
        <v>1.3822629353422305E-4</v>
      </c>
    </row>
    <row r="238" spans="2:21">
      <c r="B238" s="76" t="s">
        <v>608</v>
      </c>
      <c r="C238" s="73">
        <v>1168038</v>
      </c>
      <c r="D238" s="86" t="s">
        <v>113</v>
      </c>
      <c r="E238" s="86" t="s">
        <v>282</v>
      </c>
      <c r="F238" s="73" t="s">
        <v>606</v>
      </c>
      <c r="G238" s="86" t="s">
        <v>467</v>
      </c>
      <c r="H238" s="73" t="s">
        <v>468</v>
      </c>
      <c r="I238" s="73" t="s">
        <v>120</v>
      </c>
      <c r="J238" s="73"/>
      <c r="K238" s="83">
        <v>2.1600000001885844</v>
      </c>
      <c r="L238" s="86" t="s">
        <v>122</v>
      </c>
      <c r="M238" s="87">
        <v>4.99E-2</v>
      </c>
      <c r="N238" s="87">
        <v>5.9200000002424667E-2</v>
      </c>
      <c r="O238" s="83">
        <v>2684.0741520000006</v>
      </c>
      <c r="P238" s="85">
        <v>98.22</v>
      </c>
      <c r="Q238" s="83">
        <v>0.33319750200000009</v>
      </c>
      <c r="R238" s="83">
        <v>2.9694951339999998</v>
      </c>
      <c r="S238" s="84">
        <v>1.519392652387097E-5</v>
      </c>
      <c r="T238" s="84">
        <f t="shared" si="3"/>
        <v>8.6355665143575476E-4</v>
      </c>
      <c r="U238" s="84">
        <f>R238/'סכום נכסי הקרן'!$C$42</f>
        <v>1.3581501283111327E-4</v>
      </c>
    </row>
    <row r="239" spans="2:21">
      <c r="B239" s="76" t="s">
        <v>609</v>
      </c>
      <c r="C239" s="73">
        <v>1190008</v>
      </c>
      <c r="D239" s="86" t="s">
        <v>113</v>
      </c>
      <c r="E239" s="86" t="s">
        <v>282</v>
      </c>
      <c r="F239" s="73" t="s">
        <v>610</v>
      </c>
      <c r="G239" s="86" t="s">
        <v>475</v>
      </c>
      <c r="H239" s="73" t="s">
        <v>476</v>
      </c>
      <c r="I239" s="73" t="s">
        <v>293</v>
      </c>
      <c r="J239" s="73"/>
      <c r="K239" s="83">
        <v>3.6699999999748889</v>
      </c>
      <c r="L239" s="86" t="s">
        <v>122</v>
      </c>
      <c r="M239" s="87">
        <v>5.3399999999999996E-2</v>
      </c>
      <c r="N239" s="87">
        <v>6.320000000019442E-2</v>
      </c>
      <c r="O239" s="83">
        <v>12525.394964000001</v>
      </c>
      <c r="P239" s="85">
        <v>98.56</v>
      </c>
      <c r="Q239" s="73"/>
      <c r="R239" s="83">
        <v>12.345029693000003</v>
      </c>
      <c r="S239" s="84">
        <v>3.1313487410000005E-5</v>
      </c>
      <c r="T239" s="84">
        <f t="shared" si="3"/>
        <v>3.5900488205891927E-3</v>
      </c>
      <c r="U239" s="84">
        <f>R239/'סכום נכסי הקרן'!$C$42</f>
        <v>5.6462135497652231E-4</v>
      </c>
    </row>
    <row r="240" spans="2:21">
      <c r="B240" s="76" t="s">
        <v>611</v>
      </c>
      <c r="C240" s="73">
        <v>1180355</v>
      </c>
      <c r="D240" s="86" t="s">
        <v>113</v>
      </c>
      <c r="E240" s="86" t="s">
        <v>282</v>
      </c>
      <c r="F240" s="73" t="s">
        <v>485</v>
      </c>
      <c r="G240" s="86" t="s">
        <v>303</v>
      </c>
      <c r="H240" s="73" t="s">
        <v>486</v>
      </c>
      <c r="I240" s="73" t="s">
        <v>293</v>
      </c>
      <c r="J240" s="73"/>
      <c r="K240" s="83">
        <v>3.7499999998416698</v>
      </c>
      <c r="L240" s="86" t="s">
        <v>122</v>
      </c>
      <c r="M240" s="87">
        <v>2.5000000000000001E-2</v>
      </c>
      <c r="N240" s="87">
        <v>6.4299999994110124E-2</v>
      </c>
      <c r="O240" s="83">
        <v>1819.7287210000002</v>
      </c>
      <c r="P240" s="85">
        <v>86.77</v>
      </c>
      <c r="Q240" s="73"/>
      <c r="R240" s="83">
        <v>1.5789785510000001</v>
      </c>
      <c r="S240" s="84">
        <v>2.1389272515271516E-6</v>
      </c>
      <c r="T240" s="84">
        <f t="shared" si="3"/>
        <v>4.5918156745847704E-4</v>
      </c>
      <c r="U240" s="84">
        <f>R240/'סכום נכסי הקרן'!$C$42</f>
        <v>7.2217323985053429E-5</v>
      </c>
    </row>
    <row r="241" spans="2:21">
      <c r="B241" s="76" t="s">
        <v>612</v>
      </c>
      <c r="C241" s="73">
        <v>1188572</v>
      </c>
      <c r="D241" s="86" t="s">
        <v>113</v>
      </c>
      <c r="E241" s="86" t="s">
        <v>282</v>
      </c>
      <c r="F241" s="73" t="s">
        <v>613</v>
      </c>
      <c r="G241" s="86" t="s">
        <v>475</v>
      </c>
      <c r="H241" s="73" t="s">
        <v>488</v>
      </c>
      <c r="I241" s="73" t="s">
        <v>120</v>
      </c>
      <c r="J241" s="73"/>
      <c r="K241" s="83">
        <v>3.120000000027809</v>
      </c>
      <c r="L241" s="86" t="s">
        <v>122</v>
      </c>
      <c r="M241" s="87">
        <v>4.53E-2</v>
      </c>
      <c r="N241" s="87">
        <v>6.6700000000756057E-2</v>
      </c>
      <c r="O241" s="83">
        <v>24217.840335000004</v>
      </c>
      <c r="P241" s="85">
        <v>95.03</v>
      </c>
      <c r="Q241" s="73"/>
      <c r="R241" s="83">
        <v>23.014214478000007</v>
      </c>
      <c r="S241" s="84">
        <v>3.4596914764285722E-5</v>
      </c>
      <c r="T241" s="84">
        <f t="shared" si="3"/>
        <v>6.6927464411349171E-3</v>
      </c>
      <c r="U241" s="84">
        <f>R241/'סכום נכסי הקרן'!$C$42</f>
        <v>1.0525950350412541E-3</v>
      </c>
    </row>
    <row r="242" spans="2:21">
      <c r="B242" s="76" t="s">
        <v>614</v>
      </c>
      <c r="C242" s="73">
        <v>1198142</v>
      </c>
      <c r="D242" s="86" t="s">
        <v>113</v>
      </c>
      <c r="E242" s="86" t="s">
        <v>282</v>
      </c>
      <c r="F242" s="73" t="s">
        <v>479</v>
      </c>
      <c r="G242" s="86" t="s">
        <v>467</v>
      </c>
      <c r="H242" s="73" t="s">
        <v>488</v>
      </c>
      <c r="I242" s="73" t="s">
        <v>120</v>
      </c>
      <c r="J242" s="73"/>
      <c r="K242" s="83">
        <v>4.6599999999481545</v>
      </c>
      <c r="L242" s="86" t="s">
        <v>122</v>
      </c>
      <c r="M242" s="87">
        <v>5.5E-2</v>
      </c>
      <c r="N242" s="87">
        <v>7.2399999998913708E-2</v>
      </c>
      <c r="O242" s="83">
        <v>8664.1</v>
      </c>
      <c r="P242" s="85">
        <v>93.5</v>
      </c>
      <c r="Q242" s="73"/>
      <c r="R242" s="83">
        <v>8.1009332870000001</v>
      </c>
      <c r="S242" s="84">
        <v>1.9507675542286408E-5</v>
      </c>
      <c r="T242" s="84">
        <f t="shared" si="3"/>
        <v>2.3558263297784421E-3</v>
      </c>
      <c r="U242" s="84">
        <f>R242/'סכום נכסי הקרן'!$C$42</f>
        <v>3.7051024119236616E-4</v>
      </c>
    </row>
    <row r="243" spans="2:21">
      <c r="B243" s="76" t="s">
        <v>615</v>
      </c>
      <c r="C243" s="73">
        <v>1150812</v>
      </c>
      <c r="D243" s="86" t="s">
        <v>113</v>
      </c>
      <c r="E243" s="86" t="s">
        <v>282</v>
      </c>
      <c r="F243" s="73" t="s">
        <v>499</v>
      </c>
      <c r="G243" s="86" t="s">
        <v>500</v>
      </c>
      <c r="H243" s="73" t="s">
        <v>488</v>
      </c>
      <c r="I243" s="73" t="s">
        <v>120</v>
      </c>
      <c r="J243" s="73"/>
      <c r="K243" s="83">
        <v>1.6600000005659603</v>
      </c>
      <c r="L243" s="86" t="s">
        <v>122</v>
      </c>
      <c r="M243" s="87">
        <v>3.7499999999999999E-2</v>
      </c>
      <c r="N243" s="87">
        <v>6.230000001469671E-2</v>
      </c>
      <c r="O243" s="83">
        <v>2257.3316350000005</v>
      </c>
      <c r="P243" s="85">
        <v>97.06</v>
      </c>
      <c r="Q243" s="73"/>
      <c r="R243" s="83">
        <v>2.1909660860000004</v>
      </c>
      <c r="S243" s="84">
        <v>6.1077340676660686E-6</v>
      </c>
      <c r="T243" s="84">
        <f t="shared" si="3"/>
        <v>6.3715320324059591E-4</v>
      </c>
      <c r="U243" s="84">
        <f>R243/'סכום נכסי הקרן'!$C$42</f>
        <v>1.0020763586225971E-4</v>
      </c>
    </row>
    <row r="244" spans="2:21">
      <c r="B244" s="76" t="s">
        <v>616</v>
      </c>
      <c r="C244" s="73">
        <v>1161785</v>
      </c>
      <c r="D244" s="86" t="s">
        <v>113</v>
      </c>
      <c r="E244" s="86" t="s">
        <v>282</v>
      </c>
      <c r="F244" s="73" t="s">
        <v>499</v>
      </c>
      <c r="G244" s="86" t="s">
        <v>500</v>
      </c>
      <c r="H244" s="73" t="s">
        <v>488</v>
      </c>
      <c r="I244" s="73" t="s">
        <v>120</v>
      </c>
      <c r="J244" s="73"/>
      <c r="K244" s="83">
        <v>3.7400000000665634</v>
      </c>
      <c r="L244" s="86" t="s">
        <v>122</v>
      </c>
      <c r="M244" s="87">
        <v>2.6600000000000002E-2</v>
      </c>
      <c r="N244" s="87">
        <v>6.8300000000861921E-2</v>
      </c>
      <c r="O244" s="83">
        <v>27235.523085000004</v>
      </c>
      <c r="P244" s="85">
        <v>86.05</v>
      </c>
      <c r="Q244" s="73"/>
      <c r="R244" s="83">
        <v>23.436166706000005</v>
      </c>
      <c r="S244" s="84">
        <v>3.513310110311485E-5</v>
      </c>
      <c r="T244" s="84">
        <f t="shared" si="3"/>
        <v>6.8154540519019726E-3</v>
      </c>
      <c r="U244" s="84">
        <f>R244/'סכום נכסי הקרן'!$C$42</f>
        <v>1.0718937523901328E-3</v>
      </c>
    </row>
    <row r="245" spans="2:21">
      <c r="B245" s="76" t="s">
        <v>617</v>
      </c>
      <c r="C245" s="73">
        <v>1172725</v>
      </c>
      <c r="D245" s="86" t="s">
        <v>113</v>
      </c>
      <c r="E245" s="86" t="s">
        <v>282</v>
      </c>
      <c r="F245" s="73" t="s">
        <v>618</v>
      </c>
      <c r="G245" s="86" t="s">
        <v>475</v>
      </c>
      <c r="H245" s="73" t="s">
        <v>488</v>
      </c>
      <c r="I245" s="73" t="s">
        <v>120</v>
      </c>
      <c r="J245" s="73"/>
      <c r="K245" s="83">
        <v>3.1599999998698625</v>
      </c>
      <c r="L245" s="86" t="s">
        <v>122</v>
      </c>
      <c r="M245" s="87">
        <v>2.5000000000000001E-2</v>
      </c>
      <c r="N245" s="87">
        <v>6.6199999996746556E-2</v>
      </c>
      <c r="O245" s="83">
        <v>8664.1</v>
      </c>
      <c r="P245" s="85">
        <v>88.69</v>
      </c>
      <c r="Q245" s="73"/>
      <c r="R245" s="83">
        <v>7.6841906750000017</v>
      </c>
      <c r="S245" s="84">
        <v>4.108239286054671E-5</v>
      </c>
      <c r="T245" s="84">
        <f t="shared" si="3"/>
        <v>2.2346337235307468E-3</v>
      </c>
      <c r="U245" s="84">
        <f>R245/'סכום נכסי הקרן'!$C$42</f>
        <v>3.5144979467134098E-4</v>
      </c>
    </row>
    <row r="246" spans="2:21">
      <c r="B246" s="76" t="s">
        <v>619</v>
      </c>
      <c r="C246" s="73">
        <v>1198571</v>
      </c>
      <c r="D246" s="86" t="s">
        <v>113</v>
      </c>
      <c r="E246" s="86" t="s">
        <v>282</v>
      </c>
      <c r="F246" s="73" t="s">
        <v>620</v>
      </c>
      <c r="G246" s="86" t="s">
        <v>303</v>
      </c>
      <c r="H246" s="73" t="s">
        <v>488</v>
      </c>
      <c r="I246" s="73" t="s">
        <v>120</v>
      </c>
      <c r="J246" s="73"/>
      <c r="K246" s="83">
        <v>4.9999999998303979</v>
      </c>
      <c r="L246" s="86" t="s">
        <v>122</v>
      </c>
      <c r="M246" s="87">
        <v>6.7699999999999996E-2</v>
      </c>
      <c r="N246" s="87">
        <v>6.6899999998185258E-2</v>
      </c>
      <c r="O246" s="83">
        <v>11574.717754000001</v>
      </c>
      <c r="P246" s="85">
        <v>101.88</v>
      </c>
      <c r="Q246" s="73"/>
      <c r="R246" s="83">
        <v>11.792322306000003</v>
      </c>
      <c r="S246" s="84">
        <v>1.5432957005333335E-5</v>
      </c>
      <c r="T246" s="84">
        <f t="shared" si="3"/>
        <v>3.4293164001596649E-3</v>
      </c>
      <c r="U246" s="84">
        <f>R246/'סכום נכסי הקרן'!$C$42</f>
        <v>5.3934232353519446E-4</v>
      </c>
    </row>
    <row r="247" spans="2:21">
      <c r="B247" s="76" t="s">
        <v>621</v>
      </c>
      <c r="C247" s="73">
        <v>1159375</v>
      </c>
      <c r="D247" s="86" t="s">
        <v>113</v>
      </c>
      <c r="E247" s="86" t="s">
        <v>282</v>
      </c>
      <c r="F247" s="73" t="s">
        <v>622</v>
      </c>
      <c r="G247" s="86" t="s">
        <v>511</v>
      </c>
      <c r="H247" s="73" t="s">
        <v>504</v>
      </c>
      <c r="I247" s="73"/>
      <c r="J247" s="73"/>
      <c r="K247" s="83">
        <v>1.2099999999274222</v>
      </c>
      <c r="L247" s="86" t="s">
        <v>122</v>
      </c>
      <c r="M247" s="87">
        <v>3.5499999999999997E-2</v>
      </c>
      <c r="N247" s="87">
        <v>7.5700000007455678E-2</v>
      </c>
      <c r="O247" s="83">
        <v>1573.3642400000003</v>
      </c>
      <c r="P247" s="85">
        <v>96.33</v>
      </c>
      <c r="Q247" s="73"/>
      <c r="R247" s="83">
        <v>1.5156217910000005</v>
      </c>
      <c r="S247" s="84">
        <v>5.4935441881771948E-6</v>
      </c>
      <c r="T247" s="84">
        <f t="shared" si="3"/>
        <v>4.4075683562949457E-4</v>
      </c>
      <c r="U247" s="84">
        <f>R247/'סכום נכסי הקרן'!$C$42</f>
        <v>6.931959262533008E-5</v>
      </c>
    </row>
    <row r="248" spans="2:21">
      <c r="B248" s="76" t="s">
        <v>623</v>
      </c>
      <c r="C248" s="73">
        <v>1193275</v>
      </c>
      <c r="D248" s="86" t="s">
        <v>113</v>
      </c>
      <c r="E248" s="86" t="s">
        <v>282</v>
      </c>
      <c r="F248" s="73" t="s">
        <v>622</v>
      </c>
      <c r="G248" s="86" t="s">
        <v>511</v>
      </c>
      <c r="H248" s="73" t="s">
        <v>504</v>
      </c>
      <c r="I248" s="73"/>
      <c r="J248" s="73"/>
      <c r="K248" s="83">
        <v>3.5900000001683803</v>
      </c>
      <c r="L248" s="86" t="s">
        <v>122</v>
      </c>
      <c r="M248" s="87">
        <v>6.0499999999999998E-2</v>
      </c>
      <c r="N248" s="87">
        <v>6.1400000002482684E-2</v>
      </c>
      <c r="O248" s="83">
        <v>7897.6737140000005</v>
      </c>
      <c r="P248" s="85">
        <v>99.98</v>
      </c>
      <c r="Q248" s="83">
        <v>0.23890463000000003</v>
      </c>
      <c r="R248" s="83">
        <v>8.1363260570000016</v>
      </c>
      <c r="S248" s="84">
        <v>3.5898516881818184E-5</v>
      </c>
      <c r="T248" s="84">
        <f t="shared" si="3"/>
        <v>2.3661188746613385E-3</v>
      </c>
      <c r="U248" s="84">
        <f>R248/'סכום נכסי הקרן'!$C$42</f>
        <v>3.7212899094434969E-4</v>
      </c>
    </row>
    <row r="249" spans="2:21">
      <c r="B249" s="76" t="s">
        <v>624</v>
      </c>
      <c r="C249" s="73">
        <v>7200116</v>
      </c>
      <c r="D249" s="86" t="s">
        <v>113</v>
      </c>
      <c r="E249" s="86" t="s">
        <v>282</v>
      </c>
      <c r="F249" s="73" t="s">
        <v>597</v>
      </c>
      <c r="G249" s="86" t="s">
        <v>511</v>
      </c>
      <c r="H249" s="73" t="s">
        <v>504</v>
      </c>
      <c r="I249" s="73"/>
      <c r="J249" s="73"/>
      <c r="K249" s="85">
        <v>1.31</v>
      </c>
      <c r="L249" s="86" t="s">
        <v>122</v>
      </c>
      <c r="M249" s="87">
        <v>4.2500000000000003E-2</v>
      </c>
      <c r="N249" s="87">
        <v>6.1189427312775345E-2</v>
      </c>
      <c r="O249" s="83">
        <v>2.3200000000000003E-4</v>
      </c>
      <c r="P249" s="85">
        <v>98.05</v>
      </c>
      <c r="Q249" s="73"/>
      <c r="R249" s="83">
        <v>2.2700000000000001E-7</v>
      </c>
      <c r="S249" s="84">
        <v>2.6438746438746443E-12</v>
      </c>
      <c r="T249" s="84">
        <f t="shared" si="3"/>
        <v>6.6013699645926531E-11</v>
      </c>
      <c r="U249" s="84">
        <f>R249/'סכום נכסי הקרן'!$C$42</f>
        <v>1.0382238906427759E-11</v>
      </c>
    </row>
    <row r="250" spans="2:21">
      <c r="B250" s="76" t="s">
        <v>625</v>
      </c>
      <c r="C250" s="73">
        <v>1183581</v>
      </c>
      <c r="D250" s="86" t="s">
        <v>113</v>
      </c>
      <c r="E250" s="86" t="s">
        <v>282</v>
      </c>
      <c r="F250" s="73" t="s">
        <v>626</v>
      </c>
      <c r="G250" s="86" t="s">
        <v>296</v>
      </c>
      <c r="H250" s="73" t="s">
        <v>504</v>
      </c>
      <c r="I250" s="73"/>
      <c r="J250" s="73"/>
      <c r="K250" s="83">
        <v>2.2300000000561138</v>
      </c>
      <c r="L250" s="86" t="s">
        <v>122</v>
      </c>
      <c r="M250" s="87">
        <v>0.01</v>
      </c>
      <c r="N250" s="87">
        <v>7.0699999995697912E-2</v>
      </c>
      <c r="O250" s="83">
        <v>2430.1067680000006</v>
      </c>
      <c r="P250" s="85">
        <v>88</v>
      </c>
      <c r="Q250" s="73"/>
      <c r="R250" s="83">
        <v>2.1384939560000005</v>
      </c>
      <c r="S250" s="84">
        <v>1.3500593155555559E-5</v>
      </c>
      <c r="T250" s="84">
        <f t="shared" si="3"/>
        <v>6.2189382249345051E-4</v>
      </c>
      <c r="U250" s="84">
        <f>R250/'סכום נכסי הקרן'!$C$42</f>
        <v>9.7807731943364839E-5</v>
      </c>
    </row>
    <row r="251" spans="2:21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83"/>
      <c r="P251" s="85"/>
      <c r="Q251" s="73"/>
      <c r="R251" s="73"/>
      <c r="S251" s="73"/>
      <c r="T251" s="84"/>
      <c r="U251" s="73"/>
    </row>
    <row r="252" spans="2:21">
      <c r="B252" s="92" t="s">
        <v>45</v>
      </c>
      <c r="C252" s="71"/>
      <c r="D252" s="71"/>
      <c r="E252" s="71"/>
      <c r="F252" s="71"/>
      <c r="G252" s="71"/>
      <c r="H252" s="71"/>
      <c r="I252" s="71"/>
      <c r="J252" s="71"/>
      <c r="K252" s="80">
        <v>3.3961974867912503</v>
      </c>
      <c r="L252" s="71"/>
      <c r="M252" s="71"/>
      <c r="N252" s="94">
        <v>5.6999436699190158E-2</v>
      </c>
      <c r="O252" s="80"/>
      <c r="P252" s="82"/>
      <c r="Q252" s="71"/>
      <c r="R252" s="80">
        <v>7.8440806810000003</v>
      </c>
      <c r="S252" s="71"/>
      <c r="T252" s="81">
        <f t="shared" si="3"/>
        <v>2.2811312161847967E-3</v>
      </c>
      <c r="U252" s="81">
        <f>R252/'סכום נכסי הקרן'!$C$42</f>
        <v>3.5876264154817867E-4</v>
      </c>
    </row>
    <row r="253" spans="2:21">
      <c r="B253" s="76" t="s">
        <v>627</v>
      </c>
      <c r="C253" s="73">
        <v>1178250</v>
      </c>
      <c r="D253" s="86" t="s">
        <v>113</v>
      </c>
      <c r="E253" s="86" t="s">
        <v>282</v>
      </c>
      <c r="F253" s="73" t="s">
        <v>628</v>
      </c>
      <c r="G253" s="86" t="s">
        <v>518</v>
      </c>
      <c r="H253" s="73" t="s">
        <v>328</v>
      </c>
      <c r="I253" s="73" t="s">
        <v>293</v>
      </c>
      <c r="J253" s="73"/>
      <c r="K253" s="83">
        <v>3.0199999999449889</v>
      </c>
      <c r="L253" s="86" t="s">
        <v>122</v>
      </c>
      <c r="M253" s="87">
        <v>2.12E-2</v>
      </c>
      <c r="N253" s="87">
        <v>5.6899999997830103E-2</v>
      </c>
      <c r="O253" s="83">
        <v>6161.4855040000002</v>
      </c>
      <c r="P253" s="85">
        <v>106.21</v>
      </c>
      <c r="Q253" s="73"/>
      <c r="R253" s="83">
        <v>6.5441134180000011</v>
      </c>
      <c r="S253" s="84">
        <v>4.1076570026666668E-5</v>
      </c>
      <c r="T253" s="84">
        <f t="shared" si="3"/>
        <v>1.9030887120032147E-3</v>
      </c>
      <c r="U253" s="84">
        <f>R253/'סכום נכסי הקרן'!$C$42</f>
        <v>2.9930638297989232E-4</v>
      </c>
    </row>
    <row r="254" spans="2:21">
      <c r="B254" s="76" t="s">
        <v>629</v>
      </c>
      <c r="C254" s="73">
        <v>1178268</v>
      </c>
      <c r="D254" s="86" t="s">
        <v>113</v>
      </c>
      <c r="E254" s="86" t="s">
        <v>282</v>
      </c>
      <c r="F254" s="73" t="s">
        <v>628</v>
      </c>
      <c r="G254" s="86" t="s">
        <v>518</v>
      </c>
      <c r="H254" s="73" t="s">
        <v>328</v>
      </c>
      <c r="I254" s="73" t="s">
        <v>293</v>
      </c>
      <c r="J254" s="73"/>
      <c r="K254" s="83">
        <v>5.2900000011000285</v>
      </c>
      <c r="L254" s="86" t="s">
        <v>122</v>
      </c>
      <c r="M254" s="87">
        <v>2.6699999999999998E-2</v>
      </c>
      <c r="N254" s="87">
        <v>5.7500000009615644E-2</v>
      </c>
      <c r="O254" s="83">
        <v>1292.0847550000003</v>
      </c>
      <c r="P254" s="85">
        <v>100.61</v>
      </c>
      <c r="Q254" s="73"/>
      <c r="R254" s="83">
        <v>1.2999664330000003</v>
      </c>
      <c r="S254" s="84">
        <v>7.5366586269248734E-6</v>
      </c>
      <c r="T254" s="84">
        <f t="shared" si="3"/>
        <v>3.7804226280990522E-4</v>
      </c>
      <c r="U254" s="84">
        <f>R254/'סכום נכסי הקרן'!$C$42</f>
        <v>5.9456220606796111E-5</v>
      </c>
    </row>
    <row r="255" spans="2:21">
      <c r="B255" s="76" t="s">
        <v>630</v>
      </c>
      <c r="C255" s="73">
        <v>2320174</v>
      </c>
      <c r="D255" s="86" t="s">
        <v>113</v>
      </c>
      <c r="E255" s="86" t="s">
        <v>282</v>
      </c>
      <c r="F255" s="73" t="s">
        <v>529</v>
      </c>
      <c r="G255" s="86" t="s">
        <v>116</v>
      </c>
      <c r="H255" s="73" t="s">
        <v>328</v>
      </c>
      <c r="I255" s="73" t="s">
        <v>293</v>
      </c>
      <c r="J255" s="73"/>
      <c r="K255" s="85">
        <v>0.97999951594382451</v>
      </c>
      <c r="L255" s="86" t="s">
        <v>122</v>
      </c>
      <c r="M255" s="87">
        <v>3.49E-2</v>
      </c>
      <c r="N255" s="87">
        <v>7.2642642642642655E-2</v>
      </c>
      <c r="O255" s="83">
        <v>3.1900000000000006E-4</v>
      </c>
      <c r="P255" s="85">
        <v>104.41</v>
      </c>
      <c r="Q255" s="73"/>
      <c r="R255" s="83">
        <v>3.3300000000000003E-7</v>
      </c>
      <c r="S255" s="84">
        <v>3.7995478202209151E-13</v>
      </c>
      <c r="T255" s="84">
        <f t="shared" si="3"/>
        <v>9.6839480097328354E-11</v>
      </c>
      <c r="U255" s="84">
        <f>R255/'סכום נכסי הקרן'!$C$42</f>
        <v>1.5230332845112088E-11</v>
      </c>
    </row>
    <row r="256" spans="2:21">
      <c r="B256" s="76" t="s">
        <v>631</v>
      </c>
      <c r="C256" s="73">
        <v>2320224</v>
      </c>
      <c r="D256" s="86" t="s">
        <v>113</v>
      </c>
      <c r="E256" s="86" t="s">
        <v>282</v>
      </c>
      <c r="F256" s="73" t="s">
        <v>529</v>
      </c>
      <c r="G256" s="86" t="s">
        <v>116</v>
      </c>
      <c r="H256" s="73" t="s">
        <v>328</v>
      </c>
      <c r="I256" s="73" t="s">
        <v>293</v>
      </c>
      <c r="J256" s="73"/>
      <c r="K256" s="85">
        <v>3.6500002698574616</v>
      </c>
      <c r="L256" s="86" t="s">
        <v>122</v>
      </c>
      <c r="M256" s="87">
        <v>3.7699999999999997E-2</v>
      </c>
      <c r="N256" s="87">
        <v>6.5734406438631779E-2</v>
      </c>
      <c r="O256" s="83">
        <v>4.7800000000000007E-4</v>
      </c>
      <c r="P256" s="85">
        <v>104</v>
      </c>
      <c r="Q256" s="73"/>
      <c r="R256" s="83">
        <v>4.9700000000000018E-7</v>
      </c>
      <c r="S256" s="84">
        <v>2.5013985329663921E-12</v>
      </c>
      <c r="T256" s="84">
        <f t="shared" si="3"/>
        <v>1.4453219702213875E-10</v>
      </c>
      <c r="U256" s="84">
        <f>R256/'סכום נכסי הקרן'!$C$42</f>
        <v>2.2731157429491623E-11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70" t="s">
        <v>179</v>
      </c>
      <c r="C258" s="71"/>
      <c r="D258" s="71"/>
      <c r="E258" s="71"/>
      <c r="F258" s="71"/>
      <c r="G258" s="71"/>
      <c r="H258" s="71"/>
      <c r="I258" s="71"/>
      <c r="J258" s="71"/>
      <c r="K258" s="80">
        <v>4.9547745509108694</v>
      </c>
      <c r="L258" s="71"/>
      <c r="M258" s="71"/>
      <c r="N258" s="94">
        <v>7.7176571338730515E-2</v>
      </c>
      <c r="O258" s="80"/>
      <c r="P258" s="82"/>
      <c r="Q258" s="71"/>
      <c r="R258" s="80">
        <v>497.47573421900006</v>
      </c>
      <c r="S258" s="71"/>
      <c r="T258" s="81">
        <f t="shared" si="3"/>
        <v>0.14467054493334733</v>
      </c>
      <c r="U258" s="81">
        <f>R258/'סכום נכסי הקרן'!$C$42</f>
        <v>2.275291595952519E-2</v>
      </c>
    </row>
    <row r="259" spans="2:21">
      <c r="B259" s="92" t="s">
        <v>60</v>
      </c>
      <c r="C259" s="71"/>
      <c r="D259" s="71"/>
      <c r="E259" s="71"/>
      <c r="F259" s="71"/>
      <c r="G259" s="71"/>
      <c r="H259" s="71"/>
      <c r="I259" s="71"/>
      <c r="J259" s="71"/>
      <c r="K259" s="80">
        <v>5.1821583605676986</v>
      </c>
      <c r="L259" s="71"/>
      <c r="M259" s="71"/>
      <c r="N259" s="94">
        <v>7.7449467748184897E-2</v>
      </c>
      <c r="O259" s="80"/>
      <c r="P259" s="82"/>
      <c r="Q259" s="71"/>
      <c r="R259" s="80">
        <v>86.597674808000008</v>
      </c>
      <c r="S259" s="71"/>
      <c r="T259" s="81">
        <f t="shared" si="3"/>
        <v>2.5183404822955644E-2</v>
      </c>
      <c r="U259" s="81">
        <f>R259/'סכום נכסי הקרן'!$C$42</f>
        <v>3.9606949277435979E-3</v>
      </c>
    </row>
    <row r="260" spans="2:21">
      <c r="B260" s="76" t="s">
        <v>632</v>
      </c>
      <c r="C260" s="73" t="s">
        <v>633</v>
      </c>
      <c r="D260" s="86" t="s">
        <v>27</v>
      </c>
      <c r="E260" s="86" t="s">
        <v>634</v>
      </c>
      <c r="F260" s="73" t="s">
        <v>302</v>
      </c>
      <c r="G260" s="86" t="s">
        <v>303</v>
      </c>
      <c r="H260" s="73" t="s">
        <v>635</v>
      </c>
      <c r="I260" s="73" t="s">
        <v>636</v>
      </c>
      <c r="J260" s="73"/>
      <c r="K260" s="83">
        <v>7.1000000012691435</v>
      </c>
      <c r="L260" s="86" t="s">
        <v>121</v>
      </c>
      <c r="M260" s="87">
        <v>3.7499999999999999E-2</v>
      </c>
      <c r="N260" s="87">
        <v>6.4700000011971112E-2</v>
      </c>
      <c r="O260" s="83">
        <v>924.69590000000017</v>
      </c>
      <c r="P260" s="85">
        <v>82.446830000000006</v>
      </c>
      <c r="Q260" s="73"/>
      <c r="R260" s="83">
        <v>2.9153506330000005</v>
      </c>
      <c r="S260" s="84">
        <v>1.8493918000000004E-6</v>
      </c>
      <c r="T260" s="84">
        <f t="shared" si="3"/>
        <v>8.4781092973314459E-4</v>
      </c>
      <c r="U260" s="84">
        <f>R260/'סכום נכסי הקרן'!$C$42</f>
        <v>1.3333862012251718E-4</v>
      </c>
    </row>
    <row r="261" spans="2:21">
      <c r="B261" s="76" t="s">
        <v>637</v>
      </c>
      <c r="C261" s="73" t="s">
        <v>638</v>
      </c>
      <c r="D261" s="86" t="s">
        <v>27</v>
      </c>
      <c r="E261" s="86" t="s">
        <v>634</v>
      </c>
      <c r="F261" s="73" t="s">
        <v>298</v>
      </c>
      <c r="G261" s="86" t="s">
        <v>284</v>
      </c>
      <c r="H261" s="73" t="s">
        <v>639</v>
      </c>
      <c r="I261" s="73" t="s">
        <v>280</v>
      </c>
      <c r="J261" s="73"/>
      <c r="K261" s="83">
        <v>2.8900000000339965</v>
      </c>
      <c r="L261" s="86" t="s">
        <v>121</v>
      </c>
      <c r="M261" s="87">
        <v>3.2549999999999996E-2</v>
      </c>
      <c r="N261" s="87">
        <v>8.7300000000734776E-2</v>
      </c>
      <c r="O261" s="83">
        <v>2777.0419999999999</v>
      </c>
      <c r="P261" s="85">
        <v>85.865880000000004</v>
      </c>
      <c r="Q261" s="73"/>
      <c r="R261" s="83">
        <v>9.1184481210000019</v>
      </c>
      <c r="S261" s="84">
        <v>2.7770419999999997E-6</v>
      </c>
      <c r="T261" s="84">
        <f t="shared" si="3"/>
        <v>2.6517290550513535E-3</v>
      </c>
      <c r="U261" s="84">
        <f>R261/'סכום נכסי הקרן'!$C$42</f>
        <v>4.1704804778893974E-4</v>
      </c>
    </row>
    <row r="262" spans="2:21">
      <c r="B262" s="76" t="s">
        <v>640</v>
      </c>
      <c r="C262" s="73" t="s">
        <v>641</v>
      </c>
      <c r="D262" s="86" t="s">
        <v>27</v>
      </c>
      <c r="E262" s="86" t="s">
        <v>634</v>
      </c>
      <c r="F262" s="73" t="s">
        <v>283</v>
      </c>
      <c r="G262" s="86" t="s">
        <v>284</v>
      </c>
      <c r="H262" s="73" t="s">
        <v>639</v>
      </c>
      <c r="I262" s="73" t="s">
        <v>280</v>
      </c>
      <c r="J262" s="73"/>
      <c r="K262" s="83">
        <v>2.2399999999732492</v>
      </c>
      <c r="L262" s="86" t="s">
        <v>121</v>
      </c>
      <c r="M262" s="87">
        <v>3.2750000000000001E-2</v>
      </c>
      <c r="N262" s="87">
        <v>8.3900000000029729E-2</v>
      </c>
      <c r="O262" s="83">
        <v>3930.8734080000008</v>
      </c>
      <c r="P262" s="85">
        <v>89.528930000000003</v>
      </c>
      <c r="Q262" s="73"/>
      <c r="R262" s="83">
        <v>13.457684364000002</v>
      </c>
      <c r="S262" s="84">
        <v>5.2411645440000009E-6</v>
      </c>
      <c r="T262" s="84">
        <f t="shared" si="3"/>
        <v>3.9136190904615767E-3</v>
      </c>
      <c r="U262" s="84">
        <f>R262/'סכום נכסי הקרן'!$C$42</f>
        <v>6.155105471116535E-4</v>
      </c>
    </row>
    <row r="263" spans="2:21">
      <c r="B263" s="76" t="s">
        <v>642</v>
      </c>
      <c r="C263" s="73" t="s">
        <v>643</v>
      </c>
      <c r="D263" s="86" t="s">
        <v>27</v>
      </c>
      <c r="E263" s="86" t="s">
        <v>634</v>
      </c>
      <c r="F263" s="73" t="s">
        <v>283</v>
      </c>
      <c r="G263" s="86" t="s">
        <v>284</v>
      </c>
      <c r="H263" s="73" t="s">
        <v>639</v>
      </c>
      <c r="I263" s="73" t="s">
        <v>280</v>
      </c>
      <c r="J263" s="73"/>
      <c r="K263" s="83">
        <v>4.0700000001996139</v>
      </c>
      <c r="L263" s="86" t="s">
        <v>121</v>
      </c>
      <c r="M263" s="87">
        <v>7.1289999999999992E-2</v>
      </c>
      <c r="N263" s="87">
        <v>7.5800000003287751E-2</v>
      </c>
      <c r="O263" s="83">
        <v>2245.2680000000005</v>
      </c>
      <c r="P263" s="85">
        <v>99.190799999999996</v>
      </c>
      <c r="Q263" s="73"/>
      <c r="R263" s="83">
        <v>8.5164276900000022</v>
      </c>
      <c r="S263" s="84">
        <v>4.4905360000000006E-6</v>
      </c>
      <c r="T263" s="84">
        <f t="shared" si="3"/>
        <v>2.4766559453035771E-3</v>
      </c>
      <c r="U263" s="84">
        <f>R263/'סכום נכסי הקרן'!$C$42</f>
        <v>3.895135987087961E-4</v>
      </c>
    </row>
    <row r="264" spans="2:21">
      <c r="B264" s="76" t="s">
        <v>644</v>
      </c>
      <c r="C264" s="73" t="s">
        <v>645</v>
      </c>
      <c r="D264" s="86" t="s">
        <v>27</v>
      </c>
      <c r="E264" s="86" t="s">
        <v>634</v>
      </c>
      <c r="F264" s="73" t="s">
        <v>520</v>
      </c>
      <c r="G264" s="86" t="s">
        <v>383</v>
      </c>
      <c r="H264" s="73" t="s">
        <v>646</v>
      </c>
      <c r="I264" s="73" t="s">
        <v>280</v>
      </c>
      <c r="J264" s="73"/>
      <c r="K264" s="83">
        <v>9.4599999998527409</v>
      </c>
      <c r="L264" s="86" t="s">
        <v>121</v>
      </c>
      <c r="M264" s="87">
        <v>6.3750000000000001E-2</v>
      </c>
      <c r="N264" s="87">
        <v>6.6499999998914441E-2</v>
      </c>
      <c r="O264" s="83">
        <v>5619.0786000000007</v>
      </c>
      <c r="P264" s="85">
        <v>98.602000000000004</v>
      </c>
      <c r="Q264" s="73"/>
      <c r="R264" s="83">
        <v>21.186963322</v>
      </c>
      <c r="S264" s="84">
        <v>8.1071686625306603E-6</v>
      </c>
      <c r="T264" s="84">
        <f t="shared" si="3"/>
        <v>6.1613649037346686E-3</v>
      </c>
      <c r="U264" s="84">
        <f>R264/'סכום נכסי הקרן'!$C$42</f>
        <v>9.690225326463715E-4</v>
      </c>
    </row>
    <row r="265" spans="2:21">
      <c r="B265" s="76" t="s">
        <v>647</v>
      </c>
      <c r="C265" s="73" t="s">
        <v>648</v>
      </c>
      <c r="D265" s="86" t="s">
        <v>27</v>
      </c>
      <c r="E265" s="86" t="s">
        <v>634</v>
      </c>
      <c r="F265" s="73" t="s">
        <v>649</v>
      </c>
      <c r="G265" s="86" t="s">
        <v>284</v>
      </c>
      <c r="H265" s="73" t="s">
        <v>646</v>
      </c>
      <c r="I265" s="73" t="s">
        <v>636</v>
      </c>
      <c r="J265" s="73"/>
      <c r="K265" s="83">
        <v>2.4300000000934761</v>
      </c>
      <c r="L265" s="86" t="s">
        <v>121</v>
      </c>
      <c r="M265" s="87">
        <v>3.0769999999999999E-2</v>
      </c>
      <c r="N265" s="87">
        <v>8.690000000280429E-2</v>
      </c>
      <c r="O265" s="83">
        <v>3154.0106800000003</v>
      </c>
      <c r="P265" s="85">
        <v>88.698670000000007</v>
      </c>
      <c r="Q265" s="73"/>
      <c r="R265" s="83">
        <v>10.697890500000002</v>
      </c>
      <c r="S265" s="84">
        <v>5.2566844666666668E-6</v>
      </c>
      <c r="T265" s="84">
        <f t="shared" si="3"/>
        <v>3.1110455079824267E-3</v>
      </c>
      <c r="U265" s="84">
        <f>R265/'סכום נכסי הקרן'!$C$42</f>
        <v>4.8928658575244028E-4</v>
      </c>
    </row>
    <row r="266" spans="2:21">
      <c r="B266" s="76" t="s">
        <v>650</v>
      </c>
      <c r="C266" s="73" t="s">
        <v>651</v>
      </c>
      <c r="D266" s="86" t="s">
        <v>27</v>
      </c>
      <c r="E266" s="86" t="s">
        <v>634</v>
      </c>
      <c r="F266" s="123">
        <v>516301843</v>
      </c>
      <c r="G266" s="86" t="s">
        <v>652</v>
      </c>
      <c r="H266" s="73" t="s">
        <v>653</v>
      </c>
      <c r="I266" s="73" t="s">
        <v>636</v>
      </c>
      <c r="J266" s="73"/>
      <c r="K266" s="83">
        <v>5.3299999999923777</v>
      </c>
      <c r="L266" s="86" t="s">
        <v>121</v>
      </c>
      <c r="M266" s="87">
        <v>8.5000000000000006E-2</v>
      </c>
      <c r="N266" s="87">
        <v>8.4799999998998191E-2</v>
      </c>
      <c r="O266" s="83">
        <v>2363.4400000000005</v>
      </c>
      <c r="P266" s="85">
        <v>101.60928</v>
      </c>
      <c r="Q266" s="73"/>
      <c r="R266" s="83">
        <v>9.1832377789999988</v>
      </c>
      <c r="S266" s="84">
        <v>3.151253333333334E-6</v>
      </c>
      <c r="T266" s="84">
        <f t="shared" si="3"/>
        <v>2.670570486872385E-3</v>
      </c>
      <c r="U266" s="84">
        <f>R266/'סכום נכסי הקרן'!$C$42</f>
        <v>4.2001131522515872E-4</v>
      </c>
    </row>
    <row r="267" spans="2:21">
      <c r="B267" s="76" t="s">
        <v>654</v>
      </c>
      <c r="C267" s="73" t="s">
        <v>655</v>
      </c>
      <c r="D267" s="86" t="s">
        <v>27</v>
      </c>
      <c r="E267" s="86" t="s">
        <v>634</v>
      </c>
      <c r="F267" s="73" t="s">
        <v>656</v>
      </c>
      <c r="G267" s="86" t="s">
        <v>657</v>
      </c>
      <c r="H267" s="73" t="s">
        <v>653</v>
      </c>
      <c r="I267" s="73" t="s">
        <v>280</v>
      </c>
      <c r="J267" s="73"/>
      <c r="K267" s="83">
        <v>5.6099999996068473</v>
      </c>
      <c r="L267" s="86" t="s">
        <v>123</v>
      </c>
      <c r="M267" s="87">
        <v>4.3749999999999997E-2</v>
      </c>
      <c r="N267" s="87">
        <v>7.1099999996068475E-2</v>
      </c>
      <c r="O267" s="83">
        <v>590.86000000000013</v>
      </c>
      <c r="P267" s="85">
        <v>87.09254</v>
      </c>
      <c r="Q267" s="73"/>
      <c r="R267" s="83">
        <v>2.0857049620000003</v>
      </c>
      <c r="S267" s="84">
        <v>3.9390666666666674E-7</v>
      </c>
      <c r="T267" s="84">
        <f t="shared" ref="T267:T330" si="4">IFERROR(R267/$R$11,0)</f>
        <v>6.0654229476425831E-4</v>
      </c>
      <c r="U267" s="84">
        <f>R267/'סכום נכסי הקרן'!$C$42</f>
        <v>9.5393335699585181E-5</v>
      </c>
    </row>
    <row r="268" spans="2:21">
      <c r="B268" s="76" t="s">
        <v>658</v>
      </c>
      <c r="C268" s="73" t="s">
        <v>659</v>
      </c>
      <c r="D268" s="86" t="s">
        <v>27</v>
      </c>
      <c r="E268" s="86" t="s">
        <v>634</v>
      </c>
      <c r="F268" s="73" t="s">
        <v>656</v>
      </c>
      <c r="G268" s="86" t="s">
        <v>657</v>
      </c>
      <c r="H268" s="73" t="s">
        <v>653</v>
      </c>
      <c r="I268" s="73" t="s">
        <v>280</v>
      </c>
      <c r="J268" s="73"/>
      <c r="K268" s="83">
        <v>4.7499999995000888</v>
      </c>
      <c r="L268" s="86" t="s">
        <v>123</v>
      </c>
      <c r="M268" s="87">
        <v>7.3749999999999996E-2</v>
      </c>
      <c r="N268" s="87">
        <v>6.9599999993361181E-2</v>
      </c>
      <c r="O268" s="83">
        <v>1211.2629999999999</v>
      </c>
      <c r="P268" s="85">
        <v>101.86429</v>
      </c>
      <c r="Q268" s="73"/>
      <c r="R268" s="83">
        <v>5.0008950420000007</v>
      </c>
      <c r="S268" s="84">
        <v>1.5140787499999998E-6</v>
      </c>
      <c r="T268" s="84">
        <f t="shared" si="4"/>
        <v>1.4543065341999612E-3</v>
      </c>
      <c r="U268" s="84">
        <f>R268/'סכום נכסי הקרן'!$C$42</f>
        <v>2.2872461265204447E-4</v>
      </c>
    </row>
    <row r="269" spans="2:21">
      <c r="B269" s="76" t="s">
        <v>660</v>
      </c>
      <c r="C269" s="73" t="s">
        <v>661</v>
      </c>
      <c r="D269" s="86" t="s">
        <v>27</v>
      </c>
      <c r="E269" s="86" t="s">
        <v>634</v>
      </c>
      <c r="F269" s="73" t="s">
        <v>656</v>
      </c>
      <c r="G269" s="86" t="s">
        <v>657</v>
      </c>
      <c r="H269" s="73" t="s">
        <v>653</v>
      </c>
      <c r="I269" s="73" t="s">
        <v>280</v>
      </c>
      <c r="J269" s="73"/>
      <c r="K269" s="83">
        <v>5.8800000005411412</v>
      </c>
      <c r="L269" s="86" t="s">
        <v>121</v>
      </c>
      <c r="M269" s="87">
        <v>8.1250000000000003E-2</v>
      </c>
      <c r="N269" s="87">
        <v>7.5300000008229839E-2</v>
      </c>
      <c r="O269" s="83">
        <v>1122.6340000000002</v>
      </c>
      <c r="P269" s="85">
        <v>103.31054</v>
      </c>
      <c r="Q269" s="73"/>
      <c r="R269" s="83">
        <v>4.4350723950000006</v>
      </c>
      <c r="S269" s="84">
        <v>2.2452680000000003E-6</v>
      </c>
      <c r="T269" s="84">
        <f t="shared" si="4"/>
        <v>1.2897600748522911E-3</v>
      </c>
      <c r="U269" s="84">
        <f>R269/'סכום נכסי הקרן'!$C$42</f>
        <v>2.0284573203609141E-4</v>
      </c>
    </row>
    <row r="270" spans="2:21">
      <c r="B270" s="72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83"/>
      <c r="P270" s="85"/>
      <c r="Q270" s="73"/>
      <c r="R270" s="73"/>
      <c r="S270" s="73"/>
      <c r="T270" s="84"/>
      <c r="U270" s="73"/>
    </row>
    <row r="271" spans="2:21">
      <c r="B271" s="92" t="s">
        <v>59</v>
      </c>
      <c r="C271" s="71"/>
      <c r="D271" s="71"/>
      <c r="E271" s="71"/>
      <c r="F271" s="71"/>
      <c r="G271" s="71"/>
      <c r="H271" s="71"/>
      <c r="I271" s="71"/>
      <c r="J271" s="71"/>
      <c r="K271" s="80">
        <v>4.9068505774733628</v>
      </c>
      <c r="L271" s="71"/>
      <c r="M271" s="71"/>
      <c r="N271" s="94">
        <v>7.7119055017328283E-2</v>
      </c>
      <c r="O271" s="80"/>
      <c r="P271" s="82"/>
      <c r="Q271" s="71"/>
      <c r="R271" s="80">
        <v>410.87805941100009</v>
      </c>
      <c r="S271" s="71"/>
      <c r="T271" s="81">
        <f t="shared" si="4"/>
        <v>0.1194871401103917</v>
      </c>
      <c r="U271" s="81">
        <f>R271/'סכום נכסי הקרן'!$C$42</f>
        <v>1.8792221031781593E-2</v>
      </c>
    </row>
    <row r="272" spans="2:21">
      <c r="B272" s="76" t="s">
        <v>662</v>
      </c>
      <c r="C272" s="73" t="s">
        <v>663</v>
      </c>
      <c r="D272" s="86" t="s">
        <v>27</v>
      </c>
      <c r="E272" s="86" t="s">
        <v>634</v>
      </c>
      <c r="F272" s="73"/>
      <c r="G272" s="86" t="s">
        <v>664</v>
      </c>
      <c r="H272" s="73" t="s">
        <v>279</v>
      </c>
      <c r="I272" s="73" t="s">
        <v>636</v>
      </c>
      <c r="J272" s="73"/>
      <c r="K272" s="83">
        <v>7.3400000000273069</v>
      </c>
      <c r="L272" s="86" t="s">
        <v>123</v>
      </c>
      <c r="M272" s="87">
        <v>4.2519999999999995E-2</v>
      </c>
      <c r="N272" s="87">
        <v>5.570000000059163E-2</v>
      </c>
      <c r="O272" s="83">
        <v>1181.7200000000003</v>
      </c>
      <c r="P272" s="85">
        <v>91.755489999999995</v>
      </c>
      <c r="Q272" s="73"/>
      <c r="R272" s="83">
        <v>4.3947478819999999</v>
      </c>
      <c r="S272" s="84">
        <v>9.4537600000000017E-7</v>
      </c>
      <c r="T272" s="84">
        <f t="shared" si="4"/>
        <v>1.2780333334886332E-3</v>
      </c>
      <c r="U272" s="84">
        <f>R272/'סכום נכסי הקרן'!$C$42</f>
        <v>2.0100142046009423E-4</v>
      </c>
    </row>
    <row r="273" spans="2:21">
      <c r="B273" s="76" t="s">
        <v>665</v>
      </c>
      <c r="C273" s="73" t="s">
        <v>666</v>
      </c>
      <c r="D273" s="86" t="s">
        <v>27</v>
      </c>
      <c r="E273" s="86" t="s">
        <v>634</v>
      </c>
      <c r="F273" s="73"/>
      <c r="G273" s="86" t="s">
        <v>664</v>
      </c>
      <c r="H273" s="73" t="s">
        <v>667</v>
      </c>
      <c r="I273" s="73" t="s">
        <v>636</v>
      </c>
      <c r="J273" s="73"/>
      <c r="K273" s="83">
        <v>0.94000016296794386</v>
      </c>
      <c r="L273" s="86" t="s">
        <v>121</v>
      </c>
      <c r="M273" s="87">
        <v>4.4999999999999998E-2</v>
      </c>
      <c r="N273" s="87">
        <v>8.7599999433154968E-2</v>
      </c>
      <c r="O273" s="83">
        <v>0.76811800000000008</v>
      </c>
      <c r="P273" s="85">
        <v>96.096999999999994</v>
      </c>
      <c r="Q273" s="73"/>
      <c r="R273" s="83">
        <v>2.8226410000000003E-3</v>
      </c>
      <c r="S273" s="84">
        <v>1.5362360000000002E-9</v>
      </c>
      <c r="T273" s="84">
        <f t="shared" si="4"/>
        <v>8.208501109351442E-7</v>
      </c>
      <c r="U273" s="84">
        <f>R273/'סכום נכסי הקרן'!$C$42</f>
        <v>1.2909838418096107E-7</v>
      </c>
    </row>
    <row r="274" spans="2:21">
      <c r="B274" s="76" t="s">
        <v>668</v>
      </c>
      <c r="C274" s="73" t="s">
        <v>669</v>
      </c>
      <c r="D274" s="86" t="s">
        <v>27</v>
      </c>
      <c r="E274" s="86" t="s">
        <v>634</v>
      </c>
      <c r="F274" s="73"/>
      <c r="G274" s="86" t="s">
        <v>664</v>
      </c>
      <c r="H274" s="73" t="s">
        <v>670</v>
      </c>
      <c r="I274" s="73" t="s">
        <v>671</v>
      </c>
      <c r="J274" s="73"/>
      <c r="K274" s="83">
        <v>6.6300000000555972</v>
      </c>
      <c r="L274" s="86" t="s">
        <v>121</v>
      </c>
      <c r="M274" s="87">
        <v>0.03</v>
      </c>
      <c r="N274" s="87">
        <v>7.1000000000308872E-2</v>
      </c>
      <c r="O274" s="83">
        <v>2186.1820000000002</v>
      </c>
      <c r="P274" s="85">
        <v>77.453670000000002</v>
      </c>
      <c r="Q274" s="73"/>
      <c r="R274" s="83">
        <v>6.4750955280000007</v>
      </c>
      <c r="S274" s="84">
        <v>1.2492468571428573E-6</v>
      </c>
      <c r="T274" s="84">
        <f t="shared" si="4"/>
        <v>1.8830176712073749E-3</v>
      </c>
      <c r="U274" s="84">
        <f>R274/'סכום נכסי הקרן'!$C$42</f>
        <v>2.9614973001602642E-4</v>
      </c>
    </row>
    <row r="275" spans="2:21">
      <c r="B275" s="76" t="s">
        <v>672</v>
      </c>
      <c r="C275" s="73" t="s">
        <v>673</v>
      </c>
      <c r="D275" s="86" t="s">
        <v>27</v>
      </c>
      <c r="E275" s="86" t="s">
        <v>634</v>
      </c>
      <c r="F275" s="73"/>
      <c r="G275" s="86" t="s">
        <v>664</v>
      </c>
      <c r="H275" s="73" t="s">
        <v>670</v>
      </c>
      <c r="I275" s="73" t="s">
        <v>671</v>
      </c>
      <c r="J275" s="73"/>
      <c r="K275" s="83">
        <v>7.2599999992869924</v>
      </c>
      <c r="L275" s="86" t="s">
        <v>121</v>
      </c>
      <c r="M275" s="87">
        <v>3.5000000000000003E-2</v>
      </c>
      <c r="N275" s="87">
        <v>7.0499999995309148E-2</v>
      </c>
      <c r="O275" s="83">
        <v>886.29000000000019</v>
      </c>
      <c r="P275" s="85">
        <v>78.625889999999998</v>
      </c>
      <c r="Q275" s="73"/>
      <c r="R275" s="83">
        <v>2.6647673650000008</v>
      </c>
      <c r="S275" s="84">
        <v>1.7725800000000005E-6</v>
      </c>
      <c r="T275" s="84">
        <f t="shared" si="4"/>
        <v>7.7493899761840138E-4</v>
      </c>
      <c r="U275" s="84">
        <f>R275/'סכום נכסי הקרן'!$C$42</f>
        <v>1.2187775953075766E-4</v>
      </c>
    </row>
    <row r="276" spans="2:21">
      <c r="B276" s="76" t="s">
        <v>674</v>
      </c>
      <c r="C276" s="73" t="s">
        <v>675</v>
      </c>
      <c r="D276" s="86" t="s">
        <v>27</v>
      </c>
      <c r="E276" s="86" t="s">
        <v>634</v>
      </c>
      <c r="F276" s="73"/>
      <c r="G276" s="86" t="s">
        <v>664</v>
      </c>
      <c r="H276" s="73" t="s">
        <v>676</v>
      </c>
      <c r="I276" s="73" t="s">
        <v>671</v>
      </c>
      <c r="J276" s="73"/>
      <c r="K276" s="83">
        <v>3.7800000000764986</v>
      </c>
      <c r="L276" s="86" t="s">
        <v>121</v>
      </c>
      <c r="M276" s="87">
        <v>3.2000000000000001E-2</v>
      </c>
      <c r="N276" s="87">
        <v>0.12590000000038248</v>
      </c>
      <c r="O276" s="83">
        <v>1890.7520000000002</v>
      </c>
      <c r="P276" s="85">
        <v>72.319329999999994</v>
      </c>
      <c r="Q276" s="73"/>
      <c r="R276" s="83">
        <v>5.2288582200000011</v>
      </c>
      <c r="S276" s="84">
        <v>1.5126016000000002E-6</v>
      </c>
      <c r="T276" s="84">
        <f t="shared" si="4"/>
        <v>1.5206003349172428E-3</v>
      </c>
      <c r="U276" s="84">
        <f>R276/'סכום נכסי הקרן'!$C$42</f>
        <v>2.391509041756767E-4</v>
      </c>
    </row>
    <row r="277" spans="2:21">
      <c r="B277" s="76" t="s">
        <v>677</v>
      </c>
      <c r="C277" s="73" t="s">
        <v>678</v>
      </c>
      <c r="D277" s="86" t="s">
        <v>27</v>
      </c>
      <c r="E277" s="86" t="s">
        <v>634</v>
      </c>
      <c r="F277" s="73"/>
      <c r="G277" s="86" t="s">
        <v>664</v>
      </c>
      <c r="H277" s="73" t="s">
        <v>679</v>
      </c>
      <c r="I277" s="73" t="s">
        <v>280</v>
      </c>
      <c r="J277" s="73"/>
      <c r="K277" s="83">
        <v>7.350000000243301</v>
      </c>
      <c r="L277" s="86" t="s">
        <v>123</v>
      </c>
      <c r="M277" s="87">
        <v>4.2500000000000003E-2</v>
      </c>
      <c r="N277" s="87">
        <v>5.6800000002172737E-2</v>
      </c>
      <c r="O277" s="83">
        <v>2363.4400000000005</v>
      </c>
      <c r="P277" s="85">
        <v>92.249340000000004</v>
      </c>
      <c r="Q277" s="73"/>
      <c r="R277" s="83">
        <v>8.8368031309999999</v>
      </c>
      <c r="S277" s="84">
        <v>1.8907520000000003E-6</v>
      </c>
      <c r="T277" s="84">
        <f t="shared" si="4"/>
        <v>2.5698240868723223E-3</v>
      </c>
      <c r="U277" s="84">
        <f>R277/'סכום נכסי הקרן'!$C$42</f>
        <v>4.0416652544101694E-4</v>
      </c>
    </row>
    <row r="278" spans="2:21">
      <c r="B278" s="76" t="s">
        <v>680</v>
      </c>
      <c r="C278" s="73" t="s">
        <v>681</v>
      </c>
      <c r="D278" s="86" t="s">
        <v>27</v>
      </c>
      <c r="E278" s="86" t="s">
        <v>634</v>
      </c>
      <c r="F278" s="73"/>
      <c r="G278" s="86" t="s">
        <v>682</v>
      </c>
      <c r="H278" s="73" t="s">
        <v>679</v>
      </c>
      <c r="I278" s="73" t="s">
        <v>636</v>
      </c>
      <c r="J278" s="73"/>
      <c r="K278" s="83">
        <v>7.6400000004006241</v>
      </c>
      <c r="L278" s="86" t="s">
        <v>121</v>
      </c>
      <c r="M278" s="87">
        <v>5.8749999999999997E-2</v>
      </c>
      <c r="N278" s="87">
        <v>6.4900000003778616E-2</v>
      </c>
      <c r="O278" s="83">
        <v>1181.7200000000003</v>
      </c>
      <c r="P278" s="85">
        <v>97.216849999999994</v>
      </c>
      <c r="Q278" s="73"/>
      <c r="R278" s="83">
        <v>4.3931294660000013</v>
      </c>
      <c r="S278" s="84">
        <v>1.0742909090909093E-6</v>
      </c>
      <c r="T278" s="84">
        <f t="shared" si="4"/>
        <v>1.2775626831462278E-3</v>
      </c>
      <c r="U278" s="84">
        <f>R278/'סכום נכסי הקרן'!$C$42</f>
        <v>2.0092739939594459E-4</v>
      </c>
    </row>
    <row r="279" spans="2:21">
      <c r="B279" s="76" t="s">
        <v>683</v>
      </c>
      <c r="C279" s="73" t="s">
        <v>684</v>
      </c>
      <c r="D279" s="86" t="s">
        <v>27</v>
      </c>
      <c r="E279" s="86" t="s">
        <v>634</v>
      </c>
      <c r="F279" s="73"/>
      <c r="G279" s="86" t="s">
        <v>685</v>
      </c>
      <c r="H279" s="73" t="s">
        <v>679</v>
      </c>
      <c r="I279" s="73" t="s">
        <v>636</v>
      </c>
      <c r="J279" s="73"/>
      <c r="K279" s="83">
        <v>3.5700000000653267</v>
      </c>
      <c r="L279" s="86" t="s">
        <v>124</v>
      </c>
      <c r="M279" s="87">
        <v>4.6249999999999999E-2</v>
      </c>
      <c r="N279" s="87">
        <v>7.0100000000653265E-2</v>
      </c>
      <c r="O279" s="83">
        <v>1772.5800000000004</v>
      </c>
      <c r="P279" s="85">
        <v>92.304349999999999</v>
      </c>
      <c r="Q279" s="73"/>
      <c r="R279" s="83">
        <v>7.6538321500000013</v>
      </c>
      <c r="S279" s="84">
        <v>3.545160000000001E-6</v>
      </c>
      <c r="T279" s="84">
        <f t="shared" si="4"/>
        <v>2.225805183658309E-3</v>
      </c>
      <c r="U279" s="84">
        <f>R279/'סכום נכסי הקרן'!$C$42</f>
        <v>3.5006129485020988E-4</v>
      </c>
    </row>
    <row r="280" spans="2:21">
      <c r="B280" s="76" t="s">
        <v>686</v>
      </c>
      <c r="C280" s="73" t="s">
        <v>687</v>
      </c>
      <c r="D280" s="86" t="s">
        <v>27</v>
      </c>
      <c r="E280" s="86" t="s">
        <v>634</v>
      </c>
      <c r="F280" s="73"/>
      <c r="G280" s="86" t="s">
        <v>685</v>
      </c>
      <c r="H280" s="73" t="s">
        <v>635</v>
      </c>
      <c r="I280" s="73" t="s">
        <v>636</v>
      </c>
      <c r="J280" s="73"/>
      <c r="K280" s="83">
        <v>6.8499999991621179</v>
      </c>
      <c r="L280" s="86" t="s">
        <v>121</v>
      </c>
      <c r="M280" s="87">
        <v>6.7419999999999994E-2</v>
      </c>
      <c r="N280" s="87">
        <v>6.6799999993874787E-2</v>
      </c>
      <c r="O280" s="83">
        <v>886.29000000000019</v>
      </c>
      <c r="P280" s="85">
        <v>102.12251000000001</v>
      </c>
      <c r="Q280" s="73"/>
      <c r="R280" s="83">
        <v>3.4611085340000005</v>
      </c>
      <c r="S280" s="84">
        <v>7.0903200000000015E-7</v>
      </c>
      <c r="T280" s="84">
        <f t="shared" si="4"/>
        <v>1.0065223753543133E-3</v>
      </c>
      <c r="U280" s="84">
        <f>R280/'סכום נכסי הקרן'!$C$42</f>
        <v>1.5829980476239627E-4</v>
      </c>
    </row>
    <row r="281" spans="2:21">
      <c r="B281" s="76" t="s">
        <v>688</v>
      </c>
      <c r="C281" s="73" t="s">
        <v>689</v>
      </c>
      <c r="D281" s="86" t="s">
        <v>27</v>
      </c>
      <c r="E281" s="86" t="s">
        <v>634</v>
      </c>
      <c r="F281" s="73"/>
      <c r="G281" s="86" t="s">
        <v>685</v>
      </c>
      <c r="H281" s="73" t="s">
        <v>635</v>
      </c>
      <c r="I281" s="73" t="s">
        <v>636</v>
      </c>
      <c r="J281" s="73"/>
      <c r="K281" s="83">
        <v>5.1699999999801172</v>
      </c>
      <c r="L281" s="86" t="s">
        <v>121</v>
      </c>
      <c r="M281" s="87">
        <v>3.9329999999999997E-2</v>
      </c>
      <c r="N281" s="87">
        <v>7.0200000000463933E-2</v>
      </c>
      <c r="O281" s="83">
        <v>1840.5289000000002</v>
      </c>
      <c r="P281" s="85">
        <v>85.751649999999998</v>
      </c>
      <c r="Q281" s="73"/>
      <c r="R281" s="83">
        <v>6.0353576360000005</v>
      </c>
      <c r="S281" s="84">
        <v>1.2270192666666669E-6</v>
      </c>
      <c r="T281" s="84">
        <f t="shared" si="4"/>
        <v>1.7551378248398821E-3</v>
      </c>
      <c r="U281" s="84">
        <f>R281/'סכום נכסי הקרן'!$C$42</f>
        <v>2.7603755446116771E-4</v>
      </c>
    </row>
    <row r="282" spans="2:21">
      <c r="B282" s="76" t="s">
        <v>690</v>
      </c>
      <c r="C282" s="73" t="s">
        <v>691</v>
      </c>
      <c r="D282" s="86" t="s">
        <v>27</v>
      </c>
      <c r="E282" s="86" t="s">
        <v>634</v>
      </c>
      <c r="F282" s="73"/>
      <c r="G282" s="86" t="s">
        <v>692</v>
      </c>
      <c r="H282" s="73" t="s">
        <v>635</v>
      </c>
      <c r="I282" s="73" t="s">
        <v>280</v>
      </c>
      <c r="J282" s="73"/>
      <c r="K282" s="83">
        <v>2.8000000003004812</v>
      </c>
      <c r="L282" s="86" t="s">
        <v>121</v>
      </c>
      <c r="M282" s="87">
        <v>4.7500000000000001E-2</v>
      </c>
      <c r="N282" s="87">
        <v>8.6100000006288646E-2</v>
      </c>
      <c r="O282" s="83">
        <v>1358.9780000000001</v>
      </c>
      <c r="P282" s="85">
        <v>89.656170000000003</v>
      </c>
      <c r="Q282" s="73"/>
      <c r="R282" s="83">
        <v>4.6591905870000012</v>
      </c>
      <c r="S282" s="84">
        <v>9.0598533333333334E-7</v>
      </c>
      <c r="T282" s="84">
        <f t="shared" si="4"/>
        <v>1.354935718076415E-3</v>
      </c>
      <c r="U282" s="84">
        <f>R282/'סכום נכסי הקרן'!$C$42</f>
        <v>2.1309616645292248E-4</v>
      </c>
    </row>
    <row r="283" spans="2:21">
      <c r="B283" s="76" t="s">
        <v>693</v>
      </c>
      <c r="C283" s="73" t="s">
        <v>694</v>
      </c>
      <c r="D283" s="86" t="s">
        <v>27</v>
      </c>
      <c r="E283" s="86" t="s">
        <v>634</v>
      </c>
      <c r="F283" s="73"/>
      <c r="G283" s="86" t="s">
        <v>692</v>
      </c>
      <c r="H283" s="73" t="s">
        <v>635</v>
      </c>
      <c r="I283" s="73" t="s">
        <v>280</v>
      </c>
      <c r="J283" s="73"/>
      <c r="K283" s="83">
        <v>5.8300000001453185</v>
      </c>
      <c r="L283" s="86" t="s">
        <v>121</v>
      </c>
      <c r="M283" s="87">
        <v>5.1249999999999997E-2</v>
      </c>
      <c r="N283" s="87">
        <v>8.2200000000968776E-2</v>
      </c>
      <c r="O283" s="83">
        <v>971.96470000000011</v>
      </c>
      <c r="P283" s="85">
        <v>83.315420000000003</v>
      </c>
      <c r="Q283" s="73"/>
      <c r="R283" s="83">
        <v>3.0966615850000001</v>
      </c>
      <c r="S283" s="84">
        <v>6.4797646666666676E-7</v>
      </c>
      <c r="T283" s="84">
        <f t="shared" si="4"/>
        <v>9.0053783161792424E-4</v>
      </c>
      <c r="U283" s="84">
        <f>R283/'סכום נכסי הקרן'!$C$42</f>
        <v>1.4163119113580288E-4</v>
      </c>
    </row>
    <row r="284" spans="2:21">
      <c r="B284" s="76" t="s">
        <v>695</v>
      </c>
      <c r="C284" s="73" t="s">
        <v>696</v>
      </c>
      <c r="D284" s="86" t="s">
        <v>27</v>
      </c>
      <c r="E284" s="86" t="s">
        <v>634</v>
      </c>
      <c r="F284" s="73"/>
      <c r="G284" s="86" t="s">
        <v>697</v>
      </c>
      <c r="H284" s="73" t="s">
        <v>639</v>
      </c>
      <c r="I284" s="73" t="s">
        <v>280</v>
      </c>
      <c r="J284" s="73"/>
      <c r="K284" s="83">
        <v>7.1499999995300936</v>
      </c>
      <c r="L284" s="86" t="s">
        <v>121</v>
      </c>
      <c r="M284" s="87">
        <v>3.3000000000000002E-2</v>
      </c>
      <c r="N284" s="87">
        <v>6.4999999995393076E-2</v>
      </c>
      <c r="O284" s="83">
        <v>1772.5800000000004</v>
      </c>
      <c r="P284" s="85">
        <v>80.058000000000007</v>
      </c>
      <c r="Q284" s="73"/>
      <c r="R284" s="83">
        <v>5.4266081770000012</v>
      </c>
      <c r="S284" s="84">
        <v>4.4314500000000012E-7</v>
      </c>
      <c r="T284" s="84">
        <f t="shared" si="4"/>
        <v>1.578107851509282E-3</v>
      </c>
      <c r="U284" s="84">
        <f>R284/'סכום נכסי הקרן'!$C$42</f>
        <v>2.4819534160875961E-4</v>
      </c>
    </row>
    <row r="285" spans="2:21">
      <c r="B285" s="76" t="s">
        <v>698</v>
      </c>
      <c r="C285" s="73" t="s">
        <v>699</v>
      </c>
      <c r="D285" s="86" t="s">
        <v>27</v>
      </c>
      <c r="E285" s="86" t="s">
        <v>634</v>
      </c>
      <c r="F285" s="73"/>
      <c r="G285" s="86" t="s">
        <v>664</v>
      </c>
      <c r="H285" s="73" t="s">
        <v>700</v>
      </c>
      <c r="I285" s="73" t="s">
        <v>671</v>
      </c>
      <c r="J285" s="73"/>
      <c r="K285" s="83">
        <v>6.7200000008603595</v>
      </c>
      <c r="L285" s="86" t="s">
        <v>123</v>
      </c>
      <c r="M285" s="87">
        <v>5.7999999999999996E-2</v>
      </c>
      <c r="N285" s="87">
        <v>5.3900000007124839E-2</v>
      </c>
      <c r="O285" s="83">
        <v>886.29000000000019</v>
      </c>
      <c r="P285" s="85">
        <v>103.53984</v>
      </c>
      <c r="Q285" s="73"/>
      <c r="R285" s="83">
        <v>3.7193809650000005</v>
      </c>
      <c r="S285" s="84">
        <v>1.7725800000000005E-6</v>
      </c>
      <c r="T285" s="84">
        <f t="shared" si="4"/>
        <v>1.0816303871906891E-3</v>
      </c>
      <c r="U285" s="84">
        <f>R285/'סכום נכסי הקרן'!$C$42</f>
        <v>1.7011234256673934E-4</v>
      </c>
    </row>
    <row r="286" spans="2:21">
      <c r="B286" s="76" t="s">
        <v>701</v>
      </c>
      <c r="C286" s="73" t="s">
        <v>702</v>
      </c>
      <c r="D286" s="86" t="s">
        <v>27</v>
      </c>
      <c r="E286" s="86" t="s">
        <v>634</v>
      </c>
      <c r="F286" s="73"/>
      <c r="G286" s="86" t="s">
        <v>685</v>
      </c>
      <c r="H286" s="73" t="s">
        <v>639</v>
      </c>
      <c r="I286" s="73" t="s">
        <v>636</v>
      </c>
      <c r="J286" s="73"/>
      <c r="K286" s="83">
        <v>7.1900000006289151</v>
      </c>
      <c r="L286" s="86" t="s">
        <v>121</v>
      </c>
      <c r="M286" s="87">
        <v>6.1740000000000003E-2</v>
      </c>
      <c r="N286" s="87">
        <v>6.7900000006893863E-2</v>
      </c>
      <c r="O286" s="83">
        <v>886.29000000000019</v>
      </c>
      <c r="P286" s="85">
        <v>97.583749999999995</v>
      </c>
      <c r="Q286" s="73"/>
      <c r="R286" s="83">
        <v>3.3072820680000006</v>
      </c>
      <c r="S286" s="84">
        <v>2.7696562500000004E-7</v>
      </c>
      <c r="T286" s="84">
        <f t="shared" si="4"/>
        <v>9.6178821621722825E-4</v>
      </c>
      <c r="U286" s="84">
        <f>R286/'סכום נכסי הקרן'!$C$42</f>
        <v>1.5126428440934126E-4</v>
      </c>
    </row>
    <row r="287" spans="2:21">
      <c r="B287" s="76" t="s">
        <v>703</v>
      </c>
      <c r="C287" s="73" t="s">
        <v>704</v>
      </c>
      <c r="D287" s="86" t="s">
        <v>27</v>
      </c>
      <c r="E287" s="86" t="s">
        <v>634</v>
      </c>
      <c r="F287" s="73"/>
      <c r="G287" s="86" t="s">
        <v>705</v>
      </c>
      <c r="H287" s="73" t="s">
        <v>639</v>
      </c>
      <c r="I287" s="73" t="s">
        <v>280</v>
      </c>
      <c r="J287" s="73"/>
      <c r="K287" s="83">
        <v>7.0000000000000018</v>
      </c>
      <c r="L287" s="86" t="s">
        <v>121</v>
      </c>
      <c r="M287" s="87">
        <v>6.4000000000000001E-2</v>
      </c>
      <c r="N287" s="87">
        <v>6.7499999999138138E-2</v>
      </c>
      <c r="O287" s="83">
        <v>768.11800000000017</v>
      </c>
      <c r="P287" s="85">
        <v>98.754000000000005</v>
      </c>
      <c r="Q287" s="73"/>
      <c r="R287" s="83">
        <v>2.9006846830000002</v>
      </c>
      <c r="S287" s="84">
        <v>7.6811800000000018E-7</v>
      </c>
      <c r="T287" s="84">
        <f t="shared" si="4"/>
        <v>8.4354593581983093E-4</v>
      </c>
      <c r="U287" s="84">
        <f>R287/'סכום נכסי הקרן'!$C$42</f>
        <v>1.3266784744987522E-4</v>
      </c>
    </row>
    <row r="288" spans="2:21">
      <c r="B288" s="76" t="s">
        <v>706</v>
      </c>
      <c r="C288" s="73" t="s">
        <v>707</v>
      </c>
      <c r="D288" s="86" t="s">
        <v>27</v>
      </c>
      <c r="E288" s="86" t="s">
        <v>634</v>
      </c>
      <c r="F288" s="73"/>
      <c r="G288" s="86" t="s">
        <v>685</v>
      </c>
      <c r="H288" s="73" t="s">
        <v>639</v>
      </c>
      <c r="I288" s="73" t="s">
        <v>636</v>
      </c>
      <c r="J288" s="73"/>
      <c r="K288" s="83">
        <v>4.2800000000594753</v>
      </c>
      <c r="L288" s="86" t="s">
        <v>123</v>
      </c>
      <c r="M288" s="87">
        <v>4.1250000000000002E-2</v>
      </c>
      <c r="N288" s="87">
        <v>5.5400000000297378E-2</v>
      </c>
      <c r="O288" s="83">
        <v>1754.8542000000002</v>
      </c>
      <c r="P288" s="85">
        <v>94.556010000000001</v>
      </c>
      <c r="Q288" s="73"/>
      <c r="R288" s="83">
        <v>6.7253902200000013</v>
      </c>
      <c r="S288" s="84">
        <v>1.7548542000000002E-6</v>
      </c>
      <c r="T288" s="84">
        <f t="shared" si="4"/>
        <v>1.9558056827521228E-3</v>
      </c>
      <c r="U288" s="84">
        <f>R288/'סכום נכסי הקרן'!$C$42</f>
        <v>3.0759739208366854E-4</v>
      </c>
    </row>
    <row r="289" spans="2:21">
      <c r="B289" s="76" t="s">
        <v>708</v>
      </c>
      <c r="C289" s="73" t="s">
        <v>709</v>
      </c>
      <c r="D289" s="86" t="s">
        <v>27</v>
      </c>
      <c r="E289" s="86" t="s">
        <v>634</v>
      </c>
      <c r="F289" s="73"/>
      <c r="G289" s="86" t="s">
        <v>710</v>
      </c>
      <c r="H289" s="73" t="s">
        <v>639</v>
      </c>
      <c r="I289" s="73" t="s">
        <v>636</v>
      </c>
      <c r="J289" s="73"/>
      <c r="K289" s="83">
        <v>6.9199999998697432</v>
      </c>
      <c r="L289" s="86" t="s">
        <v>121</v>
      </c>
      <c r="M289" s="87">
        <v>6.7979999999999999E-2</v>
      </c>
      <c r="N289" s="87">
        <v>7.0699999999162641E-2</v>
      </c>
      <c r="O289" s="83">
        <v>2836.1280000000006</v>
      </c>
      <c r="P289" s="85">
        <v>99.102599999999995</v>
      </c>
      <c r="Q289" s="73"/>
      <c r="R289" s="83">
        <v>10.748027270000001</v>
      </c>
      <c r="S289" s="84">
        <v>2.8361280000000006E-6</v>
      </c>
      <c r="T289" s="84">
        <f t="shared" si="4"/>
        <v>3.1256257444405629E-3</v>
      </c>
      <c r="U289" s="84">
        <f>R289/'סכום נכסי הקרן'!$C$42</f>
        <v>4.9157967792925355E-4</v>
      </c>
    </row>
    <row r="290" spans="2:21">
      <c r="B290" s="76" t="s">
        <v>711</v>
      </c>
      <c r="C290" s="73" t="s">
        <v>712</v>
      </c>
      <c r="D290" s="86" t="s">
        <v>27</v>
      </c>
      <c r="E290" s="86" t="s">
        <v>634</v>
      </c>
      <c r="F290" s="73"/>
      <c r="G290" s="86" t="s">
        <v>664</v>
      </c>
      <c r="H290" s="73" t="s">
        <v>639</v>
      </c>
      <c r="I290" s="73" t="s">
        <v>280</v>
      </c>
      <c r="J290" s="73"/>
      <c r="K290" s="83">
        <v>6.750000000628753</v>
      </c>
      <c r="L290" s="86" t="s">
        <v>121</v>
      </c>
      <c r="M290" s="87">
        <v>0.06</v>
      </c>
      <c r="N290" s="87">
        <v>7.3200000005958651E-2</v>
      </c>
      <c r="O290" s="83">
        <v>1477.1500000000003</v>
      </c>
      <c r="P290" s="85">
        <v>91.508330000000001</v>
      </c>
      <c r="Q290" s="73"/>
      <c r="R290" s="83">
        <v>5.1689594810000008</v>
      </c>
      <c r="S290" s="84">
        <v>1.2309583333333336E-6</v>
      </c>
      <c r="T290" s="84">
        <f t="shared" si="4"/>
        <v>1.5031812275801688E-3</v>
      </c>
      <c r="U290" s="84">
        <f>R290/'סכום נכסי הקרן'!$C$42</f>
        <v>2.3641133140699051E-4</v>
      </c>
    </row>
    <row r="291" spans="2:21">
      <c r="B291" s="76" t="s">
        <v>713</v>
      </c>
      <c r="C291" s="73" t="s">
        <v>714</v>
      </c>
      <c r="D291" s="86" t="s">
        <v>27</v>
      </c>
      <c r="E291" s="86" t="s">
        <v>634</v>
      </c>
      <c r="F291" s="73"/>
      <c r="G291" s="86" t="s">
        <v>705</v>
      </c>
      <c r="H291" s="73" t="s">
        <v>639</v>
      </c>
      <c r="I291" s="73" t="s">
        <v>636</v>
      </c>
      <c r="J291" s="73"/>
      <c r="K291" s="83">
        <v>6.9099999984506573</v>
      </c>
      <c r="L291" s="86" t="s">
        <v>121</v>
      </c>
      <c r="M291" s="87">
        <v>6.3750000000000001E-2</v>
      </c>
      <c r="N291" s="87">
        <v>6.6199999989385111E-2</v>
      </c>
      <c r="O291" s="83">
        <v>496.32240000000007</v>
      </c>
      <c r="P291" s="85">
        <v>98.280749999999998</v>
      </c>
      <c r="Q291" s="73"/>
      <c r="R291" s="83">
        <v>1.8653065790000003</v>
      </c>
      <c r="S291" s="84">
        <v>7.0903200000000015E-7</v>
      </c>
      <c r="T291" s="84">
        <f t="shared" si="4"/>
        <v>5.4244840640386234E-4</v>
      </c>
      <c r="U291" s="84">
        <f>R291/'סכום נכסי הקרן'!$C$42</f>
        <v>8.5313033202244354E-5</v>
      </c>
    </row>
    <row r="292" spans="2:21">
      <c r="B292" s="76" t="s">
        <v>715</v>
      </c>
      <c r="C292" s="73" t="s">
        <v>716</v>
      </c>
      <c r="D292" s="86" t="s">
        <v>27</v>
      </c>
      <c r="E292" s="86" t="s">
        <v>634</v>
      </c>
      <c r="F292" s="73"/>
      <c r="G292" s="86" t="s">
        <v>685</v>
      </c>
      <c r="H292" s="73" t="s">
        <v>639</v>
      </c>
      <c r="I292" s="73" t="s">
        <v>636</v>
      </c>
      <c r="J292" s="73"/>
      <c r="K292" s="83">
        <v>3.4599999997364779</v>
      </c>
      <c r="L292" s="86" t="s">
        <v>121</v>
      </c>
      <c r="M292" s="87">
        <v>8.1250000000000003E-2</v>
      </c>
      <c r="N292" s="87">
        <v>8.1599999992972752E-2</v>
      </c>
      <c r="O292" s="83">
        <v>1181.7200000000003</v>
      </c>
      <c r="P292" s="85">
        <v>100.77016999999999</v>
      </c>
      <c r="Q292" s="73"/>
      <c r="R292" s="83">
        <v>4.5537003200000008</v>
      </c>
      <c r="S292" s="84">
        <v>6.7526857142857161E-7</v>
      </c>
      <c r="T292" s="84">
        <f t="shared" si="4"/>
        <v>1.3242581726962096E-3</v>
      </c>
      <c r="U292" s="84">
        <f>R292/'סכום נכסי הקרן'!$C$42</f>
        <v>2.0827138603751781E-4</v>
      </c>
    </row>
    <row r="293" spans="2:21">
      <c r="B293" s="76" t="s">
        <v>717</v>
      </c>
      <c r="C293" s="73" t="s">
        <v>718</v>
      </c>
      <c r="D293" s="86" t="s">
        <v>27</v>
      </c>
      <c r="E293" s="86" t="s">
        <v>634</v>
      </c>
      <c r="F293" s="73"/>
      <c r="G293" s="86" t="s">
        <v>685</v>
      </c>
      <c r="H293" s="73" t="s">
        <v>646</v>
      </c>
      <c r="I293" s="73" t="s">
        <v>636</v>
      </c>
      <c r="J293" s="73"/>
      <c r="K293" s="83">
        <v>4.2000000000237812</v>
      </c>
      <c r="L293" s="86" t="s">
        <v>123</v>
      </c>
      <c r="M293" s="87">
        <v>7.2499999999999995E-2</v>
      </c>
      <c r="N293" s="87">
        <v>7.5999999999524365E-2</v>
      </c>
      <c r="O293" s="83">
        <v>2109.3702000000003</v>
      </c>
      <c r="P293" s="85">
        <v>98.366420000000005</v>
      </c>
      <c r="Q293" s="73"/>
      <c r="R293" s="83">
        <v>8.4098258890000022</v>
      </c>
      <c r="S293" s="84">
        <v>1.6874961600000002E-6</v>
      </c>
      <c r="T293" s="84">
        <f t="shared" si="4"/>
        <v>2.4456551555549922E-3</v>
      </c>
      <c r="U293" s="84">
        <f>R293/'סכום נכסי הקרן'!$C$42</f>
        <v>3.8463798035708919E-4</v>
      </c>
    </row>
    <row r="294" spans="2:21">
      <c r="B294" s="76" t="s">
        <v>719</v>
      </c>
      <c r="C294" s="73" t="s">
        <v>720</v>
      </c>
      <c r="D294" s="86" t="s">
        <v>27</v>
      </c>
      <c r="E294" s="86" t="s">
        <v>634</v>
      </c>
      <c r="F294" s="73"/>
      <c r="G294" s="86" t="s">
        <v>685</v>
      </c>
      <c r="H294" s="73" t="s">
        <v>646</v>
      </c>
      <c r="I294" s="73" t="s">
        <v>636</v>
      </c>
      <c r="J294" s="73"/>
      <c r="K294" s="83">
        <v>6.9999999993218252</v>
      </c>
      <c r="L294" s="86" t="s">
        <v>121</v>
      </c>
      <c r="M294" s="87">
        <v>7.1190000000000003E-2</v>
      </c>
      <c r="N294" s="87">
        <v>7.6599999991183734E-2</v>
      </c>
      <c r="O294" s="83">
        <v>1181.7200000000003</v>
      </c>
      <c r="P294" s="85">
        <v>97.892080000000007</v>
      </c>
      <c r="Q294" s="73"/>
      <c r="R294" s="83">
        <v>4.4236423150000013</v>
      </c>
      <c r="S294" s="84">
        <v>7.8781333333333349E-7</v>
      </c>
      <c r="T294" s="84">
        <f t="shared" si="4"/>
        <v>1.2864361018652916E-3</v>
      </c>
      <c r="U294" s="84">
        <f>R294/'סכום נכסי הקרן'!$C$42</f>
        <v>2.0232295749300958E-4</v>
      </c>
    </row>
    <row r="295" spans="2:21">
      <c r="B295" s="76" t="s">
        <v>721</v>
      </c>
      <c r="C295" s="73" t="s">
        <v>722</v>
      </c>
      <c r="D295" s="86" t="s">
        <v>27</v>
      </c>
      <c r="E295" s="86" t="s">
        <v>634</v>
      </c>
      <c r="F295" s="73"/>
      <c r="G295" s="86" t="s">
        <v>710</v>
      </c>
      <c r="H295" s="73" t="s">
        <v>646</v>
      </c>
      <c r="I295" s="73" t="s">
        <v>636</v>
      </c>
      <c r="J295" s="73"/>
      <c r="K295" s="83">
        <v>3.0499999999396037</v>
      </c>
      <c r="L295" s="86" t="s">
        <v>121</v>
      </c>
      <c r="M295" s="87">
        <v>2.6249999999999999E-2</v>
      </c>
      <c r="N295" s="87">
        <v>7.6099999998268636E-2</v>
      </c>
      <c r="O295" s="83">
        <v>1498.1255300000003</v>
      </c>
      <c r="P295" s="85">
        <v>86.704629999999995</v>
      </c>
      <c r="Q295" s="73"/>
      <c r="R295" s="83">
        <v>4.9671623260000004</v>
      </c>
      <c r="S295" s="84">
        <v>1.2065378968536807E-6</v>
      </c>
      <c r="T295" s="84">
        <f t="shared" si="4"/>
        <v>1.4444967483750037E-3</v>
      </c>
      <c r="U295" s="84">
        <f>R295/'סכום נכסי הקרן'!$C$42</f>
        <v>2.2718178835039388E-4</v>
      </c>
    </row>
    <row r="296" spans="2:21">
      <c r="B296" s="76" t="s">
        <v>723</v>
      </c>
      <c r="C296" s="73" t="s">
        <v>724</v>
      </c>
      <c r="D296" s="86" t="s">
        <v>27</v>
      </c>
      <c r="E296" s="86" t="s">
        <v>634</v>
      </c>
      <c r="F296" s="73"/>
      <c r="G296" s="86" t="s">
        <v>710</v>
      </c>
      <c r="H296" s="73" t="s">
        <v>646</v>
      </c>
      <c r="I296" s="73" t="s">
        <v>636</v>
      </c>
      <c r="J296" s="73"/>
      <c r="K296" s="83">
        <v>1.8899999998850292</v>
      </c>
      <c r="L296" s="86" t="s">
        <v>121</v>
      </c>
      <c r="M296" s="87">
        <v>7.0499999999999993E-2</v>
      </c>
      <c r="N296" s="87">
        <v>6.9299999997258388E-2</v>
      </c>
      <c r="O296" s="83">
        <v>590.86000000000013</v>
      </c>
      <c r="P296" s="85">
        <v>100.08857999999999</v>
      </c>
      <c r="Q296" s="73"/>
      <c r="R296" s="83">
        <v>2.2614501340000008</v>
      </c>
      <c r="S296" s="84">
        <v>7.4434178800254987E-7</v>
      </c>
      <c r="T296" s="84">
        <f t="shared" si="4"/>
        <v>6.576506163441249E-4</v>
      </c>
      <c r="U296" s="84">
        <f>R296/'סכום נכסי הקרן'!$C$42</f>
        <v>1.0343134610643647E-4</v>
      </c>
    </row>
    <row r="297" spans="2:21">
      <c r="B297" s="76" t="s">
        <v>725</v>
      </c>
      <c r="C297" s="73" t="s">
        <v>726</v>
      </c>
      <c r="D297" s="86" t="s">
        <v>27</v>
      </c>
      <c r="E297" s="86" t="s">
        <v>634</v>
      </c>
      <c r="F297" s="73"/>
      <c r="G297" s="86" t="s">
        <v>652</v>
      </c>
      <c r="H297" s="73" t="s">
        <v>646</v>
      </c>
      <c r="I297" s="73" t="s">
        <v>280</v>
      </c>
      <c r="J297" s="73"/>
      <c r="K297" s="83">
        <v>3.3999999995687982</v>
      </c>
      <c r="L297" s="86" t="s">
        <v>121</v>
      </c>
      <c r="M297" s="87">
        <v>5.5E-2</v>
      </c>
      <c r="N297" s="87">
        <v>9.5399999989507406E-2</v>
      </c>
      <c r="O297" s="83">
        <v>413.60200000000003</v>
      </c>
      <c r="P297" s="85">
        <v>87.977109999999996</v>
      </c>
      <c r="Q297" s="73"/>
      <c r="R297" s="83">
        <v>1.3914583490000003</v>
      </c>
      <c r="S297" s="84">
        <v>4.1360200000000005E-7</v>
      </c>
      <c r="T297" s="84">
        <f t="shared" si="4"/>
        <v>4.0464895824098165E-4</v>
      </c>
      <c r="U297" s="84">
        <f>R297/'סכום נכסי הקרן'!$C$42</f>
        <v>6.3640762148288715E-5</v>
      </c>
    </row>
    <row r="298" spans="2:21">
      <c r="B298" s="76" t="s">
        <v>727</v>
      </c>
      <c r="C298" s="73" t="s">
        <v>728</v>
      </c>
      <c r="D298" s="86" t="s">
        <v>27</v>
      </c>
      <c r="E298" s="86" t="s">
        <v>634</v>
      </c>
      <c r="F298" s="73"/>
      <c r="G298" s="86" t="s">
        <v>652</v>
      </c>
      <c r="H298" s="73" t="s">
        <v>646</v>
      </c>
      <c r="I298" s="73" t="s">
        <v>280</v>
      </c>
      <c r="J298" s="73"/>
      <c r="K298" s="83">
        <v>2.9800000001098419</v>
      </c>
      <c r="L298" s="86" t="s">
        <v>121</v>
      </c>
      <c r="M298" s="87">
        <v>0.06</v>
      </c>
      <c r="N298" s="87">
        <v>9.0700000001495071E-2</v>
      </c>
      <c r="O298" s="83">
        <v>1861.7998600000003</v>
      </c>
      <c r="P298" s="85">
        <v>92.069670000000002</v>
      </c>
      <c r="Q298" s="73"/>
      <c r="R298" s="83">
        <v>6.5549207859999994</v>
      </c>
      <c r="S298" s="84">
        <v>2.4823998133333339E-6</v>
      </c>
      <c r="T298" s="84">
        <f t="shared" si="4"/>
        <v>1.9062315945808134E-3</v>
      </c>
      <c r="U298" s="84">
        <f>R298/'סכום נכסי הקרן'!$C$42</f>
        <v>2.9980067670908029E-4</v>
      </c>
    </row>
    <row r="299" spans="2:21">
      <c r="B299" s="76" t="s">
        <v>729</v>
      </c>
      <c r="C299" s="73" t="s">
        <v>730</v>
      </c>
      <c r="D299" s="86" t="s">
        <v>27</v>
      </c>
      <c r="E299" s="86" t="s">
        <v>634</v>
      </c>
      <c r="F299" s="73"/>
      <c r="G299" s="86" t="s">
        <v>731</v>
      </c>
      <c r="H299" s="73" t="s">
        <v>646</v>
      </c>
      <c r="I299" s="73" t="s">
        <v>280</v>
      </c>
      <c r="J299" s="73"/>
      <c r="K299" s="83">
        <v>6.0899999998996908</v>
      </c>
      <c r="L299" s="86" t="s">
        <v>123</v>
      </c>
      <c r="M299" s="87">
        <v>6.6250000000000003E-2</v>
      </c>
      <c r="N299" s="87">
        <v>6.4599999998853616E-2</v>
      </c>
      <c r="O299" s="83">
        <v>2363.4400000000005</v>
      </c>
      <c r="P299" s="85">
        <v>101.98945000000001</v>
      </c>
      <c r="Q299" s="73"/>
      <c r="R299" s="83">
        <v>9.7698334220000014</v>
      </c>
      <c r="S299" s="84">
        <v>3.151253333333334E-6</v>
      </c>
      <c r="T299" s="84">
        <f t="shared" si="4"/>
        <v>2.8411579255975448E-3</v>
      </c>
      <c r="U299" s="84">
        <f>R299/'סכום נכסי הקרן'!$C$42</f>
        <v>4.468402848599413E-4</v>
      </c>
    </row>
    <row r="300" spans="2:21">
      <c r="B300" s="76" t="s">
        <v>732</v>
      </c>
      <c r="C300" s="73" t="s">
        <v>733</v>
      </c>
      <c r="D300" s="86" t="s">
        <v>27</v>
      </c>
      <c r="E300" s="86" t="s">
        <v>634</v>
      </c>
      <c r="F300" s="73"/>
      <c r="G300" s="86" t="s">
        <v>710</v>
      </c>
      <c r="H300" s="73" t="s">
        <v>646</v>
      </c>
      <c r="I300" s="73" t="s">
        <v>280</v>
      </c>
      <c r="J300" s="73"/>
      <c r="K300" s="83">
        <v>1.3300000000816272</v>
      </c>
      <c r="L300" s="86" t="s">
        <v>121</v>
      </c>
      <c r="M300" s="87">
        <v>4.2500000000000003E-2</v>
      </c>
      <c r="N300" s="87">
        <v>7.6200000007241794E-2</v>
      </c>
      <c r="O300" s="83">
        <v>1299.8920000000003</v>
      </c>
      <c r="P300" s="85">
        <v>96.11806</v>
      </c>
      <c r="Q300" s="73"/>
      <c r="R300" s="83">
        <v>4.7778238170000007</v>
      </c>
      <c r="S300" s="84">
        <v>2.736614736842106E-6</v>
      </c>
      <c r="T300" s="84">
        <f t="shared" si="4"/>
        <v>1.3894353586634022E-3</v>
      </c>
      <c r="U300" s="84">
        <f>R300/'סכום נכסי הקרן'!$C$42</f>
        <v>2.1852206308772948E-4</v>
      </c>
    </row>
    <row r="301" spans="2:21">
      <c r="B301" s="76" t="s">
        <v>734</v>
      </c>
      <c r="C301" s="73" t="s">
        <v>735</v>
      </c>
      <c r="D301" s="86" t="s">
        <v>27</v>
      </c>
      <c r="E301" s="86" t="s">
        <v>634</v>
      </c>
      <c r="F301" s="73"/>
      <c r="G301" s="86" t="s">
        <v>710</v>
      </c>
      <c r="H301" s="73" t="s">
        <v>646</v>
      </c>
      <c r="I301" s="73" t="s">
        <v>280</v>
      </c>
      <c r="J301" s="73"/>
      <c r="K301" s="83">
        <v>4.5600000004925567</v>
      </c>
      <c r="L301" s="86" t="s">
        <v>121</v>
      </c>
      <c r="M301" s="87">
        <v>3.125E-2</v>
      </c>
      <c r="N301" s="87">
        <v>7.6600000008673286E-2</v>
      </c>
      <c r="O301" s="83">
        <v>590.86000000000013</v>
      </c>
      <c r="P301" s="85">
        <v>82.666330000000002</v>
      </c>
      <c r="Q301" s="73"/>
      <c r="R301" s="83">
        <v>1.8678033430000003</v>
      </c>
      <c r="S301" s="84">
        <v>7.8781333333333349E-7</v>
      </c>
      <c r="T301" s="84">
        <f t="shared" si="4"/>
        <v>5.4317448846898466E-4</v>
      </c>
      <c r="U301" s="84">
        <f>R301/'סכום נכסי הקרן'!$C$42</f>
        <v>8.5427227036345528E-5</v>
      </c>
    </row>
    <row r="302" spans="2:21">
      <c r="B302" s="76" t="s">
        <v>736</v>
      </c>
      <c r="C302" s="73" t="s">
        <v>737</v>
      </c>
      <c r="D302" s="86" t="s">
        <v>27</v>
      </c>
      <c r="E302" s="86" t="s">
        <v>634</v>
      </c>
      <c r="F302" s="73"/>
      <c r="G302" s="86" t="s">
        <v>731</v>
      </c>
      <c r="H302" s="73" t="s">
        <v>646</v>
      </c>
      <c r="I302" s="73" t="s">
        <v>636</v>
      </c>
      <c r="J302" s="73"/>
      <c r="K302" s="83">
        <v>4.35999999986812</v>
      </c>
      <c r="L302" s="86" t="s">
        <v>123</v>
      </c>
      <c r="M302" s="87">
        <v>4.8750000000000002E-2</v>
      </c>
      <c r="N302" s="87">
        <v>5.7099999996875692E-2</v>
      </c>
      <c r="O302" s="83">
        <v>1618.9564</v>
      </c>
      <c r="P302" s="85">
        <v>97.068420000000003</v>
      </c>
      <c r="Q302" s="73"/>
      <c r="R302" s="83">
        <v>6.3694278690000008</v>
      </c>
      <c r="S302" s="84">
        <v>1.6189564000000001E-6</v>
      </c>
      <c r="T302" s="84">
        <f t="shared" si="4"/>
        <v>1.8522885385927751E-3</v>
      </c>
      <c r="U302" s="84">
        <f>R302/'סכום נכסי הקרן'!$C$42</f>
        <v>2.9131683626967868E-4</v>
      </c>
    </row>
    <row r="303" spans="2:21">
      <c r="B303" s="76" t="s">
        <v>738</v>
      </c>
      <c r="C303" s="73" t="s">
        <v>739</v>
      </c>
      <c r="D303" s="86" t="s">
        <v>27</v>
      </c>
      <c r="E303" s="86" t="s">
        <v>634</v>
      </c>
      <c r="F303" s="73"/>
      <c r="G303" s="86" t="s">
        <v>740</v>
      </c>
      <c r="H303" s="73" t="s">
        <v>646</v>
      </c>
      <c r="I303" s="73" t="s">
        <v>636</v>
      </c>
      <c r="J303" s="73"/>
      <c r="K303" s="83">
        <v>7.2499999998336007</v>
      </c>
      <c r="L303" s="86" t="s">
        <v>121</v>
      </c>
      <c r="M303" s="87">
        <v>5.9000000000000004E-2</v>
      </c>
      <c r="N303" s="87">
        <v>6.6399999999001605E-2</v>
      </c>
      <c r="O303" s="83">
        <v>1654.4080000000001</v>
      </c>
      <c r="P303" s="85">
        <v>94.992279999999994</v>
      </c>
      <c r="Q303" s="73"/>
      <c r="R303" s="83">
        <v>6.0096448400000009</v>
      </c>
      <c r="S303" s="84">
        <v>3.3088160000000004E-6</v>
      </c>
      <c r="T303" s="84">
        <f t="shared" si="4"/>
        <v>1.7476603059315078E-3</v>
      </c>
      <c r="U303" s="84">
        <f>R303/'סכום נכסי הקרן'!$C$42</f>
        <v>2.7486153511744861E-4</v>
      </c>
    </row>
    <row r="304" spans="2:21">
      <c r="B304" s="76" t="s">
        <v>741</v>
      </c>
      <c r="C304" s="73" t="s">
        <v>742</v>
      </c>
      <c r="D304" s="86" t="s">
        <v>27</v>
      </c>
      <c r="E304" s="86" t="s">
        <v>634</v>
      </c>
      <c r="F304" s="73"/>
      <c r="G304" s="86" t="s">
        <v>743</v>
      </c>
      <c r="H304" s="73" t="s">
        <v>646</v>
      </c>
      <c r="I304" s="73" t="s">
        <v>636</v>
      </c>
      <c r="J304" s="73"/>
      <c r="K304" s="83">
        <v>6.8599999998100012</v>
      </c>
      <c r="L304" s="86" t="s">
        <v>121</v>
      </c>
      <c r="M304" s="87">
        <v>3.15E-2</v>
      </c>
      <c r="N304" s="87">
        <v>7.1899999997437888E-2</v>
      </c>
      <c r="O304" s="83">
        <v>1181.7200000000003</v>
      </c>
      <c r="P304" s="85">
        <v>76.870750000000001</v>
      </c>
      <c r="Q304" s="73"/>
      <c r="R304" s="83">
        <v>3.4737102310000005</v>
      </c>
      <c r="S304" s="84">
        <v>1.8226097256646318E-6</v>
      </c>
      <c r="T304" s="84">
        <f t="shared" si="4"/>
        <v>1.0101870654018331E-3</v>
      </c>
      <c r="U304" s="84">
        <f>R304/'סכום נכסי הקרן'!$C$42</f>
        <v>1.5887616524204567E-4</v>
      </c>
    </row>
    <row r="305" spans="2:21">
      <c r="B305" s="76" t="s">
        <v>744</v>
      </c>
      <c r="C305" s="73" t="s">
        <v>745</v>
      </c>
      <c r="D305" s="86" t="s">
        <v>27</v>
      </c>
      <c r="E305" s="86" t="s">
        <v>634</v>
      </c>
      <c r="F305" s="73"/>
      <c r="G305" s="86" t="s">
        <v>746</v>
      </c>
      <c r="H305" s="73" t="s">
        <v>646</v>
      </c>
      <c r="I305" s="73" t="s">
        <v>280</v>
      </c>
      <c r="J305" s="73"/>
      <c r="K305" s="83">
        <v>7.2100000005962954</v>
      </c>
      <c r="L305" s="86" t="s">
        <v>121</v>
      </c>
      <c r="M305" s="87">
        <v>6.25E-2</v>
      </c>
      <c r="N305" s="87">
        <v>6.7400000005656699E-2</v>
      </c>
      <c r="O305" s="83">
        <v>1477.1500000000003</v>
      </c>
      <c r="P305" s="85">
        <v>98.270499999999998</v>
      </c>
      <c r="Q305" s="73"/>
      <c r="R305" s="83">
        <v>5.5509286890000009</v>
      </c>
      <c r="S305" s="84">
        <v>2.4619166666666672E-6</v>
      </c>
      <c r="T305" s="84">
        <f t="shared" si="4"/>
        <v>1.6142614063066202E-3</v>
      </c>
      <c r="U305" s="84">
        <f>R305/'סכום נכסי הקרן'!$C$42</f>
        <v>2.5388135595480992E-4</v>
      </c>
    </row>
    <row r="306" spans="2:21">
      <c r="B306" s="76" t="s">
        <v>747</v>
      </c>
      <c r="C306" s="73" t="s">
        <v>748</v>
      </c>
      <c r="D306" s="86" t="s">
        <v>27</v>
      </c>
      <c r="E306" s="86" t="s">
        <v>634</v>
      </c>
      <c r="F306" s="73"/>
      <c r="G306" s="86" t="s">
        <v>697</v>
      </c>
      <c r="H306" s="73" t="s">
        <v>646</v>
      </c>
      <c r="I306" s="73" t="s">
        <v>280</v>
      </c>
      <c r="J306" s="73"/>
      <c r="K306" s="83">
        <v>4.3699999997982646</v>
      </c>
      <c r="L306" s="86" t="s">
        <v>121</v>
      </c>
      <c r="M306" s="87">
        <v>4.4999999999999998E-2</v>
      </c>
      <c r="N306" s="87">
        <v>6.9799999996811274E-2</v>
      </c>
      <c r="O306" s="83">
        <v>1781.8565020000003</v>
      </c>
      <c r="P306" s="85">
        <v>90.208500000000001</v>
      </c>
      <c r="Q306" s="73"/>
      <c r="R306" s="83">
        <v>6.1466441520000004</v>
      </c>
      <c r="S306" s="84">
        <v>2.9697608366666672E-6</v>
      </c>
      <c r="T306" s="84">
        <f t="shared" si="4"/>
        <v>1.7875009730419331E-3</v>
      </c>
      <c r="U306" s="84">
        <f>R306/'סכום נכסי הקרן'!$C$42</f>
        <v>2.8112743638264789E-4</v>
      </c>
    </row>
    <row r="307" spans="2:21">
      <c r="B307" s="76" t="s">
        <v>749</v>
      </c>
      <c r="C307" s="73" t="s">
        <v>750</v>
      </c>
      <c r="D307" s="86" t="s">
        <v>27</v>
      </c>
      <c r="E307" s="86" t="s">
        <v>634</v>
      </c>
      <c r="F307" s="73"/>
      <c r="G307" s="86" t="s">
        <v>652</v>
      </c>
      <c r="H307" s="73" t="s">
        <v>646</v>
      </c>
      <c r="I307" s="73" t="s">
        <v>280</v>
      </c>
      <c r="J307" s="73"/>
      <c r="K307" s="83">
        <v>6.9299999990250178</v>
      </c>
      <c r="L307" s="86" t="s">
        <v>121</v>
      </c>
      <c r="M307" s="87">
        <v>0.04</v>
      </c>
      <c r="N307" s="87">
        <v>6.5499999990739424E-2</v>
      </c>
      <c r="O307" s="83">
        <v>886.29000000000019</v>
      </c>
      <c r="P307" s="85">
        <v>84.433329999999998</v>
      </c>
      <c r="Q307" s="73"/>
      <c r="R307" s="83">
        <v>2.8615917030000007</v>
      </c>
      <c r="S307" s="84">
        <v>8.8629000000000024E-7</v>
      </c>
      <c r="T307" s="84">
        <f t="shared" si="4"/>
        <v>8.3217733564368919E-4</v>
      </c>
      <c r="U307" s="84">
        <f>R307/'סכום נכסי הקרן'!$C$42</f>
        <v>1.3087986217267611E-4</v>
      </c>
    </row>
    <row r="308" spans="2:21">
      <c r="B308" s="76" t="s">
        <v>751</v>
      </c>
      <c r="C308" s="73" t="s">
        <v>752</v>
      </c>
      <c r="D308" s="86" t="s">
        <v>27</v>
      </c>
      <c r="E308" s="86" t="s">
        <v>634</v>
      </c>
      <c r="F308" s="73"/>
      <c r="G308" s="86" t="s">
        <v>652</v>
      </c>
      <c r="H308" s="73" t="s">
        <v>646</v>
      </c>
      <c r="I308" s="73" t="s">
        <v>280</v>
      </c>
      <c r="J308" s="73"/>
      <c r="K308" s="83">
        <v>2.9500000001921207</v>
      </c>
      <c r="L308" s="86" t="s">
        <v>121</v>
      </c>
      <c r="M308" s="87">
        <v>6.8750000000000006E-2</v>
      </c>
      <c r="N308" s="87">
        <v>6.8400000004051997E-2</v>
      </c>
      <c r="O308" s="83">
        <v>1477.1500000000003</v>
      </c>
      <c r="P308" s="85">
        <v>101.36229</v>
      </c>
      <c r="Q308" s="73"/>
      <c r="R308" s="83">
        <v>5.7255723019999998</v>
      </c>
      <c r="S308" s="84">
        <v>2.1744090535730589E-6</v>
      </c>
      <c r="T308" s="84">
        <f t="shared" si="4"/>
        <v>1.6650493843403706E-3</v>
      </c>
      <c r="U308" s="84">
        <f>R308/'סכום נכסי הקרן'!$C$42</f>
        <v>2.6186898464929315E-4</v>
      </c>
    </row>
    <row r="309" spans="2:21">
      <c r="B309" s="76" t="s">
        <v>753</v>
      </c>
      <c r="C309" s="73" t="s">
        <v>754</v>
      </c>
      <c r="D309" s="86" t="s">
        <v>27</v>
      </c>
      <c r="E309" s="86" t="s">
        <v>634</v>
      </c>
      <c r="F309" s="73"/>
      <c r="G309" s="86" t="s">
        <v>705</v>
      </c>
      <c r="H309" s="73" t="s">
        <v>646</v>
      </c>
      <c r="I309" s="73" t="s">
        <v>280</v>
      </c>
      <c r="J309" s="73"/>
      <c r="K309" s="83">
        <v>4.2500000003685052</v>
      </c>
      <c r="L309" s="86" t="s">
        <v>121</v>
      </c>
      <c r="M309" s="87">
        <v>7.0499999999999993E-2</v>
      </c>
      <c r="N309" s="87">
        <v>7.0600000013266204E-2</v>
      </c>
      <c r="O309" s="83">
        <v>177.25800000000004</v>
      </c>
      <c r="P309" s="85">
        <v>100.08575</v>
      </c>
      <c r="Q309" s="73"/>
      <c r="R309" s="83">
        <v>0.67841583500000013</v>
      </c>
      <c r="S309" s="84">
        <v>2.5322571428571434E-7</v>
      </c>
      <c r="T309" s="84">
        <f t="shared" si="4"/>
        <v>1.9728959985343815E-4</v>
      </c>
      <c r="U309" s="84">
        <f>R309/'סכום נכסי הקרן'!$C$42</f>
        <v>3.1028525448782719E-5</v>
      </c>
    </row>
    <row r="310" spans="2:21">
      <c r="B310" s="76" t="s">
        <v>755</v>
      </c>
      <c r="C310" s="73" t="s">
        <v>756</v>
      </c>
      <c r="D310" s="86" t="s">
        <v>27</v>
      </c>
      <c r="E310" s="86" t="s">
        <v>634</v>
      </c>
      <c r="F310" s="73"/>
      <c r="G310" s="86" t="s">
        <v>685</v>
      </c>
      <c r="H310" s="73" t="s">
        <v>646</v>
      </c>
      <c r="I310" s="73" t="s">
        <v>636</v>
      </c>
      <c r="J310" s="73"/>
      <c r="K310" s="83">
        <v>3.7599999997653137</v>
      </c>
      <c r="L310" s="86" t="s">
        <v>124</v>
      </c>
      <c r="M310" s="87">
        <v>7.4160000000000004E-2</v>
      </c>
      <c r="N310" s="87">
        <v>7.5799999995892986E-2</v>
      </c>
      <c r="O310" s="83">
        <v>2008.9240000000002</v>
      </c>
      <c r="P310" s="85">
        <v>101.56543000000001</v>
      </c>
      <c r="Q310" s="73"/>
      <c r="R310" s="83">
        <v>9.5446572240000016</v>
      </c>
      <c r="S310" s="84">
        <v>3.0906523076923082E-6</v>
      </c>
      <c r="T310" s="84">
        <f t="shared" si="4"/>
        <v>2.7756746044425508E-3</v>
      </c>
      <c r="U310" s="84">
        <f>R310/'סכום נכסי הקרן'!$C$42</f>
        <v>4.3654146070277354E-4</v>
      </c>
    </row>
    <row r="311" spans="2:21">
      <c r="B311" s="76" t="s">
        <v>757</v>
      </c>
      <c r="C311" s="73" t="s">
        <v>758</v>
      </c>
      <c r="D311" s="86" t="s">
        <v>27</v>
      </c>
      <c r="E311" s="86" t="s">
        <v>634</v>
      </c>
      <c r="F311" s="73"/>
      <c r="G311" s="86" t="s">
        <v>682</v>
      </c>
      <c r="H311" s="73" t="s">
        <v>646</v>
      </c>
      <c r="I311" s="73" t="s">
        <v>636</v>
      </c>
      <c r="J311" s="73"/>
      <c r="K311" s="83">
        <v>3.0999999997450196</v>
      </c>
      <c r="L311" s="86" t="s">
        <v>121</v>
      </c>
      <c r="M311" s="87">
        <v>4.7E-2</v>
      </c>
      <c r="N311" s="87">
        <v>7.8399999995920303E-2</v>
      </c>
      <c r="O311" s="83">
        <v>1122.6340000000002</v>
      </c>
      <c r="P311" s="85">
        <v>91.355890000000002</v>
      </c>
      <c r="Q311" s="73"/>
      <c r="R311" s="83">
        <v>3.9218648400000005</v>
      </c>
      <c r="S311" s="84">
        <v>2.2638314176245214E-6</v>
      </c>
      <c r="T311" s="84">
        <f t="shared" si="4"/>
        <v>1.1405145709236994E-3</v>
      </c>
      <c r="U311" s="84">
        <f>R311/'סכום נכסי הקרן'!$C$42</f>
        <v>1.7937329395418099E-4</v>
      </c>
    </row>
    <row r="312" spans="2:21">
      <c r="B312" s="76" t="s">
        <v>759</v>
      </c>
      <c r="C312" s="73" t="s">
        <v>760</v>
      </c>
      <c r="D312" s="86" t="s">
        <v>27</v>
      </c>
      <c r="E312" s="86" t="s">
        <v>634</v>
      </c>
      <c r="F312" s="73"/>
      <c r="G312" s="86" t="s">
        <v>710</v>
      </c>
      <c r="H312" s="73" t="s">
        <v>646</v>
      </c>
      <c r="I312" s="73" t="s">
        <v>636</v>
      </c>
      <c r="J312" s="73"/>
      <c r="K312" s="83">
        <v>3.9100000000612312</v>
      </c>
      <c r="L312" s="86" t="s">
        <v>121</v>
      </c>
      <c r="M312" s="87">
        <v>7.9500000000000001E-2</v>
      </c>
      <c r="N312" s="87">
        <v>8.1800000001691145E-2</v>
      </c>
      <c r="O312" s="83">
        <v>886.29000000000019</v>
      </c>
      <c r="P312" s="85">
        <v>101.19292</v>
      </c>
      <c r="Q312" s="73"/>
      <c r="R312" s="83">
        <v>3.4296029690000007</v>
      </c>
      <c r="S312" s="84">
        <v>1.3635230769230772E-6</v>
      </c>
      <c r="T312" s="84">
        <f t="shared" si="4"/>
        <v>9.9736026564028156E-4</v>
      </c>
      <c r="U312" s="84">
        <f>R312/'סכום נכסי הקרן'!$C$42</f>
        <v>1.5685884307644037E-4</v>
      </c>
    </row>
    <row r="313" spans="2:21">
      <c r="B313" s="76" t="s">
        <v>761</v>
      </c>
      <c r="C313" s="73" t="s">
        <v>762</v>
      </c>
      <c r="D313" s="86" t="s">
        <v>27</v>
      </c>
      <c r="E313" s="86" t="s">
        <v>634</v>
      </c>
      <c r="F313" s="73"/>
      <c r="G313" s="86" t="s">
        <v>685</v>
      </c>
      <c r="H313" s="73" t="s">
        <v>763</v>
      </c>
      <c r="I313" s="73" t="s">
        <v>671</v>
      </c>
      <c r="J313" s="73"/>
      <c r="K313" s="83">
        <v>3.2900000001703251</v>
      </c>
      <c r="L313" s="86" t="s">
        <v>121</v>
      </c>
      <c r="M313" s="87">
        <v>6.8750000000000006E-2</v>
      </c>
      <c r="N313" s="87">
        <v>8.4800000007664647E-2</v>
      </c>
      <c r="O313" s="83">
        <v>638.12880000000007</v>
      </c>
      <c r="P313" s="85">
        <v>96.239750000000001</v>
      </c>
      <c r="Q313" s="73"/>
      <c r="R313" s="83">
        <v>2.3484467400000004</v>
      </c>
      <c r="S313" s="84">
        <v>1.2762576000000001E-6</v>
      </c>
      <c r="T313" s="84">
        <f t="shared" si="4"/>
        <v>6.8295003404764468E-4</v>
      </c>
      <c r="U313" s="84">
        <f>R313/'סכום נכסי הקרן'!$C$42</f>
        <v>1.0741028684449973E-4</v>
      </c>
    </row>
    <row r="314" spans="2:21">
      <c r="B314" s="76" t="s">
        <v>764</v>
      </c>
      <c r="C314" s="73" t="s">
        <v>765</v>
      </c>
      <c r="D314" s="86" t="s">
        <v>27</v>
      </c>
      <c r="E314" s="86" t="s">
        <v>634</v>
      </c>
      <c r="F314" s="73"/>
      <c r="G314" s="86" t="s">
        <v>664</v>
      </c>
      <c r="H314" s="73" t="s">
        <v>646</v>
      </c>
      <c r="I314" s="73" t="s">
        <v>280</v>
      </c>
      <c r="J314" s="73"/>
      <c r="K314" s="83">
        <v>1.8099999998974587</v>
      </c>
      <c r="L314" s="86" t="s">
        <v>121</v>
      </c>
      <c r="M314" s="87">
        <v>5.7500000000000002E-2</v>
      </c>
      <c r="N314" s="87">
        <v>7.9099999994117362E-2</v>
      </c>
      <c r="O314" s="83">
        <v>500.75385000000011</v>
      </c>
      <c r="P314" s="85">
        <v>96.763720000000006</v>
      </c>
      <c r="Q314" s="73"/>
      <c r="R314" s="83">
        <v>1.8529117990000001</v>
      </c>
      <c r="S314" s="84">
        <v>7.15362642857143E-7</v>
      </c>
      <c r="T314" s="84">
        <f t="shared" si="4"/>
        <v>5.3884388973382991E-4</v>
      </c>
      <c r="U314" s="84">
        <f>R314/'סכום נכסי הקרן'!$C$42</f>
        <v>8.4746136430646936E-5</v>
      </c>
    </row>
    <row r="315" spans="2:21">
      <c r="B315" s="76" t="s">
        <v>766</v>
      </c>
      <c r="C315" s="73" t="s">
        <v>767</v>
      </c>
      <c r="D315" s="86" t="s">
        <v>27</v>
      </c>
      <c r="E315" s="86" t="s">
        <v>634</v>
      </c>
      <c r="F315" s="73"/>
      <c r="G315" s="86" t="s">
        <v>731</v>
      </c>
      <c r="H315" s="73" t="s">
        <v>646</v>
      </c>
      <c r="I315" s="73" t="s">
        <v>636</v>
      </c>
      <c r="J315" s="73"/>
      <c r="K315" s="83">
        <v>3.9500000003063751</v>
      </c>
      <c r="L315" s="86" t="s">
        <v>123</v>
      </c>
      <c r="M315" s="87">
        <v>0.04</v>
      </c>
      <c r="N315" s="87">
        <v>6.0700000005737567E-2</v>
      </c>
      <c r="O315" s="83">
        <v>1418.0640000000003</v>
      </c>
      <c r="P315" s="85">
        <v>93.701669999999993</v>
      </c>
      <c r="Q315" s="73"/>
      <c r="R315" s="83">
        <v>5.3855550130000012</v>
      </c>
      <c r="S315" s="84">
        <v>1.4180640000000003E-6</v>
      </c>
      <c r="T315" s="84">
        <f t="shared" si="4"/>
        <v>1.5661692116951367E-3</v>
      </c>
      <c r="U315" s="84">
        <f>R315/'סכום נכסי הקרן'!$C$42</f>
        <v>2.463177039148708E-4</v>
      </c>
    </row>
    <row r="316" spans="2:21">
      <c r="B316" s="76" t="s">
        <v>768</v>
      </c>
      <c r="C316" s="73" t="s">
        <v>769</v>
      </c>
      <c r="D316" s="86" t="s">
        <v>27</v>
      </c>
      <c r="E316" s="86" t="s">
        <v>634</v>
      </c>
      <c r="F316" s="73"/>
      <c r="G316" s="86" t="s">
        <v>770</v>
      </c>
      <c r="H316" s="73" t="s">
        <v>646</v>
      </c>
      <c r="I316" s="73" t="s">
        <v>636</v>
      </c>
      <c r="J316" s="73"/>
      <c r="K316" s="83">
        <v>3.7400000002963973</v>
      </c>
      <c r="L316" s="86" t="s">
        <v>123</v>
      </c>
      <c r="M316" s="87">
        <v>4.6249999999999999E-2</v>
      </c>
      <c r="N316" s="87">
        <v>5.7100000005258007E-2</v>
      </c>
      <c r="O316" s="83">
        <v>1211.2629999999999</v>
      </c>
      <c r="P316" s="85">
        <v>100.33504000000001</v>
      </c>
      <c r="Q316" s="73"/>
      <c r="R316" s="83">
        <v>4.9258184710000004</v>
      </c>
      <c r="S316" s="84">
        <v>2.0187716666666666E-6</v>
      </c>
      <c r="T316" s="84">
        <f t="shared" si="4"/>
        <v>1.4324735729293E-3</v>
      </c>
      <c r="U316" s="84">
        <f>R316/'סכום נכסי הקרן'!$C$42</f>
        <v>2.2529085539919251E-4</v>
      </c>
    </row>
    <row r="317" spans="2:21">
      <c r="B317" s="76" t="s">
        <v>771</v>
      </c>
      <c r="C317" s="73" t="s">
        <v>772</v>
      </c>
      <c r="D317" s="86" t="s">
        <v>27</v>
      </c>
      <c r="E317" s="86" t="s">
        <v>634</v>
      </c>
      <c r="F317" s="73"/>
      <c r="G317" s="86" t="s">
        <v>705</v>
      </c>
      <c r="H317" s="73" t="s">
        <v>646</v>
      </c>
      <c r="I317" s="73" t="s">
        <v>636</v>
      </c>
      <c r="J317" s="73"/>
      <c r="K317" s="83">
        <v>4.2800000003153116</v>
      </c>
      <c r="L317" s="86" t="s">
        <v>123</v>
      </c>
      <c r="M317" s="87">
        <v>4.6249999999999999E-2</v>
      </c>
      <c r="N317" s="87">
        <v>7.3700000005222352E-2</v>
      </c>
      <c r="O317" s="83">
        <v>833.11260000000004</v>
      </c>
      <c r="P317" s="85">
        <v>90.165480000000002</v>
      </c>
      <c r="Q317" s="73"/>
      <c r="R317" s="83">
        <v>3.0446074930000004</v>
      </c>
      <c r="S317" s="84">
        <v>5.5540839999999999E-7</v>
      </c>
      <c r="T317" s="84">
        <f t="shared" si="4"/>
        <v>8.8540002018783876E-4</v>
      </c>
      <c r="U317" s="84">
        <f>R317/'סכום נכסי הקרן'!$C$42</f>
        <v>1.3925040691024708E-4</v>
      </c>
    </row>
    <row r="318" spans="2:21">
      <c r="B318" s="76" t="s">
        <v>773</v>
      </c>
      <c r="C318" s="73" t="s">
        <v>774</v>
      </c>
      <c r="D318" s="86" t="s">
        <v>27</v>
      </c>
      <c r="E318" s="86" t="s">
        <v>634</v>
      </c>
      <c r="F318" s="73"/>
      <c r="G318" s="86" t="s">
        <v>731</v>
      </c>
      <c r="H318" s="73" t="s">
        <v>646</v>
      </c>
      <c r="I318" s="73" t="s">
        <v>636</v>
      </c>
      <c r="J318" s="73"/>
      <c r="K318" s="83">
        <v>6.7199999999817619</v>
      </c>
      <c r="L318" s="86" t="s">
        <v>123</v>
      </c>
      <c r="M318" s="87">
        <v>7.8750000000000001E-2</v>
      </c>
      <c r="N318" s="87">
        <v>7.6199999999969611E-2</v>
      </c>
      <c r="O318" s="83">
        <v>1595.3220000000001</v>
      </c>
      <c r="P318" s="85">
        <v>101.75939</v>
      </c>
      <c r="Q318" s="73"/>
      <c r="R318" s="83">
        <v>6.5797619710000008</v>
      </c>
      <c r="S318" s="84">
        <v>2.1270960000000002E-6</v>
      </c>
      <c r="T318" s="84">
        <f t="shared" si="4"/>
        <v>1.9134556409483858E-3</v>
      </c>
      <c r="U318" s="84">
        <f>R318/'סכום נכסי הקרן'!$C$42</f>
        <v>3.009368314112335E-4</v>
      </c>
    </row>
    <row r="319" spans="2:21">
      <c r="B319" s="76" t="s">
        <v>775</v>
      </c>
      <c r="C319" s="73" t="s">
        <v>776</v>
      </c>
      <c r="D319" s="86" t="s">
        <v>27</v>
      </c>
      <c r="E319" s="86" t="s">
        <v>634</v>
      </c>
      <c r="F319" s="73"/>
      <c r="G319" s="86" t="s">
        <v>777</v>
      </c>
      <c r="H319" s="73" t="s">
        <v>646</v>
      </c>
      <c r="I319" s="73" t="s">
        <v>280</v>
      </c>
      <c r="J319" s="73"/>
      <c r="K319" s="83">
        <v>7.0299999996670959</v>
      </c>
      <c r="L319" s="86" t="s">
        <v>121</v>
      </c>
      <c r="M319" s="87">
        <v>4.2790000000000002E-2</v>
      </c>
      <c r="N319" s="87">
        <v>6.6599999997258422E-2</v>
      </c>
      <c r="O319" s="83">
        <v>2363.4400000000005</v>
      </c>
      <c r="P319" s="85">
        <v>84.753290000000007</v>
      </c>
      <c r="Q319" s="73"/>
      <c r="R319" s="83">
        <v>7.6598283850000008</v>
      </c>
      <c r="S319" s="84">
        <v>4.7379326492842513E-7</v>
      </c>
      <c r="T319" s="84">
        <f t="shared" si="4"/>
        <v>2.2275489442587335E-3</v>
      </c>
      <c r="U319" s="84">
        <f>R319/'סכום נכסי הקרן'!$C$42</f>
        <v>3.5033554306302517E-4</v>
      </c>
    </row>
    <row r="320" spans="2:21">
      <c r="B320" s="76" t="s">
        <v>778</v>
      </c>
      <c r="C320" s="73" t="s">
        <v>779</v>
      </c>
      <c r="D320" s="86" t="s">
        <v>27</v>
      </c>
      <c r="E320" s="86" t="s">
        <v>634</v>
      </c>
      <c r="F320" s="73"/>
      <c r="G320" s="86" t="s">
        <v>697</v>
      </c>
      <c r="H320" s="73" t="s">
        <v>780</v>
      </c>
      <c r="I320" s="73" t="s">
        <v>280</v>
      </c>
      <c r="J320" s="73"/>
      <c r="K320" s="83">
        <v>1.6100000000535899</v>
      </c>
      <c r="L320" s="86" t="s">
        <v>121</v>
      </c>
      <c r="M320" s="87">
        <v>6.5000000000000002E-2</v>
      </c>
      <c r="N320" s="87">
        <v>7.849999999642733E-2</v>
      </c>
      <c r="O320" s="83">
        <v>590.86000000000013</v>
      </c>
      <c r="P320" s="85">
        <v>99.104830000000007</v>
      </c>
      <c r="Q320" s="73"/>
      <c r="R320" s="83">
        <v>2.2392228080000005</v>
      </c>
      <c r="S320" s="84">
        <v>1.1817200000000002E-6</v>
      </c>
      <c r="T320" s="84">
        <f t="shared" si="4"/>
        <v>6.5118670435075003E-4</v>
      </c>
      <c r="U320" s="84">
        <f>R320/'סכום נכסי הקרן'!$C$42</f>
        <v>1.0241474078140098E-4</v>
      </c>
    </row>
    <row r="321" spans="2:21">
      <c r="B321" s="76" t="s">
        <v>781</v>
      </c>
      <c r="C321" s="73" t="s">
        <v>782</v>
      </c>
      <c r="D321" s="86" t="s">
        <v>27</v>
      </c>
      <c r="E321" s="86" t="s">
        <v>634</v>
      </c>
      <c r="F321" s="73"/>
      <c r="G321" s="86" t="s">
        <v>731</v>
      </c>
      <c r="H321" s="73" t="s">
        <v>780</v>
      </c>
      <c r="I321" s="73" t="s">
        <v>280</v>
      </c>
      <c r="J321" s="73"/>
      <c r="K321" s="83">
        <v>4.2300000000875588</v>
      </c>
      <c r="L321" s="86" t="s">
        <v>121</v>
      </c>
      <c r="M321" s="87">
        <v>4.1250000000000002E-2</v>
      </c>
      <c r="N321" s="87">
        <v>7.5300000001158038E-2</v>
      </c>
      <c r="O321" s="83">
        <v>2115.2788000000005</v>
      </c>
      <c r="P321" s="85">
        <v>87.540130000000005</v>
      </c>
      <c r="Q321" s="73"/>
      <c r="R321" s="83">
        <v>7.0809685060000014</v>
      </c>
      <c r="S321" s="84">
        <v>5.2881970000000014E-6</v>
      </c>
      <c r="T321" s="84">
        <f t="shared" si="4"/>
        <v>2.0592111372570452E-3</v>
      </c>
      <c r="U321" s="84">
        <f>R321/'סכום נכסי הקרן'!$C$42</f>
        <v>3.2386038201842669E-4</v>
      </c>
    </row>
    <row r="322" spans="2:21">
      <c r="B322" s="76" t="s">
        <v>783</v>
      </c>
      <c r="C322" s="73" t="s">
        <v>784</v>
      </c>
      <c r="D322" s="86" t="s">
        <v>27</v>
      </c>
      <c r="E322" s="86" t="s">
        <v>634</v>
      </c>
      <c r="F322" s="73"/>
      <c r="G322" s="86" t="s">
        <v>785</v>
      </c>
      <c r="H322" s="73" t="s">
        <v>780</v>
      </c>
      <c r="I322" s="73" t="s">
        <v>636</v>
      </c>
      <c r="J322" s="73"/>
      <c r="K322" s="83">
        <v>3.7899999998912288</v>
      </c>
      <c r="L322" s="86" t="s">
        <v>123</v>
      </c>
      <c r="M322" s="87">
        <v>3.125E-2</v>
      </c>
      <c r="N322" s="87">
        <v>6.7599999998756904E-2</v>
      </c>
      <c r="O322" s="83">
        <v>886.29000000000019</v>
      </c>
      <c r="P322" s="85">
        <v>89.575850000000003</v>
      </c>
      <c r="Q322" s="73"/>
      <c r="R322" s="83">
        <v>3.2177633650000002</v>
      </c>
      <c r="S322" s="84">
        <v>1.1817200000000002E-6</v>
      </c>
      <c r="T322" s="84">
        <f t="shared" si="4"/>
        <v>9.3575534937786727E-4</v>
      </c>
      <c r="U322" s="84">
        <f>R322/'סכום נכסי הקרן'!$C$42</f>
        <v>1.4716999118846214E-4</v>
      </c>
    </row>
    <row r="323" spans="2:21">
      <c r="B323" s="76" t="s">
        <v>786</v>
      </c>
      <c r="C323" s="73" t="s">
        <v>787</v>
      </c>
      <c r="D323" s="86" t="s">
        <v>27</v>
      </c>
      <c r="E323" s="86" t="s">
        <v>634</v>
      </c>
      <c r="F323" s="73"/>
      <c r="G323" s="86" t="s">
        <v>788</v>
      </c>
      <c r="H323" s="73" t="s">
        <v>780</v>
      </c>
      <c r="I323" s="73" t="s">
        <v>636</v>
      </c>
      <c r="J323" s="73"/>
      <c r="K323" s="83">
        <v>4.5699999994737244</v>
      </c>
      <c r="L323" s="86" t="s">
        <v>123</v>
      </c>
      <c r="M323" s="87">
        <v>6.6250000000000003E-2</v>
      </c>
      <c r="N323" s="87">
        <v>6.8399999993942875E-2</v>
      </c>
      <c r="O323" s="83">
        <v>1004.4620000000001</v>
      </c>
      <c r="P323" s="85">
        <v>98.946749999999994</v>
      </c>
      <c r="Q323" s="73"/>
      <c r="R323" s="83">
        <v>4.028305316</v>
      </c>
      <c r="S323" s="84">
        <v>1.3392826666666669E-6</v>
      </c>
      <c r="T323" s="84">
        <f t="shared" si="4"/>
        <v>1.1714684458701021E-3</v>
      </c>
      <c r="U323" s="84">
        <f>R323/'סכום נכסי הקרן'!$C$42</f>
        <v>1.8424153382707036E-4</v>
      </c>
    </row>
    <row r="324" spans="2:21">
      <c r="B324" s="76" t="s">
        <v>789</v>
      </c>
      <c r="C324" s="73" t="s">
        <v>790</v>
      </c>
      <c r="D324" s="86" t="s">
        <v>27</v>
      </c>
      <c r="E324" s="86" t="s">
        <v>634</v>
      </c>
      <c r="F324" s="73"/>
      <c r="G324" s="86" t="s">
        <v>685</v>
      </c>
      <c r="H324" s="73" t="s">
        <v>791</v>
      </c>
      <c r="I324" s="73" t="s">
        <v>671</v>
      </c>
      <c r="J324" s="73"/>
      <c r="K324" s="83">
        <v>4.7499999997763691</v>
      </c>
      <c r="L324" s="86" t="s">
        <v>121</v>
      </c>
      <c r="M324" s="87">
        <v>7.7499999999999999E-2</v>
      </c>
      <c r="N324" s="87">
        <v>8.7699999995169586E-2</v>
      </c>
      <c r="O324" s="83">
        <v>1219.9486420000003</v>
      </c>
      <c r="P324" s="85">
        <v>95.854219999999998</v>
      </c>
      <c r="Q324" s="73"/>
      <c r="R324" s="83">
        <v>4.4716796080000014</v>
      </c>
      <c r="S324" s="84">
        <v>6.0997432100000011E-7</v>
      </c>
      <c r="T324" s="84">
        <f t="shared" si="4"/>
        <v>1.3004057909926281E-3</v>
      </c>
      <c r="U324" s="84">
        <f>R324/'סכום נכסי הקרן'!$C$42</f>
        <v>2.0452002644606718E-4</v>
      </c>
    </row>
    <row r="325" spans="2:21">
      <c r="B325" s="76" t="s">
        <v>792</v>
      </c>
      <c r="C325" s="73" t="s">
        <v>793</v>
      </c>
      <c r="D325" s="86" t="s">
        <v>27</v>
      </c>
      <c r="E325" s="86" t="s">
        <v>634</v>
      </c>
      <c r="F325" s="73"/>
      <c r="G325" s="86" t="s">
        <v>770</v>
      </c>
      <c r="H325" s="73" t="s">
        <v>780</v>
      </c>
      <c r="I325" s="73" t="s">
        <v>280</v>
      </c>
      <c r="J325" s="73"/>
      <c r="K325" s="83">
        <v>4.3299999999420962</v>
      </c>
      <c r="L325" s="86" t="s">
        <v>124</v>
      </c>
      <c r="M325" s="87">
        <v>8.3750000000000005E-2</v>
      </c>
      <c r="N325" s="87">
        <v>8.3599999999905444E-2</v>
      </c>
      <c r="O325" s="83">
        <v>1772.5800000000004</v>
      </c>
      <c r="P325" s="85">
        <v>102.05441</v>
      </c>
      <c r="Q325" s="73"/>
      <c r="R325" s="83">
        <v>8.4623027530000012</v>
      </c>
      <c r="S325" s="84">
        <v>2.5322571428571436E-6</v>
      </c>
      <c r="T325" s="84">
        <f t="shared" si="4"/>
        <v>2.4609159129931244E-3</v>
      </c>
      <c r="U325" s="84">
        <f>R325/'סכום נכסי הקרן'!$C$42</f>
        <v>3.8703810079368875E-4</v>
      </c>
    </row>
    <row r="326" spans="2:21">
      <c r="B326" s="76" t="s">
        <v>794</v>
      </c>
      <c r="C326" s="73" t="s">
        <v>795</v>
      </c>
      <c r="D326" s="86" t="s">
        <v>27</v>
      </c>
      <c r="E326" s="86" t="s">
        <v>634</v>
      </c>
      <c r="F326" s="73"/>
      <c r="G326" s="86" t="s">
        <v>705</v>
      </c>
      <c r="H326" s="73" t="s">
        <v>780</v>
      </c>
      <c r="I326" s="73" t="s">
        <v>636</v>
      </c>
      <c r="J326" s="73"/>
      <c r="K326" s="83">
        <v>6.8599999979574706</v>
      </c>
      <c r="L326" s="86" t="s">
        <v>121</v>
      </c>
      <c r="M326" s="87">
        <v>6.0999999999999999E-2</v>
      </c>
      <c r="N326" s="87">
        <v>6.9999999981261191E-2</v>
      </c>
      <c r="O326" s="83">
        <v>295.43000000000006</v>
      </c>
      <c r="P326" s="85">
        <v>94.474720000000005</v>
      </c>
      <c r="Q326" s="73"/>
      <c r="R326" s="83">
        <v>1.0673039130000002</v>
      </c>
      <c r="S326" s="84">
        <v>1.688171428571429E-7</v>
      </c>
      <c r="T326" s="84">
        <f t="shared" si="4"/>
        <v>3.1038184997226481E-4</v>
      </c>
      <c r="U326" s="84">
        <f>R326/'סכום נכסי הקרן'!$C$42</f>
        <v>4.8814996522163837E-5</v>
      </c>
    </row>
    <row r="327" spans="2:21">
      <c r="B327" s="76" t="s">
        <v>796</v>
      </c>
      <c r="C327" s="73" t="s">
        <v>797</v>
      </c>
      <c r="D327" s="86" t="s">
        <v>27</v>
      </c>
      <c r="E327" s="86" t="s">
        <v>634</v>
      </c>
      <c r="F327" s="73"/>
      <c r="G327" s="86" t="s">
        <v>705</v>
      </c>
      <c r="H327" s="73" t="s">
        <v>780</v>
      </c>
      <c r="I327" s="73" t="s">
        <v>636</v>
      </c>
      <c r="J327" s="73"/>
      <c r="K327" s="83">
        <v>4.0799999999045449</v>
      </c>
      <c r="L327" s="86" t="s">
        <v>123</v>
      </c>
      <c r="M327" s="87">
        <v>6.1249999999999999E-2</v>
      </c>
      <c r="N327" s="87">
        <v>5.3699999998568171E-2</v>
      </c>
      <c r="O327" s="83">
        <v>1181.7200000000003</v>
      </c>
      <c r="P327" s="85">
        <v>104.98788</v>
      </c>
      <c r="Q327" s="73"/>
      <c r="R327" s="83">
        <v>5.0285300560000001</v>
      </c>
      <c r="S327" s="84">
        <v>1.9695333333333338E-6</v>
      </c>
      <c r="T327" s="84">
        <f t="shared" si="4"/>
        <v>1.4623430518823706E-3</v>
      </c>
      <c r="U327" s="84">
        <f>R327/'סכום נכסי הקרן'!$C$42</f>
        <v>2.2998854797156193E-4</v>
      </c>
    </row>
    <row r="328" spans="2:21">
      <c r="B328" s="76" t="s">
        <v>798</v>
      </c>
      <c r="C328" s="73" t="s">
        <v>799</v>
      </c>
      <c r="D328" s="86" t="s">
        <v>27</v>
      </c>
      <c r="E328" s="86" t="s">
        <v>634</v>
      </c>
      <c r="F328" s="73"/>
      <c r="G328" s="86" t="s">
        <v>705</v>
      </c>
      <c r="H328" s="73" t="s">
        <v>780</v>
      </c>
      <c r="I328" s="73" t="s">
        <v>636</v>
      </c>
      <c r="J328" s="73"/>
      <c r="K328" s="83">
        <v>3.4400000003925326</v>
      </c>
      <c r="L328" s="86" t="s">
        <v>121</v>
      </c>
      <c r="M328" s="87">
        <v>7.3499999999999996E-2</v>
      </c>
      <c r="N328" s="87">
        <v>6.8700000005410586E-2</v>
      </c>
      <c r="O328" s="83">
        <v>945.37600000000009</v>
      </c>
      <c r="P328" s="85">
        <v>104.29483</v>
      </c>
      <c r="Q328" s="73"/>
      <c r="R328" s="83">
        <v>3.7703811080000009</v>
      </c>
      <c r="S328" s="84">
        <v>6.3025066666666671E-7</v>
      </c>
      <c r="T328" s="84">
        <f t="shared" si="4"/>
        <v>1.0964617005030297E-3</v>
      </c>
      <c r="U328" s="84">
        <f>R328/'סכום נכסי הקרן'!$C$42</f>
        <v>1.7244492260589346E-4</v>
      </c>
    </row>
    <row r="329" spans="2:21">
      <c r="B329" s="76" t="s">
        <v>800</v>
      </c>
      <c r="C329" s="73" t="s">
        <v>801</v>
      </c>
      <c r="D329" s="86" t="s">
        <v>27</v>
      </c>
      <c r="E329" s="86" t="s">
        <v>634</v>
      </c>
      <c r="F329" s="73"/>
      <c r="G329" s="86" t="s">
        <v>685</v>
      </c>
      <c r="H329" s="73" t="s">
        <v>791</v>
      </c>
      <c r="I329" s="73" t="s">
        <v>671</v>
      </c>
      <c r="J329" s="73"/>
      <c r="K329" s="83">
        <v>4.17999999988659</v>
      </c>
      <c r="L329" s="86" t="s">
        <v>121</v>
      </c>
      <c r="M329" s="87">
        <v>7.4999999999999997E-2</v>
      </c>
      <c r="N329" s="87">
        <v>9.5199999997809995E-2</v>
      </c>
      <c r="O329" s="83">
        <v>1418.0640000000003</v>
      </c>
      <c r="P329" s="85">
        <v>94.310670000000002</v>
      </c>
      <c r="Q329" s="73"/>
      <c r="R329" s="83">
        <v>5.1141625810000004</v>
      </c>
      <c r="S329" s="84">
        <v>1.4180640000000003E-6</v>
      </c>
      <c r="T329" s="84">
        <f t="shared" si="4"/>
        <v>1.4872457822139667E-3</v>
      </c>
      <c r="U329" s="84">
        <f>R329/'סכום נכסי הקרן'!$C$42</f>
        <v>2.3390510009804058E-4</v>
      </c>
    </row>
    <row r="330" spans="2:21">
      <c r="B330" s="76" t="s">
        <v>802</v>
      </c>
      <c r="C330" s="73" t="s">
        <v>803</v>
      </c>
      <c r="D330" s="86" t="s">
        <v>27</v>
      </c>
      <c r="E330" s="86" t="s">
        <v>634</v>
      </c>
      <c r="F330" s="73"/>
      <c r="G330" s="86" t="s">
        <v>746</v>
      </c>
      <c r="H330" s="73" t="s">
        <v>780</v>
      </c>
      <c r="I330" s="73" t="s">
        <v>280</v>
      </c>
      <c r="J330" s="73"/>
      <c r="K330" s="83">
        <v>4.9699999997354256</v>
      </c>
      <c r="L330" s="86" t="s">
        <v>121</v>
      </c>
      <c r="M330" s="87">
        <v>3.7499999999999999E-2</v>
      </c>
      <c r="N330" s="87">
        <v>6.5899999995457328E-2</v>
      </c>
      <c r="O330" s="83">
        <v>590.86000000000013</v>
      </c>
      <c r="P330" s="85">
        <v>88.659580000000005</v>
      </c>
      <c r="Q330" s="73"/>
      <c r="R330" s="83">
        <v>2.003217749</v>
      </c>
      <c r="S330" s="84">
        <v>9.8476666666666689E-7</v>
      </c>
      <c r="T330" s="84">
        <f t="shared" si="4"/>
        <v>5.8255425025495618E-4</v>
      </c>
      <c r="U330" s="84">
        <f>R330/'סכום נכסי הקרן'!$C$42</f>
        <v>9.1620639875393997E-5</v>
      </c>
    </row>
    <row r="331" spans="2:21">
      <c r="B331" s="76" t="s">
        <v>804</v>
      </c>
      <c r="C331" s="73" t="s">
        <v>805</v>
      </c>
      <c r="D331" s="86" t="s">
        <v>27</v>
      </c>
      <c r="E331" s="86" t="s">
        <v>634</v>
      </c>
      <c r="F331" s="73"/>
      <c r="G331" s="86" t="s">
        <v>777</v>
      </c>
      <c r="H331" s="73" t="s">
        <v>780</v>
      </c>
      <c r="I331" s="73" t="s">
        <v>636</v>
      </c>
      <c r="J331" s="73"/>
      <c r="K331" s="83">
        <v>6.7400000002301104</v>
      </c>
      <c r="L331" s="86" t="s">
        <v>121</v>
      </c>
      <c r="M331" s="87">
        <v>5.1249999999999997E-2</v>
      </c>
      <c r="N331" s="87">
        <v>7.1100000003451666E-2</v>
      </c>
      <c r="O331" s="83">
        <v>1270.3490000000002</v>
      </c>
      <c r="P331" s="85">
        <v>87.669629999999998</v>
      </c>
      <c r="Q331" s="73"/>
      <c r="R331" s="83">
        <v>4.2588278230000007</v>
      </c>
      <c r="S331" s="84">
        <v>2.5406980000000005E-6</v>
      </c>
      <c r="T331" s="84">
        <f t="shared" ref="T331:T361" si="5">IFERROR(R331/$R$11,0)</f>
        <v>1.2385065231332035E-3</v>
      </c>
      <c r="U331" s="84">
        <f>R331/'סכום נכסי הקרן'!$C$42</f>
        <v>1.9478488070364601E-4</v>
      </c>
    </row>
    <row r="332" spans="2:21">
      <c r="B332" s="76" t="s">
        <v>806</v>
      </c>
      <c r="C332" s="73" t="s">
        <v>807</v>
      </c>
      <c r="D332" s="86" t="s">
        <v>27</v>
      </c>
      <c r="E332" s="86" t="s">
        <v>634</v>
      </c>
      <c r="F332" s="73"/>
      <c r="G332" s="86" t="s">
        <v>697</v>
      </c>
      <c r="H332" s="73" t="s">
        <v>780</v>
      </c>
      <c r="I332" s="73" t="s">
        <v>636</v>
      </c>
      <c r="J332" s="73"/>
      <c r="K332" s="83">
        <v>7.0100000000448164</v>
      </c>
      <c r="L332" s="86" t="s">
        <v>121</v>
      </c>
      <c r="M332" s="87">
        <v>6.4000000000000001E-2</v>
      </c>
      <c r="N332" s="87">
        <v>6.9400000000896314E-2</v>
      </c>
      <c r="O332" s="83">
        <v>1477.1500000000003</v>
      </c>
      <c r="P332" s="85">
        <v>98.756330000000005</v>
      </c>
      <c r="Q332" s="73"/>
      <c r="R332" s="83">
        <v>5.5783715750000011</v>
      </c>
      <c r="S332" s="84">
        <v>1.1817200000000002E-6</v>
      </c>
      <c r="T332" s="84">
        <f t="shared" si="5"/>
        <v>1.622242051389534E-3</v>
      </c>
      <c r="U332" s="84">
        <f>R332/'סכום נכסי הקרן'!$C$42</f>
        <v>2.5513650396685337E-4</v>
      </c>
    </row>
    <row r="333" spans="2:21">
      <c r="B333" s="76" t="s">
        <v>808</v>
      </c>
      <c r="C333" s="73" t="s">
        <v>809</v>
      </c>
      <c r="D333" s="86" t="s">
        <v>27</v>
      </c>
      <c r="E333" s="86" t="s">
        <v>634</v>
      </c>
      <c r="F333" s="73"/>
      <c r="G333" s="86" t="s">
        <v>685</v>
      </c>
      <c r="H333" s="73" t="s">
        <v>791</v>
      </c>
      <c r="I333" s="73" t="s">
        <v>671</v>
      </c>
      <c r="J333" s="73"/>
      <c r="K333" s="83">
        <v>4.1699999999461088</v>
      </c>
      <c r="L333" s="86" t="s">
        <v>121</v>
      </c>
      <c r="M333" s="87">
        <v>7.6249999999999998E-2</v>
      </c>
      <c r="N333" s="87">
        <v>9.3499999998890471E-2</v>
      </c>
      <c r="O333" s="83">
        <v>1772.5800000000004</v>
      </c>
      <c r="P333" s="85">
        <v>93.07535</v>
      </c>
      <c r="Q333" s="73"/>
      <c r="R333" s="83">
        <v>6.3089690020000004</v>
      </c>
      <c r="S333" s="84">
        <v>3.545160000000001E-6</v>
      </c>
      <c r="T333" s="84">
        <f t="shared" si="5"/>
        <v>1.8347065408523739E-3</v>
      </c>
      <c r="U333" s="84">
        <f>R333/'סכום נכסי הקרן'!$C$42</f>
        <v>2.8855164507493884E-4</v>
      </c>
    </row>
    <row r="334" spans="2:21">
      <c r="B334" s="76" t="s">
        <v>810</v>
      </c>
      <c r="C334" s="73" t="s">
        <v>811</v>
      </c>
      <c r="D334" s="86" t="s">
        <v>27</v>
      </c>
      <c r="E334" s="86" t="s">
        <v>634</v>
      </c>
      <c r="F334" s="73"/>
      <c r="G334" s="86" t="s">
        <v>652</v>
      </c>
      <c r="H334" s="73" t="s">
        <v>791</v>
      </c>
      <c r="I334" s="73" t="s">
        <v>671</v>
      </c>
      <c r="J334" s="73"/>
      <c r="K334" s="83">
        <v>3.1699999997605235</v>
      </c>
      <c r="L334" s="86" t="s">
        <v>121</v>
      </c>
      <c r="M334" s="87">
        <v>5.2999999999999999E-2</v>
      </c>
      <c r="N334" s="87">
        <v>0.10099999999135229</v>
      </c>
      <c r="O334" s="83">
        <v>1828.7117000000005</v>
      </c>
      <c r="P334" s="85">
        <v>85.987830000000002</v>
      </c>
      <c r="Q334" s="73"/>
      <c r="R334" s="83">
        <v>6.0131236320000001</v>
      </c>
      <c r="S334" s="84">
        <v>1.2191411333333336E-6</v>
      </c>
      <c r="T334" s="84">
        <f t="shared" si="5"/>
        <v>1.7486719708223386E-3</v>
      </c>
      <c r="U334" s="84">
        <f>R334/'סכום נכסי הקרן'!$C$42</f>
        <v>2.750206437062141E-4</v>
      </c>
    </row>
    <row r="335" spans="2:21">
      <c r="B335" s="76" t="s">
        <v>812</v>
      </c>
      <c r="C335" s="73" t="s">
        <v>813</v>
      </c>
      <c r="D335" s="86" t="s">
        <v>27</v>
      </c>
      <c r="E335" s="86" t="s">
        <v>634</v>
      </c>
      <c r="F335" s="73"/>
      <c r="G335" s="86" t="s">
        <v>770</v>
      </c>
      <c r="H335" s="73" t="s">
        <v>780</v>
      </c>
      <c r="I335" s="73" t="s">
        <v>280</v>
      </c>
      <c r="J335" s="73"/>
      <c r="K335" s="83">
        <v>6.189999999715563</v>
      </c>
      <c r="L335" s="86" t="s">
        <v>121</v>
      </c>
      <c r="M335" s="87">
        <v>4.1250000000000002E-2</v>
      </c>
      <c r="N335" s="87">
        <v>8.4199999998030822E-2</v>
      </c>
      <c r="O335" s="83">
        <v>620.40300000000013</v>
      </c>
      <c r="P335" s="85">
        <v>77.059169999999995</v>
      </c>
      <c r="Q335" s="73"/>
      <c r="R335" s="83">
        <v>1.8281679080000002</v>
      </c>
      <c r="S335" s="84">
        <v>6.2040300000000011E-7</v>
      </c>
      <c r="T335" s="84">
        <f t="shared" si="5"/>
        <v>5.3164813736138259E-4</v>
      </c>
      <c r="U335" s="84">
        <f>R335/'סכום נכסי הקרן'!$C$42</f>
        <v>8.3614431638415185E-5</v>
      </c>
    </row>
    <row r="336" spans="2:21">
      <c r="B336" s="76" t="s">
        <v>814</v>
      </c>
      <c r="C336" s="73" t="s">
        <v>815</v>
      </c>
      <c r="D336" s="86" t="s">
        <v>27</v>
      </c>
      <c r="E336" s="86" t="s">
        <v>634</v>
      </c>
      <c r="F336" s="73"/>
      <c r="G336" s="86" t="s">
        <v>770</v>
      </c>
      <c r="H336" s="73" t="s">
        <v>780</v>
      </c>
      <c r="I336" s="73" t="s">
        <v>280</v>
      </c>
      <c r="J336" s="73"/>
      <c r="K336" s="83">
        <v>0.74999999992052768</v>
      </c>
      <c r="L336" s="86" t="s">
        <v>121</v>
      </c>
      <c r="M336" s="87">
        <v>6.25E-2</v>
      </c>
      <c r="N336" s="87">
        <v>8.2099999999713902E-2</v>
      </c>
      <c r="O336" s="83">
        <v>1577.2416840000003</v>
      </c>
      <c r="P336" s="85">
        <v>104.31292000000001</v>
      </c>
      <c r="Q336" s="73"/>
      <c r="R336" s="83">
        <v>6.291500258000001</v>
      </c>
      <c r="S336" s="84">
        <v>1.6160395617996871E-6</v>
      </c>
      <c r="T336" s="84">
        <f t="shared" si="5"/>
        <v>1.829626468519301E-3</v>
      </c>
      <c r="U336" s="84">
        <f>R336/'סכום נכסי הקרן'!$C$42</f>
        <v>2.8775268175510089E-4</v>
      </c>
    </row>
    <row r="337" spans="2:21">
      <c r="B337" s="76" t="s">
        <v>816</v>
      </c>
      <c r="C337" s="73" t="s">
        <v>817</v>
      </c>
      <c r="D337" s="86" t="s">
        <v>27</v>
      </c>
      <c r="E337" s="86" t="s">
        <v>634</v>
      </c>
      <c r="F337" s="73"/>
      <c r="G337" s="86" t="s">
        <v>770</v>
      </c>
      <c r="H337" s="73" t="s">
        <v>780</v>
      </c>
      <c r="I337" s="73" t="s">
        <v>280</v>
      </c>
      <c r="J337" s="73"/>
      <c r="K337" s="83">
        <v>4.880000000729126</v>
      </c>
      <c r="L337" s="86" t="s">
        <v>123</v>
      </c>
      <c r="M337" s="87">
        <v>6.5000000000000002E-2</v>
      </c>
      <c r="N337" s="87">
        <v>6.2800000005915568E-2</v>
      </c>
      <c r="O337" s="83">
        <v>709.03200000000015</v>
      </c>
      <c r="P337" s="85">
        <v>101.17655000000001</v>
      </c>
      <c r="Q337" s="73"/>
      <c r="R337" s="83">
        <v>2.9075889260000003</v>
      </c>
      <c r="S337" s="84">
        <v>9.4537600000000017E-7</v>
      </c>
      <c r="T337" s="84">
        <f t="shared" si="5"/>
        <v>8.4555375354531336E-4</v>
      </c>
      <c r="U337" s="84">
        <f>R337/'סכום נכסי הקרן'!$C$42</f>
        <v>1.3298362498421017E-4</v>
      </c>
    </row>
    <row r="338" spans="2:21">
      <c r="B338" s="76" t="s">
        <v>818</v>
      </c>
      <c r="C338" s="73" t="s">
        <v>819</v>
      </c>
      <c r="D338" s="86" t="s">
        <v>27</v>
      </c>
      <c r="E338" s="86" t="s">
        <v>634</v>
      </c>
      <c r="F338" s="73"/>
      <c r="G338" s="86" t="s">
        <v>697</v>
      </c>
      <c r="H338" s="73" t="s">
        <v>780</v>
      </c>
      <c r="I338" s="73" t="s">
        <v>636</v>
      </c>
      <c r="J338" s="73"/>
      <c r="K338" s="83">
        <v>2.6700000003696269</v>
      </c>
      <c r="L338" s="86" t="s">
        <v>123</v>
      </c>
      <c r="M338" s="87">
        <v>5.7500000000000002E-2</v>
      </c>
      <c r="N338" s="87">
        <v>5.7400000003741895E-2</v>
      </c>
      <c r="O338" s="83">
        <v>537.68259999999998</v>
      </c>
      <c r="P338" s="85">
        <v>100.5562</v>
      </c>
      <c r="Q338" s="73"/>
      <c r="R338" s="83">
        <v>2.191402557</v>
      </c>
      <c r="S338" s="84">
        <v>8.27204E-7</v>
      </c>
      <c r="T338" s="84">
        <f t="shared" si="5"/>
        <v>6.3728013304455242E-4</v>
      </c>
      <c r="U338" s="84">
        <f>R338/'סכום נכסי הקרן'!$C$42</f>
        <v>1.0022759862083998E-4</v>
      </c>
    </row>
    <row r="339" spans="2:21">
      <c r="B339" s="76" t="s">
        <v>820</v>
      </c>
      <c r="C339" s="73" t="s">
        <v>821</v>
      </c>
      <c r="D339" s="86" t="s">
        <v>27</v>
      </c>
      <c r="E339" s="86" t="s">
        <v>634</v>
      </c>
      <c r="F339" s="73"/>
      <c r="G339" s="86" t="s">
        <v>697</v>
      </c>
      <c r="H339" s="73" t="s">
        <v>780</v>
      </c>
      <c r="I339" s="73" t="s">
        <v>636</v>
      </c>
      <c r="J339" s="73"/>
      <c r="K339" s="83">
        <v>4.7700000005522885</v>
      </c>
      <c r="L339" s="86" t="s">
        <v>123</v>
      </c>
      <c r="M339" s="87">
        <v>6.1249999999999999E-2</v>
      </c>
      <c r="N339" s="87">
        <v>6.0900000006356522E-2</v>
      </c>
      <c r="O339" s="83">
        <v>1181.7200000000003</v>
      </c>
      <c r="P339" s="85">
        <v>100.17949</v>
      </c>
      <c r="Q339" s="73"/>
      <c r="R339" s="83">
        <v>4.798226455</v>
      </c>
      <c r="S339" s="84">
        <v>1.8180307692307696E-6</v>
      </c>
      <c r="T339" s="84">
        <f t="shared" si="5"/>
        <v>1.3953686345088495E-3</v>
      </c>
      <c r="U339" s="84">
        <f>R339/'סכום נכסי הקרן'!$C$42</f>
        <v>2.1945521314075748E-4</v>
      </c>
    </row>
    <row r="340" spans="2:21">
      <c r="B340" s="76" t="s">
        <v>822</v>
      </c>
      <c r="C340" s="73" t="s">
        <v>823</v>
      </c>
      <c r="D340" s="86" t="s">
        <v>27</v>
      </c>
      <c r="E340" s="86" t="s">
        <v>634</v>
      </c>
      <c r="F340" s="73"/>
      <c r="G340" s="86" t="s">
        <v>697</v>
      </c>
      <c r="H340" s="73" t="s">
        <v>824</v>
      </c>
      <c r="I340" s="73" t="s">
        <v>671</v>
      </c>
      <c r="J340" s="73"/>
      <c r="K340" s="83">
        <v>6.3099999995691043</v>
      </c>
      <c r="L340" s="86" t="s">
        <v>121</v>
      </c>
      <c r="M340" s="87">
        <v>3.7499999999999999E-2</v>
      </c>
      <c r="N340" s="87">
        <v>7.1099999996712931E-2</v>
      </c>
      <c r="O340" s="83">
        <v>1890.7520000000002</v>
      </c>
      <c r="P340" s="85">
        <v>81.206999999999994</v>
      </c>
      <c r="Q340" s="73"/>
      <c r="R340" s="83">
        <v>5.8714574629999996</v>
      </c>
      <c r="S340" s="84">
        <v>1.8907520000000001E-6</v>
      </c>
      <c r="T340" s="84">
        <f t="shared" si="5"/>
        <v>1.7074741385300254E-3</v>
      </c>
      <c r="U340" s="84">
        <f>R340/'סכום נכסי הקרן'!$C$42</f>
        <v>2.6854129563786002E-4</v>
      </c>
    </row>
    <row r="341" spans="2:21">
      <c r="B341" s="76" t="s">
        <v>825</v>
      </c>
      <c r="C341" s="73" t="s">
        <v>826</v>
      </c>
      <c r="D341" s="86" t="s">
        <v>27</v>
      </c>
      <c r="E341" s="86" t="s">
        <v>634</v>
      </c>
      <c r="F341" s="73"/>
      <c r="G341" s="86" t="s">
        <v>697</v>
      </c>
      <c r="H341" s="73" t="s">
        <v>824</v>
      </c>
      <c r="I341" s="73" t="s">
        <v>671</v>
      </c>
      <c r="J341" s="73"/>
      <c r="K341" s="83">
        <v>4.770000001787011</v>
      </c>
      <c r="L341" s="86" t="s">
        <v>121</v>
      </c>
      <c r="M341" s="87">
        <v>5.8749999999999997E-2</v>
      </c>
      <c r="N341" s="87">
        <v>7.1000000012324233E-2</v>
      </c>
      <c r="O341" s="83">
        <v>177.25800000000004</v>
      </c>
      <c r="P341" s="85">
        <v>95.765010000000004</v>
      </c>
      <c r="Q341" s="73"/>
      <c r="R341" s="83">
        <v>0.64912839200000005</v>
      </c>
      <c r="S341" s="84">
        <v>3.5451600000000008E-7</v>
      </c>
      <c r="T341" s="84">
        <f t="shared" si="5"/>
        <v>1.8877254053361789E-4</v>
      </c>
      <c r="U341" s="84">
        <f>R341/'סכום נכסי הקרן'!$C$42</f>
        <v>2.9689013421538725E-5</v>
      </c>
    </row>
    <row r="342" spans="2:21">
      <c r="B342" s="76" t="s">
        <v>827</v>
      </c>
      <c r="C342" s="73" t="s">
        <v>828</v>
      </c>
      <c r="D342" s="86" t="s">
        <v>27</v>
      </c>
      <c r="E342" s="86" t="s">
        <v>634</v>
      </c>
      <c r="F342" s="73"/>
      <c r="G342" s="86" t="s">
        <v>785</v>
      </c>
      <c r="H342" s="73" t="s">
        <v>829</v>
      </c>
      <c r="I342" s="73" t="s">
        <v>636</v>
      </c>
      <c r="J342" s="73"/>
      <c r="K342" s="83">
        <v>6.3999999997189585</v>
      </c>
      <c r="L342" s="86" t="s">
        <v>121</v>
      </c>
      <c r="M342" s="87">
        <v>0.04</v>
      </c>
      <c r="N342" s="87">
        <v>6.6799999996627502E-2</v>
      </c>
      <c r="O342" s="83">
        <v>1772.5800000000004</v>
      </c>
      <c r="P342" s="85">
        <v>83.989670000000004</v>
      </c>
      <c r="Q342" s="73"/>
      <c r="R342" s="83">
        <v>5.6931101440000011</v>
      </c>
      <c r="S342" s="84">
        <v>3.545160000000001E-6</v>
      </c>
      <c r="T342" s="84">
        <f t="shared" si="5"/>
        <v>1.6556090885338926E-3</v>
      </c>
      <c r="U342" s="84">
        <f>R342/'סכום נכסי הקרן'!$C$42</f>
        <v>2.6038427152253461E-4</v>
      </c>
    </row>
    <row r="343" spans="2:21">
      <c r="B343" s="76" t="s">
        <v>830</v>
      </c>
      <c r="C343" s="73" t="s">
        <v>831</v>
      </c>
      <c r="D343" s="86" t="s">
        <v>27</v>
      </c>
      <c r="E343" s="86" t="s">
        <v>634</v>
      </c>
      <c r="F343" s="73"/>
      <c r="G343" s="86" t="s">
        <v>705</v>
      </c>
      <c r="H343" s="73" t="s">
        <v>829</v>
      </c>
      <c r="I343" s="73" t="s">
        <v>636</v>
      </c>
      <c r="J343" s="73"/>
      <c r="K343" s="83">
        <v>5.5799999992739355</v>
      </c>
      <c r="L343" s="86" t="s">
        <v>121</v>
      </c>
      <c r="M343" s="87">
        <v>3.7499999999999999E-2</v>
      </c>
      <c r="N343" s="87">
        <v>7.0499999990226048E-2</v>
      </c>
      <c r="O343" s="83">
        <v>1122.6340000000002</v>
      </c>
      <c r="P343" s="85">
        <v>83.414580000000001</v>
      </c>
      <c r="Q343" s="73"/>
      <c r="R343" s="83">
        <v>3.5809483700000007</v>
      </c>
      <c r="S343" s="84">
        <v>2.8065850000000006E-6</v>
      </c>
      <c r="T343" s="84">
        <f t="shared" si="5"/>
        <v>1.0413729081266529E-3</v>
      </c>
      <c r="U343" s="84">
        <f>R343/'סכום נכסי הקרן'!$C$42</f>
        <v>1.637808876164012E-4</v>
      </c>
    </row>
    <row r="344" spans="2:21">
      <c r="B344" s="76" t="s">
        <v>832</v>
      </c>
      <c r="C344" s="73" t="s">
        <v>833</v>
      </c>
      <c r="D344" s="86" t="s">
        <v>27</v>
      </c>
      <c r="E344" s="86" t="s">
        <v>634</v>
      </c>
      <c r="F344" s="73"/>
      <c r="G344" s="86" t="s">
        <v>652</v>
      </c>
      <c r="H344" s="73" t="s">
        <v>824</v>
      </c>
      <c r="I344" s="73" t="s">
        <v>671</v>
      </c>
      <c r="J344" s="73"/>
      <c r="K344" s="83">
        <v>4.150000000124118</v>
      </c>
      <c r="L344" s="86" t="s">
        <v>121</v>
      </c>
      <c r="M344" s="87">
        <v>5.1249999999999997E-2</v>
      </c>
      <c r="N344" s="87">
        <v>7.1000000004137268E-2</v>
      </c>
      <c r="O344" s="83">
        <v>1693.8183620000002</v>
      </c>
      <c r="P344" s="85">
        <v>93.291790000000006</v>
      </c>
      <c r="Q344" s="73"/>
      <c r="R344" s="83">
        <v>6.0426599350000005</v>
      </c>
      <c r="S344" s="84">
        <v>3.0796697490909093E-6</v>
      </c>
      <c r="T344" s="84">
        <f t="shared" si="5"/>
        <v>1.7572614009319998E-3</v>
      </c>
      <c r="U344" s="84">
        <f>R344/'סכום נכסי הקרן'!$C$42</f>
        <v>2.7637153777739757E-4</v>
      </c>
    </row>
    <row r="345" spans="2:21">
      <c r="B345" s="76" t="s">
        <v>834</v>
      </c>
      <c r="C345" s="73" t="s">
        <v>835</v>
      </c>
      <c r="D345" s="86" t="s">
        <v>27</v>
      </c>
      <c r="E345" s="86" t="s">
        <v>634</v>
      </c>
      <c r="F345" s="73"/>
      <c r="G345" s="86" t="s">
        <v>836</v>
      </c>
      <c r="H345" s="73" t="s">
        <v>824</v>
      </c>
      <c r="I345" s="73" t="s">
        <v>671</v>
      </c>
      <c r="J345" s="73"/>
      <c r="K345" s="83">
        <v>6.3800000013885354</v>
      </c>
      <c r="L345" s="86" t="s">
        <v>121</v>
      </c>
      <c r="M345" s="87">
        <v>0.04</v>
      </c>
      <c r="N345" s="87">
        <v>6.7200000015868983E-2</v>
      </c>
      <c r="O345" s="83">
        <v>679.48900000000003</v>
      </c>
      <c r="P345" s="85">
        <v>85.367559999999997</v>
      </c>
      <c r="Q345" s="73"/>
      <c r="R345" s="83">
        <v>2.2181614840000008</v>
      </c>
      <c r="S345" s="84">
        <v>6.1771727272727276E-7</v>
      </c>
      <c r="T345" s="84">
        <f t="shared" si="5"/>
        <v>6.4506187652395915E-4</v>
      </c>
      <c r="U345" s="84">
        <f>R345/'סכום נכסי הקרן'!$C$42</f>
        <v>1.0145146458116452E-4</v>
      </c>
    </row>
    <row r="346" spans="2:21">
      <c r="B346" s="76" t="s">
        <v>837</v>
      </c>
      <c r="C346" s="73" t="s">
        <v>838</v>
      </c>
      <c r="D346" s="86" t="s">
        <v>27</v>
      </c>
      <c r="E346" s="86" t="s">
        <v>634</v>
      </c>
      <c r="F346" s="73"/>
      <c r="G346" s="86" t="s">
        <v>685</v>
      </c>
      <c r="H346" s="73" t="s">
        <v>829</v>
      </c>
      <c r="I346" s="73" t="s">
        <v>636</v>
      </c>
      <c r="J346" s="73"/>
      <c r="K346" s="83">
        <v>4.6599999996680435</v>
      </c>
      <c r="L346" s="86" t="s">
        <v>123</v>
      </c>
      <c r="M346" s="87">
        <v>7.8750000000000001E-2</v>
      </c>
      <c r="N346" s="87">
        <v>8.7999999994226849E-2</v>
      </c>
      <c r="O346" s="83">
        <v>1760.7628000000002</v>
      </c>
      <c r="P346" s="85">
        <v>97.086560000000006</v>
      </c>
      <c r="Q346" s="73"/>
      <c r="R346" s="83">
        <v>6.9286286550000025</v>
      </c>
      <c r="S346" s="84">
        <v>1.7607628000000001E-6</v>
      </c>
      <c r="T346" s="84">
        <f t="shared" si="5"/>
        <v>2.0149092995124674E-3</v>
      </c>
      <c r="U346" s="84">
        <f>R346/'סכום נכסי הקרן'!$C$42</f>
        <v>3.1689285458207604E-4</v>
      </c>
    </row>
    <row r="347" spans="2:21">
      <c r="B347" s="76" t="s">
        <v>839</v>
      </c>
      <c r="C347" s="73" t="s">
        <v>840</v>
      </c>
      <c r="D347" s="86" t="s">
        <v>27</v>
      </c>
      <c r="E347" s="86" t="s">
        <v>634</v>
      </c>
      <c r="F347" s="73"/>
      <c r="G347" s="86" t="s">
        <v>770</v>
      </c>
      <c r="H347" s="73" t="s">
        <v>829</v>
      </c>
      <c r="I347" s="73" t="s">
        <v>636</v>
      </c>
      <c r="J347" s="73"/>
      <c r="K347" s="83">
        <v>5.7299999996117386</v>
      </c>
      <c r="L347" s="86" t="s">
        <v>123</v>
      </c>
      <c r="M347" s="87">
        <v>6.1349999999999995E-2</v>
      </c>
      <c r="N347" s="87">
        <v>6.4199999994906679E-2</v>
      </c>
      <c r="O347" s="83">
        <v>590.86000000000013</v>
      </c>
      <c r="P347" s="85">
        <v>100.02007999999999</v>
      </c>
      <c r="Q347" s="73"/>
      <c r="R347" s="83">
        <v>2.3952956410000006</v>
      </c>
      <c r="S347" s="84">
        <v>5.9086000000000009E-7</v>
      </c>
      <c r="T347" s="84">
        <f t="shared" si="5"/>
        <v>6.9657412778930002E-4</v>
      </c>
      <c r="U347" s="84">
        <f>R347/'סכום נכסי הקרן'!$C$42</f>
        <v>1.0955300262725562E-4</v>
      </c>
    </row>
    <row r="348" spans="2:21">
      <c r="B348" s="76" t="s">
        <v>841</v>
      </c>
      <c r="C348" s="73" t="s">
        <v>842</v>
      </c>
      <c r="D348" s="86" t="s">
        <v>27</v>
      </c>
      <c r="E348" s="86" t="s">
        <v>634</v>
      </c>
      <c r="F348" s="73"/>
      <c r="G348" s="86" t="s">
        <v>770</v>
      </c>
      <c r="H348" s="73" t="s">
        <v>829</v>
      </c>
      <c r="I348" s="73" t="s">
        <v>636</v>
      </c>
      <c r="J348" s="73"/>
      <c r="K348" s="83">
        <v>4.0599999999436243</v>
      </c>
      <c r="L348" s="86" t="s">
        <v>123</v>
      </c>
      <c r="M348" s="87">
        <v>7.1249999999999994E-2</v>
      </c>
      <c r="N348" s="87">
        <v>6.3999999999231241E-2</v>
      </c>
      <c r="O348" s="83">
        <v>1772.5800000000004</v>
      </c>
      <c r="P348" s="85">
        <v>108.63289</v>
      </c>
      <c r="Q348" s="73"/>
      <c r="R348" s="83">
        <v>7.8046691740000007</v>
      </c>
      <c r="S348" s="84">
        <v>2.3634400000000004E-6</v>
      </c>
      <c r="T348" s="84">
        <f t="shared" si="5"/>
        <v>2.2696699854108261E-3</v>
      </c>
      <c r="U348" s="84">
        <f>R348/'סכום נכסי הקרן'!$C$42</f>
        <v>3.5696008788590404E-4</v>
      </c>
    </row>
    <row r="349" spans="2:21">
      <c r="B349" s="76" t="s">
        <v>843</v>
      </c>
      <c r="C349" s="73" t="s">
        <v>844</v>
      </c>
      <c r="D349" s="86" t="s">
        <v>27</v>
      </c>
      <c r="E349" s="86" t="s">
        <v>634</v>
      </c>
      <c r="F349" s="73"/>
      <c r="G349" s="86" t="s">
        <v>740</v>
      </c>
      <c r="H349" s="73" t="s">
        <v>653</v>
      </c>
      <c r="I349" s="73" t="s">
        <v>636</v>
      </c>
      <c r="J349" s="73"/>
      <c r="K349" s="83">
        <v>4.0999999999025656</v>
      </c>
      <c r="L349" s="86" t="s">
        <v>121</v>
      </c>
      <c r="M349" s="87">
        <v>4.6249999999999999E-2</v>
      </c>
      <c r="N349" s="87">
        <v>7.3199999996882148E-2</v>
      </c>
      <c r="O349" s="83">
        <v>1477.3272580000003</v>
      </c>
      <c r="P349" s="85">
        <v>90.838380000000001</v>
      </c>
      <c r="Q349" s="73"/>
      <c r="R349" s="83">
        <v>5.1317318050000011</v>
      </c>
      <c r="S349" s="84">
        <v>2.6860495600000004E-6</v>
      </c>
      <c r="T349" s="84">
        <f t="shared" si="5"/>
        <v>1.4923550750604339E-3</v>
      </c>
      <c r="U349" s="84">
        <f>R349/'סכום נכסי הקרן'!$C$42</f>
        <v>2.347086590450386E-4</v>
      </c>
    </row>
    <row r="350" spans="2:21">
      <c r="B350" s="76" t="s">
        <v>845</v>
      </c>
      <c r="C350" s="73" t="s">
        <v>846</v>
      </c>
      <c r="D350" s="86" t="s">
        <v>27</v>
      </c>
      <c r="E350" s="86" t="s">
        <v>634</v>
      </c>
      <c r="F350" s="73"/>
      <c r="G350" s="86" t="s">
        <v>685</v>
      </c>
      <c r="H350" s="73" t="s">
        <v>653</v>
      </c>
      <c r="I350" s="73" t="s">
        <v>636</v>
      </c>
      <c r="J350" s="73"/>
      <c r="K350" s="83">
        <v>3.66999999967565</v>
      </c>
      <c r="L350" s="86" t="s">
        <v>124</v>
      </c>
      <c r="M350" s="87">
        <v>8.8749999999999996E-2</v>
      </c>
      <c r="N350" s="87">
        <v>0.10889999999188164</v>
      </c>
      <c r="O350" s="83">
        <v>1199.4458000000002</v>
      </c>
      <c r="P350" s="85">
        <v>92.862729999999999</v>
      </c>
      <c r="Q350" s="73"/>
      <c r="R350" s="83">
        <v>5.2104232070000007</v>
      </c>
      <c r="S350" s="84">
        <v>9.5955664000000014E-7</v>
      </c>
      <c r="T350" s="84">
        <f t="shared" si="5"/>
        <v>1.5152392626214244E-3</v>
      </c>
      <c r="U350" s="84">
        <f>R350/'סכום נכסי הקרן'!$C$42</f>
        <v>2.3830774686638549E-4</v>
      </c>
    </row>
    <row r="351" spans="2:21">
      <c r="B351" s="76" t="s">
        <v>847</v>
      </c>
      <c r="C351" s="73" t="s">
        <v>848</v>
      </c>
      <c r="D351" s="86" t="s">
        <v>27</v>
      </c>
      <c r="E351" s="86" t="s">
        <v>634</v>
      </c>
      <c r="F351" s="73"/>
      <c r="G351" s="86" t="s">
        <v>785</v>
      </c>
      <c r="H351" s="73" t="s">
        <v>849</v>
      </c>
      <c r="I351" s="73" t="s">
        <v>671</v>
      </c>
      <c r="J351" s="73"/>
      <c r="K351" s="83">
        <v>5.8799999994710035</v>
      </c>
      <c r="L351" s="86" t="s">
        <v>121</v>
      </c>
      <c r="M351" s="87">
        <v>6.3750000000000001E-2</v>
      </c>
      <c r="N351" s="87">
        <v>6.869999999480679E-2</v>
      </c>
      <c r="O351" s="83">
        <v>1654.4080000000001</v>
      </c>
      <c r="P351" s="85">
        <v>98.00779</v>
      </c>
      <c r="Q351" s="73"/>
      <c r="R351" s="83">
        <v>6.2004200060000008</v>
      </c>
      <c r="S351" s="84">
        <v>3.3088160000000004E-6</v>
      </c>
      <c r="T351" s="84">
        <f t="shared" si="5"/>
        <v>1.8031394887871278E-3</v>
      </c>
      <c r="U351" s="84">
        <f>R351/'סכום נכסי הקרן'!$C$42</f>
        <v>2.8358696838099671E-4</v>
      </c>
    </row>
    <row r="352" spans="2:21">
      <c r="B352" s="76" t="s">
        <v>850</v>
      </c>
      <c r="C352" s="73" t="s">
        <v>851</v>
      </c>
      <c r="D352" s="86" t="s">
        <v>27</v>
      </c>
      <c r="E352" s="86" t="s">
        <v>634</v>
      </c>
      <c r="F352" s="73"/>
      <c r="G352" s="86" t="s">
        <v>685</v>
      </c>
      <c r="H352" s="73" t="s">
        <v>653</v>
      </c>
      <c r="I352" s="73" t="s">
        <v>636</v>
      </c>
      <c r="J352" s="73"/>
      <c r="K352" s="83">
        <v>3.739999999449763</v>
      </c>
      <c r="L352" s="86" t="s">
        <v>124</v>
      </c>
      <c r="M352" s="87">
        <v>8.5000000000000006E-2</v>
      </c>
      <c r="N352" s="87">
        <v>0.10269999998872401</v>
      </c>
      <c r="O352" s="83">
        <v>590.86000000000013</v>
      </c>
      <c r="P352" s="85">
        <v>93.369050000000001</v>
      </c>
      <c r="Q352" s="73"/>
      <c r="R352" s="83">
        <v>2.5807057330000003</v>
      </c>
      <c r="S352" s="84">
        <v>7.8781333333333349E-7</v>
      </c>
      <c r="T352" s="84">
        <f t="shared" si="5"/>
        <v>7.5049309750124533E-4</v>
      </c>
      <c r="U352" s="84">
        <f>R352/'סכום נכסי הקרן'!$C$42</f>
        <v>1.1803305492155847E-4</v>
      </c>
    </row>
    <row r="353" spans="2:21">
      <c r="B353" s="76" t="s">
        <v>852</v>
      </c>
      <c r="C353" s="73" t="s">
        <v>853</v>
      </c>
      <c r="D353" s="86" t="s">
        <v>27</v>
      </c>
      <c r="E353" s="86" t="s">
        <v>634</v>
      </c>
      <c r="F353" s="73"/>
      <c r="G353" s="86" t="s">
        <v>685</v>
      </c>
      <c r="H353" s="73" t="s">
        <v>653</v>
      </c>
      <c r="I353" s="73" t="s">
        <v>636</v>
      </c>
      <c r="J353" s="73"/>
      <c r="K353" s="83">
        <v>4.0699999995875551</v>
      </c>
      <c r="L353" s="86" t="s">
        <v>124</v>
      </c>
      <c r="M353" s="87">
        <v>8.5000000000000006E-2</v>
      </c>
      <c r="N353" s="87">
        <v>0.1045999999925367</v>
      </c>
      <c r="O353" s="83">
        <v>590.86000000000013</v>
      </c>
      <c r="P353" s="85">
        <v>92.106049999999996</v>
      </c>
      <c r="Q353" s="73"/>
      <c r="R353" s="83">
        <v>2.5457966150000009</v>
      </c>
      <c r="S353" s="84">
        <v>7.8781333333333349E-7</v>
      </c>
      <c r="T353" s="84">
        <f t="shared" si="5"/>
        <v>7.4034120309350885E-4</v>
      </c>
      <c r="U353" s="84">
        <f>R353/'סכום נכסי הקרן'!$C$42</f>
        <v>1.1643642583306211E-4</v>
      </c>
    </row>
    <row r="354" spans="2:21">
      <c r="B354" s="76" t="s">
        <v>854</v>
      </c>
      <c r="C354" s="73" t="s">
        <v>855</v>
      </c>
      <c r="D354" s="86" t="s">
        <v>27</v>
      </c>
      <c r="E354" s="86" t="s">
        <v>634</v>
      </c>
      <c r="F354" s="73"/>
      <c r="G354" s="86" t="s">
        <v>777</v>
      </c>
      <c r="H354" s="73" t="s">
        <v>849</v>
      </c>
      <c r="I354" s="73" t="s">
        <v>671</v>
      </c>
      <c r="J354" s="73"/>
      <c r="K354" s="83">
        <v>5.870000000722003</v>
      </c>
      <c r="L354" s="86" t="s">
        <v>121</v>
      </c>
      <c r="M354" s="87">
        <v>4.1250000000000002E-2</v>
      </c>
      <c r="N354" s="87">
        <v>7.3500000010314315E-2</v>
      </c>
      <c r="O354" s="83">
        <v>976.45523600000013</v>
      </c>
      <c r="P354" s="85">
        <v>83.088040000000007</v>
      </c>
      <c r="Q354" s="73"/>
      <c r="R354" s="83">
        <v>3.1024782480000006</v>
      </c>
      <c r="S354" s="84">
        <v>1.9529104720000003E-6</v>
      </c>
      <c r="T354" s="84">
        <f t="shared" si="5"/>
        <v>9.0222937101979035E-4</v>
      </c>
      <c r="U354" s="84">
        <f>R354/'סכום נכסי הקרן'!$C$42</f>
        <v>1.4189722631159223E-4</v>
      </c>
    </row>
    <row r="355" spans="2:21">
      <c r="B355" s="76" t="s">
        <v>856</v>
      </c>
      <c r="C355" s="73" t="s">
        <v>857</v>
      </c>
      <c r="D355" s="86" t="s">
        <v>27</v>
      </c>
      <c r="E355" s="86" t="s">
        <v>634</v>
      </c>
      <c r="F355" s="73"/>
      <c r="G355" s="86" t="s">
        <v>692</v>
      </c>
      <c r="H355" s="73" t="s">
        <v>858</v>
      </c>
      <c r="I355" s="73" t="s">
        <v>671</v>
      </c>
      <c r="J355" s="73"/>
      <c r="K355" s="83">
        <v>3.750000000154976</v>
      </c>
      <c r="L355" s="86" t="s">
        <v>123</v>
      </c>
      <c r="M355" s="87">
        <v>2.6249999999999999E-2</v>
      </c>
      <c r="N355" s="87">
        <v>0.10710000000192169</v>
      </c>
      <c r="O355" s="83">
        <v>1066.5023000000003</v>
      </c>
      <c r="P355" s="85">
        <v>74.637299999999996</v>
      </c>
      <c r="Q355" s="73"/>
      <c r="R355" s="83">
        <v>3.2263022780000004</v>
      </c>
      <c r="S355" s="84">
        <v>4.1735239101510536E-6</v>
      </c>
      <c r="T355" s="84">
        <f t="shared" si="5"/>
        <v>9.3823854425929777E-4</v>
      </c>
      <c r="U355" s="84">
        <f>R355/'סכום נכסי הקרן'!$C$42</f>
        <v>1.4756053319184192E-4</v>
      </c>
    </row>
    <row r="356" spans="2:21">
      <c r="B356" s="76" t="s">
        <v>859</v>
      </c>
      <c r="C356" s="73" t="s">
        <v>860</v>
      </c>
      <c r="D356" s="86" t="s">
        <v>27</v>
      </c>
      <c r="E356" s="86" t="s">
        <v>634</v>
      </c>
      <c r="F356" s="73"/>
      <c r="G356" s="86" t="s">
        <v>777</v>
      </c>
      <c r="H356" s="73" t="s">
        <v>858</v>
      </c>
      <c r="I356" s="73" t="s">
        <v>671</v>
      </c>
      <c r="J356" s="73"/>
      <c r="K356" s="83">
        <v>5.489999994437798</v>
      </c>
      <c r="L356" s="86" t="s">
        <v>121</v>
      </c>
      <c r="M356" s="87">
        <v>4.7500000000000001E-2</v>
      </c>
      <c r="N356" s="87">
        <v>7.9799999915117117E-2</v>
      </c>
      <c r="O356" s="83">
        <v>118.17200000000001</v>
      </c>
      <c r="P356" s="85">
        <v>83.946640000000002</v>
      </c>
      <c r="Q356" s="73"/>
      <c r="R356" s="83">
        <v>0.37934623900000009</v>
      </c>
      <c r="S356" s="84">
        <v>3.8744918032786886E-8</v>
      </c>
      <c r="T356" s="84">
        <f t="shared" si="5"/>
        <v>1.1031739507999061E-4</v>
      </c>
      <c r="U356" s="84">
        <f>R356/'סכום נכסי הקרן'!$C$42</f>
        <v>1.7350058509043366E-5</v>
      </c>
    </row>
    <row r="357" spans="2:21">
      <c r="B357" s="76" t="s">
        <v>861</v>
      </c>
      <c r="C357" s="73" t="s">
        <v>862</v>
      </c>
      <c r="D357" s="86" t="s">
        <v>27</v>
      </c>
      <c r="E357" s="86" t="s">
        <v>634</v>
      </c>
      <c r="F357" s="73"/>
      <c r="G357" s="86" t="s">
        <v>777</v>
      </c>
      <c r="H357" s="73" t="s">
        <v>858</v>
      </c>
      <c r="I357" s="73" t="s">
        <v>671</v>
      </c>
      <c r="J357" s="73"/>
      <c r="K357" s="83">
        <v>5.7700000002316703</v>
      </c>
      <c r="L357" s="86" t="s">
        <v>121</v>
      </c>
      <c r="M357" s="87">
        <v>7.3749999999999996E-2</v>
      </c>
      <c r="N357" s="87">
        <v>7.9800000003779861E-2</v>
      </c>
      <c r="O357" s="83">
        <v>1772.5800000000004</v>
      </c>
      <c r="P357" s="85">
        <v>96.795100000000005</v>
      </c>
      <c r="Q357" s="73"/>
      <c r="R357" s="83">
        <v>6.5611065239999995</v>
      </c>
      <c r="S357" s="84">
        <v>1.611436363636364E-6</v>
      </c>
      <c r="T357" s="84">
        <f t="shared" si="5"/>
        <v>1.9080304644064538E-3</v>
      </c>
      <c r="U357" s="84">
        <f>R357/'סכום נכסי הקרן'!$C$42</f>
        <v>3.0008359217043962E-4</v>
      </c>
    </row>
    <row r="358" spans="2:21">
      <c r="B358" s="76" t="s">
        <v>863</v>
      </c>
      <c r="C358" s="73" t="s">
        <v>864</v>
      </c>
      <c r="D358" s="86" t="s">
        <v>27</v>
      </c>
      <c r="E358" s="86" t="s">
        <v>634</v>
      </c>
      <c r="F358" s="73"/>
      <c r="G358" s="86" t="s">
        <v>731</v>
      </c>
      <c r="H358" s="73" t="s">
        <v>865</v>
      </c>
      <c r="I358" s="73" t="s">
        <v>636</v>
      </c>
      <c r="J358" s="73"/>
      <c r="K358" s="83">
        <v>2.1699999998852997</v>
      </c>
      <c r="L358" s="86" t="s">
        <v>124</v>
      </c>
      <c r="M358" s="87">
        <v>0.06</v>
      </c>
      <c r="N358" s="87">
        <v>9.5199999993117984E-2</v>
      </c>
      <c r="O358" s="83">
        <v>1400.3382000000001</v>
      </c>
      <c r="P358" s="85">
        <v>93.164330000000007</v>
      </c>
      <c r="Q358" s="73"/>
      <c r="R358" s="83">
        <v>6.1028620100000008</v>
      </c>
      <c r="S358" s="84">
        <v>1.12027056E-6</v>
      </c>
      <c r="T358" s="84">
        <f t="shared" si="5"/>
        <v>1.7747687211835926E-3</v>
      </c>
      <c r="U358" s="84">
        <f>R358/'סכום נכסי הקרן'!$C$42</f>
        <v>2.7912498414441376E-4</v>
      </c>
    </row>
    <row r="359" spans="2:21">
      <c r="B359" s="76" t="s">
        <v>866</v>
      </c>
      <c r="C359" s="73" t="s">
        <v>867</v>
      </c>
      <c r="D359" s="86" t="s">
        <v>27</v>
      </c>
      <c r="E359" s="86" t="s">
        <v>634</v>
      </c>
      <c r="F359" s="73"/>
      <c r="G359" s="86" t="s">
        <v>731</v>
      </c>
      <c r="H359" s="73" t="s">
        <v>865</v>
      </c>
      <c r="I359" s="73" t="s">
        <v>636</v>
      </c>
      <c r="J359" s="73"/>
      <c r="K359" s="83">
        <v>2.160000000338111</v>
      </c>
      <c r="L359" s="86" t="s">
        <v>123</v>
      </c>
      <c r="M359" s="87">
        <v>0.05</v>
      </c>
      <c r="N359" s="87">
        <v>7.0100000007607507E-2</v>
      </c>
      <c r="O359" s="83">
        <v>590.86000000000013</v>
      </c>
      <c r="P359" s="85">
        <v>98.800359999999998</v>
      </c>
      <c r="Q359" s="73"/>
      <c r="R359" s="83">
        <v>2.3660854200000005</v>
      </c>
      <c r="S359" s="84">
        <v>5.9086000000000009E-7</v>
      </c>
      <c r="T359" s="84">
        <f t="shared" si="5"/>
        <v>6.8807952534134787E-4</v>
      </c>
      <c r="U359" s="84">
        <f>R359/'סכום נכסי הקרן'!$C$42</f>
        <v>1.082170224821827E-4</v>
      </c>
    </row>
    <row r="360" spans="2:21">
      <c r="B360" s="76" t="s">
        <v>868</v>
      </c>
      <c r="C360" s="73" t="s">
        <v>869</v>
      </c>
      <c r="D360" s="86" t="s">
        <v>27</v>
      </c>
      <c r="E360" s="86" t="s">
        <v>634</v>
      </c>
      <c r="F360" s="73"/>
      <c r="G360" s="86" t="s">
        <v>785</v>
      </c>
      <c r="H360" s="73" t="s">
        <v>858</v>
      </c>
      <c r="I360" s="73" t="s">
        <v>671</v>
      </c>
      <c r="J360" s="73"/>
      <c r="K360" s="83">
        <v>6.0399999994801288</v>
      </c>
      <c r="L360" s="86" t="s">
        <v>121</v>
      </c>
      <c r="M360" s="87">
        <v>5.1249999999999997E-2</v>
      </c>
      <c r="N360" s="87">
        <v>8.7999999993501596E-2</v>
      </c>
      <c r="O360" s="83">
        <v>1772.5800000000004</v>
      </c>
      <c r="P360" s="85">
        <v>81.72842</v>
      </c>
      <c r="Q360" s="73"/>
      <c r="R360" s="83">
        <v>5.539834797000001</v>
      </c>
      <c r="S360" s="84">
        <v>8.8629000000000024E-7</v>
      </c>
      <c r="T360" s="84">
        <f t="shared" si="5"/>
        <v>1.6110351998996054E-3</v>
      </c>
      <c r="U360" s="84">
        <f>R360/'סכום נכסי הקרן'!$C$42</f>
        <v>2.5337395755328519E-4</v>
      </c>
    </row>
    <row r="361" spans="2:21">
      <c r="B361" s="76" t="s">
        <v>870</v>
      </c>
      <c r="C361" s="73" t="s">
        <v>871</v>
      </c>
      <c r="D361" s="86" t="s">
        <v>27</v>
      </c>
      <c r="E361" s="86" t="s">
        <v>634</v>
      </c>
      <c r="F361" s="73"/>
      <c r="G361" s="86" t="s">
        <v>692</v>
      </c>
      <c r="H361" s="73" t="s">
        <v>872</v>
      </c>
      <c r="I361" s="73" t="s">
        <v>671</v>
      </c>
      <c r="J361" s="73"/>
      <c r="K361" s="83">
        <v>2.660000000063464</v>
      </c>
      <c r="L361" s="86" t="s">
        <v>123</v>
      </c>
      <c r="M361" s="87">
        <v>3.6249999999999998E-2</v>
      </c>
      <c r="N361" s="87">
        <v>0.46460000000557067</v>
      </c>
      <c r="O361" s="83">
        <v>1831.6660000000002</v>
      </c>
      <c r="P361" s="85">
        <v>38.2044</v>
      </c>
      <c r="Q361" s="73"/>
      <c r="R361" s="83">
        <v>2.8362659770000005</v>
      </c>
      <c r="S361" s="84">
        <v>5.2333314285714292E-6</v>
      </c>
      <c r="T361" s="84">
        <f t="shared" si="5"/>
        <v>8.2481238027153482E-4</v>
      </c>
      <c r="U361" s="84">
        <f>R361/'סכום נכסי הקרן'!$C$42</f>
        <v>1.2972154614707818E-4</v>
      </c>
    </row>
    <row r="362" spans="2:21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</row>
    <row r="363" spans="2:21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</row>
    <row r="364" spans="2:21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</row>
    <row r="365" spans="2:21">
      <c r="B365" s="117" t="s">
        <v>200</v>
      </c>
      <c r="C365" s="119"/>
      <c r="D365" s="119"/>
      <c r="E365" s="119"/>
      <c r="F365" s="119"/>
      <c r="G365" s="119"/>
      <c r="H365" s="119"/>
      <c r="I365" s="119"/>
      <c r="J365" s="119"/>
      <c r="K365" s="119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</row>
    <row r="366" spans="2:21">
      <c r="B366" s="117" t="s">
        <v>105</v>
      </c>
      <c r="C366" s="119"/>
      <c r="D366" s="119"/>
      <c r="E366" s="119"/>
      <c r="F366" s="119"/>
      <c r="G366" s="119"/>
      <c r="H366" s="119"/>
      <c r="I366" s="119"/>
      <c r="J366" s="119"/>
      <c r="K366" s="119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</row>
    <row r="367" spans="2:21">
      <c r="B367" s="117" t="s">
        <v>183</v>
      </c>
      <c r="C367" s="119"/>
      <c r="D367" s="119"/>
      <c r="E367" s="119"/>
      <c r="F367" s="119"/>
      <c r="G367" s="119"/>
      <c r="H367" s="119"/>
      <c r="I367" s="119"/>
      <c r="J367" s="119"/>
      <c r="K367" s="119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</row>
    <row r="368" spans="2:21">
      <c r="B368" s="117" t="s">
        <v>191</v>
      </c>
      <c r="C368" s="119"/>
      <c r="D368" s="119"/>
      <c r="E368" s="119"/>
      <c r="F368" s="119"/>
      <c r="G368" s="119"/>
      <c r="H368" s="119"/>
      <c r="I368" s="119"/>
      <c r="J368" s="119"/>
      <c r="K368" s="119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</row>
    <row r="369" spans="2:21">
      <c r="B369" s="165" t="s">
        <v>196</v>
      </c>
      <c r="C369" s="165"/>
      <c r="D369" s="165"/>
      <c r="E369" s="165"/>
      <c r="F369" s="165"/>
      <c r="G369" s="165"/>
      <c r="H369" s="165"/>
      <c r="I369" s="165"/>
      <c r="J369" s="165"/>
      <c r="K369" s="165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</row>
    <row r="370" spans="2:21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</row>
    <row r="371" spans="2:21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</row>
    <row r="372" spans="2:21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</row>
    <row r="373" spans="2:21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</row>
    <row r="374" spans="2:21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</row>
    <row r="375" spans="2:21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</row>
    <row r="376" spans="2:21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</row>
    <row r="377" spans="2:21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</row>
    <row r="378" spans="2:21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</row>
    <row r="379" spans="2:21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</row>
    <row r="380" spans="2:21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</row>
    <row r="381" spans="2:21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</row>
    <row r="382" spans="2:21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</row>
    <row r="383" spans="2:21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</row>
    <row r="384" spans="2:21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</row>
    <row r="385" spans="2:21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</row>
    <row r="386" spans="2:21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</row>
    <row r="387" spans="2:21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</row>
    <row r="388" spans="2:21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</row>
    <row r="389" spans="2:21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</row>
    <row r="390" spans="2:21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</row>
    <row r="391" spans="2:21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</row>
    <row r="392" spans="2:21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</row>
    <row r="393" spans="2:21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</row>
    <row r="394" spans="2:21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</row>
    <row r="395" spans="2:21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</row>
    <row r="396" spans="2:21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</row>
    <row r="397" spans="2:21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</row>
    <row r="398" spans="2:21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</row>
    <row r="399" spans="2:21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</row>
    <row r="400" spans="2:21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</row>
    <row r="401" spans="2:2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</row>
    <row r="402" spans="2:2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</row>
    <row r="403" spans="2:2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</row>
    <row r="404" spans="2:2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</row>
    <row r="405" spans="2:21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</row>
    <row r="406" spans="2:21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</row>
    <row r="407" spans="2:21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</row>
    <row r="408" spans="2:2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</row>
    <row r="409" spans="2:2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</row>
    <row r="410" spans="2:2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</row>
    <row r="411" spans="2:2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</row>
    <row r="412" spans="2:2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</row>
    <row r="413" spans="2:2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</row>
    <row r="414" spans="2:2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</row>
    <row r="415" spans="2:2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</row>
    <row r="416" spans="2:2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</row>
    <row r="417" spans="2:2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</row>
    <row r="418" spans="2:2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</row>
    <row r="419" spans="2:2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</row>
    <row r="420" spans="2:2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</row>
    <row r="421" spans="2:2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</row>
    <row r="422" spans="2:2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</row>
    <row r="423" spans="2:2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</row>
    <row r="424" spans="2:2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</row>
    <row r="425" spans="2:2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</row>
    <row r="426" spans="2:2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</row>
    <row r="427" spans="2:2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</row>
    <row r="428" spans="2:2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</row>
    <row r="429" spans="2:2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</row>
    <row r="430" spans="2:2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</row>
    <row r="431" spans="2:2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</row>
    <row r="432" spans="2:2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</row>
    <row r="433" spans="2:2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</row>
    <row r="434" spans="2:2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</row>
    <row r="435" spans="2:2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</row>
    <row r="436" spans="2:2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</row>
    <row r="437" spans="2:2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</row>
    <row r="438" spans="2:2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</row>
    <row r="439" spans="2:2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</row>
    <row r="440" spans="2:2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</row>
    <row r="441" spans="2:2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</row>
    <row r="442" spans="2:2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</row>
    <row r="443" spans="2:2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</row>
    <row r="444" spans="2:2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</row>
    <row r="445" spans="2:2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</row>
    <row r="446" spans="2:2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</row>
    <row r="447" spans="2:2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</row>
    <row r="448" spans="2:2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</row>
    <row r="449" spans="2:2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</row>
    <row r="450" spans="2:2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</row>
    <row r="451" spans="2:2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</row>
    <row r="452" spans="2:2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</row>
    <row r="453" spans="2:2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</row>
    <row r="454" spans="2:2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</row>
    <row r="455" spans="2:2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</row>
    <row r="456" spans="2:2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</row>
    <row r="457" spans="2:2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</row>
    <row r="458" spans="2:2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</row>
    <row r="459" spans="2:2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</row>
    <row r="460" spans="2:21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</row>
    <row r="461" spans="2:21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</row>
    <row r="462" spans="2:21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</row>
    <row r="463" spans="2:21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</row>
    <row r="464" spans="2:21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</row>
    <row r="465" spans="2:21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</row>
    <row r="466" spans="2:21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</row>
    <row r="467" spans="2:21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</row>
    <row r="468" spans="2:21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</row>
    <row r="469" spans="2:21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</row>
    <row r="470" spans="2:21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</row>
    <row r="471" spans="2:21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</row>
    <row r="472" spans="2:21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</row>
    <row r="473" spans="2:21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</row>
    <row r="474" spans="2:21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</row>
    <row r="475" spans="2:21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</row>
    <row r="476" spans="2:21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</row>
    <row r="477" spans="2:21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</row>
    <row r="478" spans="2:21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</row>
    <row r="479" spans="2:21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</row>
    <row r="480" spans="2:21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</row>
    <row r="481" spans="2:21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</row>
    <row r="482" spans="2:21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</row>
    <row r="483" spans="2:21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</row>
    <row r="484" spans="2:21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</row>
    <row r="485" spans="2:21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</row>
    <row r="486" spans="2:21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</row>
    <row r="487" spans="2:21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</row>
    <row r="488" spans="2:21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</row>
    <row r="489" spans="2:21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</row>
    <row r="490" spans="2:21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</row>
    <row r="491" spans="2:21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</row>
    <row r="492" spans="2:21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</row>
    <row r="493" spans="2:21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</row>
    <row r="494" spans="2:21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</row>
    <row r="495" spans="2:21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</row>
    <row r="496" spans="2:21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</row>
    <row r="497" spans="2:21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</row>
    <row r="498" spans="2:21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</row>
    <row r="499" spans="2:21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</row>
    <row r="500" spans="2:21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</row>
    <row r="501" spans="2:21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</row>
    <row r="502" spans="2:21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</row>
    <row r="503" spans="2:21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</row>
    <row r="504" spans="2:21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</row>
    <row r="505" spans="2:21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</row>
    <row r="506" spans="2:21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</row>
    <row r="507" spans="2:21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</row>
    <row r="508" spans="2:21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</row>
    <row r="509" spans="2:21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</row>
    <row r="510" spans="2:21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</row>
    <row r="511" spans="2:21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</row>
    <row r="512" spans="2:21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</row>
    <row r="513" spans="2:21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</row>
    <row r="514" spans="2:21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</row>
    <row r="515" spans="2:21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</row>
    <row r="516" spans="2:21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</row>
    <row r="517" spans="2:21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</row>
    <row r="518" spans="2:21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</row>
    <row r="519" spans="2:21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</row>
    <row r="520" spans="2:21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</row>
    <row r="521" spans="2:21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</row>
    <row r="522" spans="2:21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</row>
    <row r="523" spans="2:21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</row>
    <row r="524" spans="2:21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</row>
    <row r="525" spans="2:21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</row>
    <row r="526" spans="2:21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</row>
    <row r="527" spans="2:21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</row>
    <row r="528" spans="2:21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</row>
    <row r="529" spans="2:21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</row>
    <row r="530" spans="2:21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</row>
    <row r="531" spans="2:21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</row>
    <row r="532" spans="2:21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</row>
    <row r="533" spans="2:21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</row>
    <row r="534" spans="2:21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</row>
    <row r="535" spans="2:21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</row>
    <row r="536" spans="2:21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</row>
    <row r="537" spans="2:21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</row>
    <row r="538" spans="2:21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</row>
    <row r="539" spans="2:21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</row>
    <row r="540" spans="2:21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</row>
    <row r="541" spans="2:21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</row>
    <row r="542" spans="2:21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</row>
    <row r="543" spans="2:21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</row>
    <row r="544" spans="2:21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</row>
    <row r="545" spans="2:21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</row>
    <row r="546" spans="2:21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</row>
    <row r="547" spans="2:21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</row>
    <row r="548" spans="2:21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</row>
    <row r="549" spans="2:21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</row>
    <row r="550" spans="2:21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</row>
    <row r="551" spans="2:21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</row>
    <row r="552" spans="2:21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</row>
    <row r="553" spans="2:21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</row>
    <row r="554" spans="2:21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</row>
    <row r="555" spans="2:21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</row>
    <row r="556" spans="2:21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</row>
    <row r="557" spans="2:21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</row>
    <row r="558" spans="2:21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</row>
    <row r="559" spans="2:21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</row>
    <row r="560" spans="2:21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</row>
    <row r="561" spans="2:21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</row>
    <row r="562" spans="2:21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</row>
    <row r="563" spans="2:21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</row>
    <row r="564" spans="2:21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</row>
    <row r="565" spans="2:21">
      <c r="B565" s="115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</row>
    <row r="566" spans="2:21">
      <c r="B566" s="115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</row>
    <row r="567" spans="2:21">
      <c r="B567" s="115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</row>
    <row r="568" spans="2:21">
      <c r="B568" s="115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</row>
    <row r="569" spans="2:21">
      <c r="B569" s="115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</row>
    <row r="570" spans="2:21">
      <c r="B570" s="115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</row>
    <row r="571" spans="2:21">
      <c r="B571" s="115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</row>
    <row r="572" spans="2:21">
      <c r="B572" s="115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</row>
    <row r="573" spans="2:21">
      <c r="B573" s="115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</row>
    <row r="574" spans="2:21">
      <c r="B574" s="115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</row>
    <row r="575" spans="2:21">
      <c r="B575" s="115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</row>
    <row r="576" spans="2:21">
      <c r="B576" s="115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</row>
    <row r="577" spans="2:21">
      <c r="B577" s="115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</row>
    <row r="578" spans="2:21">
      <c r="B578" s="115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</row>
    <row r="579" spans="2:21">
      <c r="B579" s="115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</row>
    <row r="580" spans="2:21">
      <c r="B580" s="115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</row>
    <row r="581" spans="2:21">
      <c r="B581" s="115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</row>
    <row r="582" spans="2:21">
      <c r="B582" s="115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</row>
    <row r="583" spans="2:21">
      <c r="B583" s="115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</row>
    <row r="584" spans="2:21">
      <c r="B584" s="115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</row>
    <row r="585" spans="2:21">
      <c r="B585" s="115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</row>
    <row r="586" spans="2:21">
      <c r="B586" s="115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</row>
    <row r="587" spans="2:21">
      <c r="B587" s="115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</row>
    <row r="588" spans="2:21">
      <c r="B588" s="115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</row>
    <row r="589" spans="2:21">
      <c r="B589" s="115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</row>
    <row r="590" spans="2:21">
      <c r="B590" s="115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</row>
    <row r="591" spans="2:21">
      <c r="B591" s="115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</row>
    <row r="592" spans="2:21">
      <c r="B592" s="115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</row>
    <row r="593" spans="2:21">
      <c r="B593" s="115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</row>
    <row r="594" spans="2:21">
      <c r="B594" s="115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</row>
    <row r="595" spans="2:21">
      <c r="B595" s="115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</row>
    <row r="596" spans="2:21">
      <c r="B596" s="115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</row>
    <row r="597" spans="2:21">
      <c r="B597" s="115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</row>
    <row r="598" spans="2:21">
      <c r="B598" s="115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</row>
    <row r="599" spans="2:21">
      <c r="B599" s="115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</row>
    <row r="600" spans="2:21">
      <c r="B600" s="115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</row>
    <row r="601" spans="2:21">
      <c r="B601" s="115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</row>
    <row r="602" spans="2:21">
      <c r="B602" s="115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</row>
    <row r="603" spans="2:21">
      <c r="B603" s="115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</row>
    <row r="604" spans="2:21">
      <c r="B604" s="115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</row>
    <row r="605" spans="2:21">
      <c r="B605" s="115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</row>
    <row r="606" spans="2:21">
      <c r="B606" s="115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</row>
    <row r="607" spans="2:21">
      <c r="B607" s="115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</row>
    <row r="608" spans="2:21">
      <c r="B608" s="115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</row>
    <row r="609" spans="2:21">
      <c r="B609" s="115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</row>
    <row r="610" spans="2:21">
      <c r="B610" s="115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</row>
    <row r="611" spans="2:21">
      <c r="B611" s="115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</row>
    <row r="612" spans="2:21">
      <c r="B612" s="115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</row>
    <row r="613" spans="2:21">
      <c r="B613" s="115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</row>
    <row r="614" spans="2:21">
      <c r="B614" s="115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</row>
    <row r="615" spans="2:21">
      <c r="B615" s="115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</row>
    <row r="616" spans="2:21">
      <c r="B616" s="115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</row>
    <row r="617" spans="2:21">
      <c r="B617" s="115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</row>
    <row r="618" spans="2:21">
      <c r="B618" s="115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</row>
    <row r="619" spans="2:21">
      <c r="B619" s="115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</row>
    <row r="620" spans="2:21">
      <c r="B620" s="115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</row>
    <row r="621" spans="2:21">
      <c r="B621" s="115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</row>
    <row r="622" spans="2:21">
      <c r="B622" s="115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</row>
    <row r="623" spans="2:21">
      <c r="B623" s="115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</row>
    <row r="624" spans="2:21">
      <c r="B624" s="115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</row>
    <row r="625" spans="2:21">
      <c r="B625" s="115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</row>
    <row r="626" spans="2:21">
      <c r="B626" s="115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</row>
    <row r="627" spans="2:21">
      <c r="B627" s="115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</row>
    <row r="628" spans="2:21">
      <c r="B628" s="115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</row>
    <row r="629" spans="2:21">
      <c r="B629" s="115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</row>
    <row r="630" spans="2:21">
      <c r="B630" s="115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</row>
    <row r="631" spans="2:21">
      <c r="B631" s="115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</row>
    <row r="632" spans="2:21">
      <c r="B632" s="115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</row>
    <row r="633" spans="2:21">
      <c r="B633" s="115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</row>
    <row r="634" spans="2:21">
      <c r="B634" s="115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</row>
    <row r="635" spans="2:21">
      <c r="B635" s="115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</row>
    <row r="636" spans="2:21">
      <c r="B636" s="115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</row>
    <row r="637" spans="2:21">
      <c r="B637" s="115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</row>
    <row r="638" spans="2:21">
      <c r="B638" s="115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</row>
    <row r="639" spans="2:21">
      <c r="B639" s="115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</row>
    <row r="640" spans="2:21">
      <c r="B640" s="115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</row>
    <row r="641" spans="2:21">
      <c r="B641" s="115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</row>
    <row r="642" spans="2:21">
      <c r="B642" s="115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</row>
    <row r="643" spans="2:21">
      <c r="B643" s="115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</row>
    <row r="644" spans="2:21">
      <c r="B644" s="115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</row>
    <row r="645" spans="2:21">
      <c r="B645" s="115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</row>
    <row r="646" spans="2:21">
      <c r="B646" s="115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</row>
    <row r="647" spans="2:21">
      <c r="B647" s="115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</row>
    <row r="648" spans="2:21">
      <c r="B648" s="115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</row>
    <row r="649" spans="2:21">
      <c r="B649" s="115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</row>
    <row r="650" spans="2:21">
      <c r="B650" s="115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</row>
    <row r="651" spans="2:21">
      <c r="B651" s="115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</row>
    <row r="652" spans="2:21">
      <c r="B652" s="115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</row>
    <row r="653" spans="2:21">
      <c r="B653" s="115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</row>
    <row r="654" spans="2:21">
      <c r="B654" s="115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</row>
    <row r="655" spans="2:21">
      <c r="B655" s="115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</row>
    <row r="656" spans="2:21">
      <c r="B656" s="115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</row>
    <row r="657" spans="2:21">
      <c r="B657" s="115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</row>
    <row r="658" spans="2:21">
      <c r="B658" s="115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</row>
    <row r="659" spans="2:21">
      <c r="B659" s="115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</row>
    <row r="660" spans="2:21">
      <c r="B660" s="115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</row>
    <row r="661" spans="2:21">
      <c r="B661" s="115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</row>
    <row r="662" spans="2:21">
      <c r="B662" s="115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</row>
    <row r="663" spans="2:21">
      <c r="B663" s="115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</row>
    <row r="664" spans="2:21">
      <c r="B664" s="115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</row>
    <row r="665" spans="2:21">
      <c r="B665" s="115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</row>
    <row r="666" spans="2:21">
      <c r="B666" s="115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</row>
    <row r="667" spans="2:21">
      <c r="B667" s="115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</row>
    <row r="668" spans="2:21">
      <c r="B668" s="115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</row>
    <row r="669" spans="2:21">
      <c r="B669" s="115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</row>
    <row r="670" spans="2:21">
      <c r="B670" s="115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</row>
    <row r="671" spans="2:21">
      <c r="B671" s="115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</row>
    <row r="672" spans="2:21">
      <c r="B672" s="115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</row>
    <row r="673" spans="2:21">
      <c r="B673" s="115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</row>
    <row r="674" spans="2:21">
      <c r="B674" s="115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</row>
    <row r="675" spans="2:21">
      <c r="B675" s="115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</row>
    <row r="676" spans="2:21">
      <c r="B676" s="115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</row>
    <row r="677" spans="2:21">
      <c r="B677" s="115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</row>
    <row r="678" spans="2:21">
      <c r="B678" s="115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</row>
    <row r="679" spans="2:21">
      <c r="B679" s="115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</row>
    <row r="680" spans="2:21">
      <c r="B680" s="115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</row>
    <row r="681" spans="2:21">
      <c r="B681" s="115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</row>
    <row r="682" spans="2:21">
      <c r="B682" s="115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</row>
    <row r="683" spans="2:21">
      <c r="B683" s="115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</row>
    <row r="684" spans="2:21">
      <c r="B684" s="115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</row>
    <row r="685" spans="2:21">
      <c r="B685" s="115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</row>
    <row r="686" spans="2:21">
      <c r="B686" s="115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</row>
    <row r="687" spans="2:21">
      <c r="B687" s="115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</row>
    <row r="688" spans="2:21">
      <c r="B688" s="115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</row>
    <row r="689" spans="2:21">
      <c r="B689" s="115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</row>
    <row r="690" spans="2:21">
      <c r="B690" s="115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</row>
    <row r="691" spans="2:21">
      <c r="B691" s="115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</row>
    <row r="692" spans="2:21">
      <c r="B692" s="115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</row>
    <row r="693" spans="2:21">
      <c r="B693" s="115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</row>
    <row r="694" spans="2:21">
      <c r="B694" s="115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</row>
    <row r="695" spans="2:21">
      <c r="B695" s="115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</row>
    <row r="696" spans="2:21">
      <c r="B696" s="115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</row>
    <row r="697" spans="2:21">
      <c r="B697" s="115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</row>
    <row r="698" spans="2:21">
      <c r="B698" s="115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</row>
    <row r="699" spans="2:21">
      <c r="B699" s="115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</row>
    <row r="700" spans="2:21">
      <c r="B700" s="115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</row>
    <row r="701" spans="2:21">
      <c r="B701" s="115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</row>
    <row r="702" spans="2:21">
      <c r="B702" s="115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</row>
    <row r="703" spans="2:21">
      <c r="B703" s="115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</row>
    <row r="704" spans="2:21">
      <c r="B704" s="115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</row>
    <row r="705" spans="2:21">
      <c r="B705" s="115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</row>
    <row r="706" spans="2:21">
      <c r="B706" s="115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</row>
    <row r="707" spans="2:21">
      <c r="B707" s="115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</row>
    <row r="708" spans="2:21">
      <c r="B708" s="115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</row>
    <row r="709" spans="2:21">
      <c r="B709" s="115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</row>
    <row r="710" spans="2:21">
      <c r="B710" s="115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</row>
    <row r="711" spans="2:21">
      <c r="B711" s="115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</row>
    <row r="712" spans="2:21">
      <c r="B712" s="115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</row>
    <row r="713" spans="2:21">
      <c r="B713" s="115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</row>
    <row r="714" spans="2:21">
      <c r="B714" s="115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</row>
    <row r="715" spans="2:21">
      <c r="B715" s="115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</row>
    <row r="716" spans="2:21">
      <c r="B716" s="115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</row>
    <row r="717" spans="2:21">
      <c r="B717" s="115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</row>
    <row r="718" spans="2:21">
      <c r="B718" s="115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</row>
    <row r="719" spans="2:21">
      <c r="B719" s="115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</row>
    <row r="720" spans="2:21">
      <c r="B720" s="115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</row>
    <row r="721" spans="2:21">
      <c r="B721" s="115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</row>
    <row r="722" spans="2:21">
      <c r="B722" s="115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</row>
    <row r="723" spans="2:21">
      <c r="B723" s="115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</row>
    <row r="724" spans="2:21">
      <c r="B724" s="115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</row>
    <row r="725" spans="2:21">
      <c r="B725" s="115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</row>
    <row r="726" spans="2:21">
      <c r="B726" s="115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</row>
    <row r="727" spans="2:21">
      <c r="B727" s="115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</row>
    <row r="728" spans="2:21">
      <c r="B728" s="115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</row>
    <row r="729" spans="2:21">
      <c r="B729" s="115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</row>
    <row r="730" spans="2:21">
      <c r="B730" s="115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</row>
    <row r="731" spans="2:21">
      <c r="B731" s="115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</row>
    <row r="732" spans="2:21">
      <c r="B732" s="115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</row>
    <row r="733" spans="2:21">
      <c r="B733" s="115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3" type="noConversion"/>
  <conditionalFormatting sqref="B12:B361">
    <cfRule type="cellIs" dxfId="8" priority="2" operator="equal">
      <formula>"NR3"</formula>
    </cfRule>
  </conditionalFormatting>
  <conditionalFormatting sqref="B12:B361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68 I370:I827 L12:L827 G12:G35 G37:G368 G370:G554 E12:E35 E37:E368 E370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135</v>
      </c>
      <c r="C1" s="67" t="s" vm="1">
        <v>207</v>
      </c>
    </row>
    <row r="2" spans="2:15">
      <c r="B2" s="46" t="s">
        <v>134</v>
      </c>
      <c r="C2" s="67" t="s">
        <v>208</v>
      </c>
    </row>
    <row r="3" spans="2:15">
      <c r="B3" s="46" t="s">
        <v>136</v>
      </c>
      <c r="C3" s="67" t="s">
        <v>209</v>
      </c>
    </row>
    <row r="4" spans="2:15">
      <c r="B4" s="46" t="s">
        <v>137</v>
      </c>
      <c r="C4" s="67">
        <v>12148</v>
      </c>
    </row>
    <row r="6" spans="2:15" ht="26.25" customHeight="1">
      <c r="B6" s="156" t="s">
        <v>159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15" ht="26.25" customHeight="1">
      <c r="B7" s="156" t="s">
        <v>85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</row>
    <row r="8" spans="2:15" s="3" customFormat="1" ht="78.75">
      <c r="B8" s="21" t="s">
        <v>108</v>
      </c>
      <c r="C8" s="29" t="s">
        <v>42</v>
      </c>
      <c r="D8" s="29" t="s">
        <v>112</v>
      </c>
      <c r="E8" s="29" t="s">
        <v>175</v>
      </c>
      <c r="F8" s="29" t="s">
        <v>110</v>
      </c>
      <c r="G8" s="29" t="s">
        <v>61</v>
      </c>
      <c r="H8" s="29" t="s">
        <v>96</v>
      </c>
      <c r="I8" s="12" t="s">
        <v>185</v>
      </c>
      <c r="J8" s="12" t="s">
        <v>184</v>
      </c>
      <c r="K8" s="29" t="s">
        <v>199</v>
      </c>
      <c r="L8" s="12" t="s">
        <v>57</v>
      </c>
      <c r="M8" s="12" t="s">
        <v>54</v>
      </c>
      <c r="N8" s="12" t="s">
        <v>138</v>
      </c>
      <c r="O8" s="13" t="s">
        <v>140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192</v>
      </c>
      <c r="J9" s="15"/>
      <c r="K9" s="15" t="s">
        <v>188</v>
      </c>
      <c r="L9" s="15" t="s">
        <v>188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24" t="s">
        <v>28</v>
      </c>
      <c r="C11" s="91"/>
      <c r="D11" s="91"/>
      <c r="E11" s="91"/>
      <c r="F11" s="91"/>
      <c r="G11" s="91"/>
      <c r="H11" s="91"/>
      <c r="I11" s="91"/>
      <c r="J11" s="91"/>
      <c r="K11" s="91"/>
      <c r="L11" s="125">
        <v>0</v>
      </c>
      <c r="M11" s="91"/>
      <c r="N11" s="126">
        <v>0</v>
      </c>
      <c r="O11" s="126">
        <v>0</v>
      </c>
    </row>
    <row r="12" spans="2:15">
      <c r="B12" s="120" t="s">
        <v>200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15">
      <c r="B13" s="120" t="s">
        <v>105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15">
      <c r="B14" s="120" t="s">
        <v>183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15">
      <c r="B15" s="120" t="s">
        <v>191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15">
      <c r="B16" s="120" t="s">
        <v>197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115"/>
      <c r="C111" s="115"/>
      <c r="D111" s="115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</row>
    <row r="112" spans="2:15">
      <c r="B112" s="115"/>
      <c r="C112" s="115"/>
      <c r="D112" s="115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</row>
    <row r="113" spans="2:15">
      <c r="B113" s="115"/>
      <c r="C113" s="115"/>
      <c r="D113" s="115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2:15">
      <c r="B114" s="115"/>
      <c r="C114" s="115"/>
      <c r="D114" s="115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2:15">
      <c r="B115" s="115"/>
      <c r="C115" s="115"/>
      <c r="D115" s="115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2:15">
      <c r="B116" s="115"/>
      <c r="C116" s="115"/>
      <c r="D116" s="11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2:15">
      <c r="B117" s="115"/>
      <c r="C117" s="115"/>
      <c r="D117" s="11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2:15">
      <c r="B118" s="115"/>
      <c r="C118" s="115"/>
      <c r="D118" s="115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2:15">
      <c r="B119" s="115"/>
      <c r="C119" s="115"/>
      <c r="D119" s="115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2:15">
      <c r="B120" s="115"/>
      <c r="C120" s="115"/>
      <c r="D120" s="115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2:15">
      <c r="B121" s="115"/>
      <c r="C121" s="115"/>
      <c r="D121" s="115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2:15">
      <c r="B122" s="115"/>
      <c r="C122" s="115"/>
      <c r="D122" s="115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2:15">
      <c r="B123" s="115"/>
      <c r="C123" s="115"/>
      <c r="D123" s="115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2:15">
      <c r="B124" s="115"/>
      <c r="C124" s="115"/>
      <c r="D124" s="115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2:15">
      <c r="B125" s="115"/>
      <c r="C125" s="115"/>
      <c r="D125" s="115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2:15">
      <c r="B126" s="115"/>
      <c r="C126" s="115"/>
      <c r="D126" s="115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2:15">
      <c r="B127" s="115"/>
      <c r="C127" s="115"/>
      <c r="D127" s="115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>
      <c r="B128" s="115"/>
      <c r="C128" s="115"/>
      <c r="D128" s="115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>
      <c r="B129" s="115"/>
      <c r="C129" s="115"/>
      <c r="D129" s="115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>
      <c r="B130" s="115"/>
      <c r="C130" s="115"/>
      <c r="D130" s="115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>
      <c r="B131" s="115"/>
      <c r="C131" s="115"/>
      <c r="D131" s="115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>
      <c r="B132" s="115"/>
      <c r="C132" s="115"/>
      <c r="D132" s="115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>
      <c r="B133" s="115"/>
      <c r="C133" s="115"/>
      <c r="D133" s="115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>
      <c r="B134" s="115"/>
      <c r="C134" s="115"/>
      <c r="D134" s="115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>
      <c r="B135" s="115"/>
      <c r="C135" s="115"/>
      <c r="D135" s="115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2:15">
      <c r="B136" s="115"/>
      <c r="C136" s="115"/>
      <c r="D136" s="115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2:15">
      <c r="B137" s="115"/>
      <c r="C137" s="115"/>
      <c r="D137" s="115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2:15">
      <c r="B138" s="115"/>
      <c r="C138" s="115"/>
      <c r="D138" s="115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2:15">
      <c r="B139" s="115"/>
      <c r="C139" s="115"/>
      <c r="D139" s="115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>
      <c r="B140" s="115"/>
      <c r="C140" s="115"/>
      <c r="D140" s="115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2:15">
      <c r="B141" s="115"/>
      <c r="C141" s="115"/>
      <c r="D141" s="115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2:15">
      <c r="B142" s="115"/>
      <c r="C142" s="115"/>
      <c r="D142" s="115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2:15">
      <c r="B143" s="115"/>
      <c r="C143" s="115"/>
      <c r="D143" s="115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2:15">
      <c r="B144" s="115"/>
      <c r="C144" s="115"/>
      <c r="D144" s="115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2:15">
      <c r="B145" s="115"/>
      <c r="C145" s="115"/>
      <c r="D145" s="115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2:15">
      <c r="B146" s="115"/>
      <c r="C146" s="115"/>
      <c r="D146" s="115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2:15">
      <c r="B147" s="115"/>
      <c r="C147" s="115"/>
      <c r="D147" s="115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5">
      <c r="B148" s="115"/>
      <c r="C148" s="115"/>
      <c r="D148" s="115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2:15">
      <c r="B149" s="115"/>
      <c r="C149" s="115"/>
      <c r="D149" s="115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2:15">
      <c r="B150" s="115"/>
      <c r="C150" s="115"/>
      <c r="D150" s="115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2:15">
      <c r="B151" s="115"/>
      <c r="C151" s="115"/>
      <c r="D151" s="115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2:15">
      <c r="B152" s="115"/>
      <c r="C152" s="115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2:15">
      <c r="B153" s="115"/>
      <c r="C153" s="115"/>
      <c r="D153" s="115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2:15">
      <c r="B154" s="115"/>
      <c r="C154" s="115"/>
      <c r="D154" s="115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2:15">
      <c r="B155" s="115"/>
      <c r="C155" s="115"/>
      <c r="D155" s="115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2:15">
      <c r="B156" s="115"/>
      <c r="C156" s="115"/>
      <c r="D156" s="115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>
      <c r="B157" s="115"/>
      <c r="C157" s="115"/>
      <c r="D157" s="115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>
      <c r="B158" s="115"/>
      <c r="C158" s="115"/>
      <c r="D158" s="115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2:15">
      <c r="B159" s="115"/>
      <c r="C159" s="115"/>
      <c r="D159" s="115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2:15">
      <c r="B160" s="115"/>
      <c r="C160" s="115"/>
      <c r="D160" s="115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2:15">
      <c r="B161" s="115"/>
      <c r="C161" s="115"/>
      <c r="D161" s="115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2:15">
      <c r="B162" s="115"/>
      <c r="C162" s="115"/>
      <c r="D162" s="115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2:15">
      <c r="B163" s="115"/>
      <c r="C163" s="115"/>
      <c r="D163" s="11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2:15">
      <c r="B164" s="115"/>
      <c r="C164" s="115"/>
      <c r="D164" s="115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5">
      <c r="B165" s="115"/>
      <c r="C165" s="115"/>
      <c r="D165" s="115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2:15">
      <c r="B166" s="115"/>
      <c r="C166" s="115"/>
      <c r="D166" s="115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2:15">
      <c r="B167" s="115"/>
      <c r="C167" s="115"/>
      <c r="D167" s="115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>
      <c r="B168" s="115"/>
      <c r="C168" s="115"/>
      <c r="D168" s="115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>
      <c r="B169" s="115"/>
      <c r="C169" s="115"/>
      <c r="D169" s="115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>
      <c r="B170" s="115"/>
      <c r="C170" s="115"/>
      <c r="D170" s="115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>
      <c r="B171" s="115"/>
      <c r="C171" s="115"/>
      <c r="D171" s="115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>
      <c r="B172" s="115"/>
      <c r="C172" s="115"/>
      <c r="D172" s="115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>
      <c r="B173" s="115"/>
      <c r="C173" s="115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>
      <c r="B174" s="115"/>
      <c r="C174" s="115"/>
      <c r="D174" s="11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>
      <c r="B175" s="115"/>
      <c r="C175" s="115"/>
      <c r="D175" s="115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>
      <c r="B176" s="115"/>
      <c r="C176" s="115"/>
      <c r="D176" s="115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>
      <c r="B177" s="115"/>
      <c r="C177" s="115"/>
      <c r="D177" s="115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>
      <c r="B178" s="115"/>
      <c r="C178" s="115"/>
      <c r="D178" s="115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>
      <c r="B179" s="115"/>
      <c r="C179" s="115"/>
      <c r="D179" s="115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>
      <c r="B180" s="115"/>
      <c r="C180" s="115"/>
      <c r="D180" s="115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>
      <c r="B181" s="115"/>
      <c r="C181" s="115"/>
      <c r="D181" s="115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>
      <c r="B182" s="115"/>
      <c r="C182" s="115"/>
      <c r="D182" s="115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>
      <c r="B183" s="115"/>
      <c r="C183" s="115"/>
      <c r="D183" s="115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>
      <c r="B184" s="115"/>
      <c r="C184" s="115"/>
      <c r="D184" s="115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>
      <c r="B185" s="115"/>
      <c r="C185" s="115"/>
      <c r="D185" s="115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>
      <c r="B186" s="115"/>
      <c r="C186" s="115"/>
      <c r="D186" s="115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>
      <c r="B187" s="115"/>
      <c r="C187" s="115"/>
      <c r="D187" s="115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>
      <c r="B188" s="115"/>
      <c r="C188" s="115"/>
      <c r="D188" s="115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>
      <c r="B189" s="115"/>
      <c r="C189" s="115"/>
      <c r="D189" s="115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>
      <c r="B190" s="115"/>
      <c r="C190" s="115"/>
      <c r="D190" s="115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2:15">
      <c r="B191" s="115"/>
      <c r="C191" s="115"/>
      <c r="D191" s="115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2:15">
      <c r="B192" s="115"/>
      <c r="C192" s="115"/>
      <c r="D192" s="115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2:15">
      <c r="B193" s="115"/>
      <c r="C193" s="115"/>
      <c r="D193" s="115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2:15">
      <c r="B194" s="115"/>
      <c r="C194" s="115"/>
      <c r="D194" s="115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2:15">
      <c r="B195" s="115"/>
      <c r="C195" s="115"/>
      <c r="D195" s="115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2:15">
      <c r="B196" s="115"/>
      <c r="C196" s="115"/>
      <c r="D196" s="115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2:15">
      <c r="B197" s="115"/>
      <c r="C197" s="115"/>
      <c r="D197" s="115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2:15">
      <c r="B198" s="115"/>
      <c r="C198" s="115"/>
      <c r="D198" s="115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5">
      <c r="B199" s="115"/>
      <c r="C199" s="115"/>
      <c r="D199" s="115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2:15">
      <c r="B200" s="115"/>
      <c r="C200" s="115"/>
      <c r="D200" s="115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2:15">
      <c r="B201" s="115"/>
      <c r="C201" s="115"/>
      <c r="D201" s="115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2:15">
      <c r="B202" s="115"/>
      <c r="C202" s="115"/>
      <c r="D202" s="115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2:15">
      <c r="B203" s="115"/>
      <c r="C203" s="115"/>
      <c r="D203" s="115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2:15">
      <c r="B204" s="115"/>
      <c r="C204" s="115"/>
      <c r="D204" s="115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2:15">
      <c r="B205" s="115"/>
      <c r="C205" s="115"/>
      <c r="D205" s="115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2:15">
      <c r="B206" s="115"/>
      <c r="C206" s="115"/>
      <c r="D206" s="115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2:15">
      <c r="B207" s="115"/>
      <c r="C207" s="115"/>
      <c r="D207" s="115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2:15">
      <c r="B208" s="115"/>
      <c r="C208" s="115"/>
      <c r="D208" s="115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2:15">
      <c r="B209" s="115"/>
      <c r="C209" s="115"/>
      <c r="D209" s="115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2:15">
      <c r="B210" s="115"/>
      <c r="C210" s="115"/>
      <c r="D210" s="115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2:15">
      <c r="B211" s="115"/>
      <c r="C211" s="115"/>
      <c r="D211" s="115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2:15">
      <c r="B212" s="115"/>
      <c r="C212" s="115"/>
      <c r="D212" s="115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2:15">
      <c r="B213" s="115"/>
      <c r="C213" s="115"/>
      <c r="D213" s="115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2:15">
      <c r="B214" s="115"/>
      <c r="C214" s="115"/>
      <c r="D214" s="115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2:15">
      <c r="B215" s="115"/>
      <c r="C215" s="115"/>
      <c r="D215" s="115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2:15">
      <c r="B216" s="115"/>
      <c r="C216" s="115"/>
      <c r="D216" s="115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2:15">
      <c r="B217" s="115"/>
      <c r="C217" s="115"/>
      <c r="D217" s="115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2:15">
      <c r="B218" s="115"/>
      <c r="C218" s="115"/>
      <c r="D218" s="115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2:15">
      <c r="B219" s="115"/>
      <c r="C219" s="115"/>
      <c r="D219" s="115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2:15">
      <c r="B220" s="115"/>
      <c r="C220" s="115"/>
      <c r="D220" s="115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2:15">
      <c r="B221" s="115"/>
      <c r="C221" s="115"/>
      <c r="D221" s="115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2:15">
      <c r="B222" s="115"/>
      <c r="C222" s="115"/>
      <c r="D222" s="115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2:15">
      <c r="B223" s="115"/>
      <c r="C223" s="115"/>
      <c r="D223" s="115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2:15">
      <c r="B224" s="115"/>
      <c r="C224" s="115"/>
      <c r="D224" s="115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2:15">
      <c r="B225" s="115"/>
      <c r="C225" s="115"/>
      <c r="D225" s="115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2:15">
      <c r="B226" s="115"/>
      <c r="C226" s="115"/>
      <c r="D226" s="115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2:15">
      <c r="B227" s="115"/>
      <c r="C227" s="115"/>
      <c r="D227" s="115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2:15">
      <c r="B228" s="115"/>
      <c r="C228" s="115"/>
      <c r="D228" s="115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2:15">
      <c r="B229" s="115"/>
      <c r="C229" s="115"/>
      <c r="D229" s="115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2:15">
      <c r="B230" s="115"/>
      <c r="C230" s="115"/>
      <c r="D230" s="115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2:15">
      <c r="B231" s="115"/>
      <c r="C231" s="115"/>
      <c r="D231" s="115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2:15">
      <c r="B232" s="115"/>
      <c r="C232" s="115"/>
      <c r="D232" s="115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2:15">
      <c r="B233" s="115"/>
      <c r="C233" s="115"/>
      <c r="D233" s="115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2:15">
      <c r="B234" s="115"/>
      <c r="C234" s="115"/>
      <c r="D234" s="115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2:15">
      <c r="B235" s="115"/>
      <c r="C235" s="115"/>
      <c r="D235" s="115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2:15">
      <c r="B236" s="115"/>
      <c r="C236" s="115"/>
      <c r="D236" s="115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2:15">
      <c r="B237" s="115"/>
      <c r="C237" s="115"/>
      <c r="D237" s="115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2:15">
      <c r="B238" s="115"/>
      <c r="C238" s="115"/>
      <c r="D238" s="115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2:15">
      <c r="B239" s="115"/>
      <c r="C239" s="115"/>
      <c r="D239" s="115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2:15">
      <c r="B240" s="115"/>
      <c r="C240" s="115"/>
      <c r="D240" s="115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2:15">
      <c r="B241" s="115"/>
      <c r="C241" s="115"/>
      <c r="D241" s="115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2:15">
      <c r="B242" s="115"/>
      <c r="C242" s="115"/>
      <c r="D242" s="115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2:15">
      <c r="B243" s="115"/>
      <c r="C243" s="115"/>
      <c r="D243" s="115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2:15">
      <c r="B244" s="115"/>
      <c r="C244" s="115"/>
      <c r="D244" s="115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2:15">
      <c r="B245" s="115"/>
      <c r="C245" s="115"/>
      <c r="D245" s="115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2:15">
      <c r="B246" s="115"/>
      <c r="C246" s="115"/>
      <c r="D246" s="115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2:15">
      <c r="B247" s="115"/>
      <c r="C247" s="115"/>
      <c r="D247" s="115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2:15">
      <c r="B248" s="115"/>
      <c r="C248" s="115"/>
      <c r="D248" s="115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2:15">
      <c r="B249" s="115"/>
      <c r="C249" s="115"/>
      <c r="D249" s="115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2:15">
      <c r="B250" s="115"/>
      <c r="C250" s="115"/>
      <c r="D250" s="115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2:15">
      <c r="B251" s="115"/>
      <c r="C251" s="115"/>
      <c r="D251" s="115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2:15">
      <c r="B252" s="115"/>
      <c r="C252" s="115"/>
      <c r="D252" s="115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2:15">
      <c r="B253" s="115"/>
      <c r="C253" s="115"/>
      <c r="D253" s="115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2:15">
      <c r="B254" s="115"/>
      <c r="C254" s="115"/>
      <c r="D254" s="115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2:15">
      <c r="B255" s="115"/>
      <c r="C255" s="115"/>
      <c r="D255" s="115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2:15">
      <c r="B256" s="115"/>
      <c r="C256" s="115"/>
      <c r="D256" s="115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2:15">
      <c r="B257" s="115"/>
      <c r="C257" s="115"/>
      <c r="D257" s="115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2:15">
      <c r="B258" s="115"/>
      <c r="C258" s="115"/>
      <c r="D258" s="115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2:15">
      <c r="B259" s="115"/>
      <c r="C259" s="115"/>
      <c r="D259" s="115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2:15">
      <c r="B260" s="115"/>
      <c r="C260" s="115"/>
      <c r="D260" s="115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2:15">
      <c r="B261" s="115"/>
      <c r="C261" s="115"/>
      <c r="D261" s="115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2:15">
      <c r="B262" s="115"/>
      <c r="C262" s="115"/>
      <c r="D262" s="115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2:15">
      <c r="B263" s="115"/>
      <c r="C263" s="115"/>
      <c r="D263" s="115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2:15">
      <c r="B264" s="115"/>
      <c r="C264" s="115"/>
      <c r="D264" s="115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2:15">
      <c r="B265" s="115"/>
      <c r="C265" s="115"/>
      <c r="D265" s="115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15"/>
      <c r="C266" s="115"/>
      <c r="D266" s="115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15"/>
      <c r="C267" s="115"/>
      <c r="D267" s="115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15"/>
      <c r="C268" s="115"/>
      <c r="D268" s="115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15"/>
      <c r="C269" s="115"/>
      <c r="D269" s="115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15"/>
      <c r="C270" s="115"/>
      <c r="D270" s="115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15"/>
      <c r="C271" s="115"/>
      <c r="D271" s="115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15"/>
      <c r="C272" s="115"/>
      <c r="D272" s="115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27"/>
      <c r="C273" s="115"/>
      <c r="D273" s="115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27"/>
      <c r="C274" s="115"/>
      <c r="D274" s="115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28"/>
      <c r="C275" s="115"/>
      <c r="D275" s="115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15"/>
      <c r="C276" s="115"/>
      <c r="D276" s="115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15"/>
      <c r="C277" s="115"/>
      <c r="D277" s="115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15"/>
      <c r="C278" s="115"/>
      <c r="D278" s="115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15"/>
      <c r="C279" s="115"/>
      <c r="D279" s="115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15"/>
      <c r="C280" s="115"/>
      <c r="D280" s="115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15"/>
      <c r="C281" s="115"/>
      <c r="D281" s="115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15"/>
      <c r="C282" s="115"/>
      <c r="D282" s="115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15"/>
      <c r="C283" s="115"/>
      <c r="D283" s="115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15"/>
      <c r="C284" s="115"/>
      <c r="D284" s="115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15"/>
      <c r="C285" s="115"/>
      <c r="D285" s="115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15"/>
      <c r="C286" s="115"/>
      <c r="D286" s="115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15"/>
      <c r="C287" s="115"/>
      <c r="D287" s="115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15"/>
      <c r="C288" s="115"/>
      <c r="D288" s="115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15"/>
      <c r="C289" s="115"/>
      <c r="D289" s="115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15"/>
      <c r="C290" s="115"/>
      <c r="D290" s="115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15"/>
      <c r="C291" s="115"/>
      <c r="D291" s="115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15"/>
      <c r="C292" s="115"/>
      <c r="D292" s="115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15"/>
      <c r="C293" s="115"/>
      <c r="D293" s="115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27"/>
      <c r="C294" s="115"/>
      <c r="D294" s="115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27"/>
      <c r="C295" s="115"/>
      <c r="D295" s="115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28"/>
      <c r="C296" s="115"/>
      <c r="D296" s="115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15"/>
      <c r="C297" s="115"/>
      <c r="D297" s="115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15"/>
      <c r="C298" s="115"/>
      <c r="D298" s="115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5"/>
      <c r="D299" s="115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5"/>
      <c r="D300" s="115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2:15">
      <c r="B301" s="115"/>
      <c r="C301" s="115"/>
      <c r="D301" s="115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2:15">
      <c r="B302" s="115"/>
      <c r="C302" s="115"/>
      <c r="D302" s="115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2:15">
      <c r="B303" s="115"/>
      <c r="C303" s="115"/>
      <c r="D303" s="115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2:15">
      <c r="B304" s="115"/>
      <c r="C304" s="115"/>
      <c r="D304" s="115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2:15">
      <c r="B305" s="115"/>
      <c r="C305" s="115"/>
      <c r="D305" s="115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2:15">
      <c r="B306" s="115"/>
      <c r="C306" s="115"/>
      <c r="D306" s="115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2:15">
      <c r="B307" s="115"/>
      <c r="C307" s="115"/>
      <c r="D307" s="115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2:15">
      <c r="B308" s="115"/>
      <c r="C308" s="115"/>
      <c r="D308" s="115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2:15">
      <c r="B309" s="115"/>
      <c r="C309" s="115"/>
      <c r="D309" s="115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2:15">
      <c r="B310" s="115"/>
      <c r="C310" s="115"/>
      <c r="D310" s="115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2:15">
      <c r="B311" s="115"/>
      <c r="C311" s="115"/>
      <c r="D311" s="115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2:15">
      <c r="B312" s="115"/>
      <c r="C312" s="115"/>
      <c r="D312" s="115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2:15">
      <c r="B313" s="115"/>
      <c r="C313" s="115"/>
      <c r="D313" s="115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2:15">
      <c r="B314" s="115"/>
      <c r="C314" s="115"/>
      <c r="D314" s="115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</row>
    <row r="315" spans="2:15">
      <c r="B315" s="115"/>
      <c r="C315" s="115"/>
      <c r="D315" s="115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2:15">
      <c r="B316" s="115"/>
      <c r="C316" s="115"/>
      <c r="D316" s="115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</row>
    <row r="317" spans="2:15">
      <c r="B317" s="115"/>
      <c r="C317" s="115"/>
      <c r="D317" s="115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</row>
    <row r="318" spans="2:15">
      <c r="B318" s="115"/>
      <c r="C318" s="115"/>
      <c r="D318" s="115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</row>
    <row r="319" spans="2:15">
      <c r="B319" s="115"/>
      <c r="C319" s="115"/>
      <c r="D319" s="115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2:15">
      <c r="B320" s="115"/>
      <c r="C320" s="115"/>
      <c r="D320" s="115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</row>
    <row r="321" spans="2:15">
      <c r="B321" s="115"/>
      <c r="C321" s="115"/>
      <c r="D321" s="115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</row>
    <row r="322" spans="2:15">
      <c r="B322" s="115"/>
      <c r="C322" s="115"/>
      <c r="D322" s="115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</row>
    <row r="323" spans="2:15">
      <c r="B323" s="115"/>
      <c r="C323" s="115"/>
      <c r="D323" s="115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</row>
    <row r="324" spans="2:15">
      <c r="B324" s="115"/>
      <c r="C324" s="115"/>
      <c r="D324" s="115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</row>
    <row r="325" spans="2:15">
      <c r="B325" s="115"/>
      <c r="C325" s="115"/>
      <c r="D325" s="115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</row>
    <row r="326" spans="2:15">
      <c r="B326" s="115"/>
      <c r="C326" s="115"/>
      <c r="D326" s="115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</row>
    <row r="327" spans="2:15">
      <c r="B327" s="115"/>
      <c r="C327" s="115"/>
      <c r="D327" s="115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</row>
    <row r="328" spans="2:15">
      <c r="B328" s="115"/>
      <c r="C328" s="115"/>
      <c r="D328" s="115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</row>
    <row r="329" spans="2:15">
      <c r="B329" s="115"/>
      <c r="C329" s="115"/>
      <c r="D329" s="115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2:15">
      <c r="B330" s="115"/>
      <c r="C330" s="115"/>
      <c r="D330" s="115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</row>
    <row r="331" spans="2:15">
      <c r="B331" s="115"/>
      <c r="C331" s="115"/>
      <c r="D331" s="115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</row>
    <row r="332" spans="2:15">
      <c r="B332" s="115"/>
      <c r="C332" s="115"/>
      <c r="D332" s="115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</row>
    <row r="333" spans="2:15">
      <c r="B333" s="115"/>
      <c r="C333" s="115"/>
      <c r="D333" s="115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</row>
    <row r="334" spans="2:15">
      <c r="B334" s="115"/>
      <c r="C334" s="115"/>
      <c r="D334" s="115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</row>
    <row r="335" spans="2:15">
      <c r="B335" s="115"/>
      <c r="C335" s="115"/>
      <c r="D335" s="115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</row>
    <row r="336" spans="2:15">
      <c r="B336" s="115"/>
      <c r="C336" s="115"/>
      <c r="D336" s="115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</row>
    <row r="337" spans="2:15">
      <c r="B337" s="115"/>
      <c r="C337" s="115"/>
      <c r="D337" s="115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</row>
    <row r="338" spans="2:15">
      <c r="B338" s="115"/>
      <c r="C338" s="115"/>
      <c r="D338" s="115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</row>
    <row r="339" spans="2:15">
      <c r="B339" s="115"/>
      <c r="C339" s="115"/>
      <c r="D339" s="115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</row>
    <row r="340" spans="2:15">
      <c r="B340" s="115"/>
      <c r="C340" s="115"/>
      <c r="D340" s="115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</row>
    <row r="341" spans="2:15">
      <c r="B341" s="115"/>
      <c r="C341" s="115"/>
      <c r="D341" s="115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</row>
    <row r="342" spans="2:15">
      <c r="B342" s="115"/>
      <c r="C342" s="115"/>
      <c r="D342" s="115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</row>
    <row r="343" spans="2:15">
      <c r="B343" s="115"/>
      <c r="C343" s="115"/>
      <c r="D343" s="115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</row>
    <row r="344" spans="2:15">
      <c r="B344" s="115"/>
      <c r="C344" s="115"/>
      <c r="D344" s="115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</row>
    <row r="345" spans="2:15">
      <c r="B345" s="115"/>
      <c r="C345" s="115"/>
      <c r="D345" s="115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</row>
    <row r="346" spans="2:15">
      <c r="B346" s="115"/>
      <c r="C346" s="115"/>
      <c r="D346" s="115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</row>
    <row r="347" spans="2:15">
      <c r="B347" s="115"/>
      <c r="C347" s="115"/>
      <c r="D347" s="115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</row>
    <row r="348" spans="2:15">
      <c r="B348" s="115"/>
      <c r="C348" s="115"/>
      <c r="D348" s="115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</row>
    <row r="349" spans="2:15">
      <c r="B349" s="115"/>
      <c r="C349" s="115"/>
      <c r="D349" s="115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</row>
    <row r="350" spans="2:15">
      <c r="B350" s="115"/>
      <c r="C350" s="115"/>
      <c r="D350" s="115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</row>
    <row r="351" spans="2:15">
      <c r="B351" s="115"/>
      <c r="C351" s="115"/>
      <c r="D351" s="115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</row>
    <row r="352" spans="2:15">
      <c r="B352" s="115"/>
      <c r="C352" s="115"/>
      <c r="D352" s="115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</row>
    <row r="353" spans="2:15">
      <c r="B353" s="115"/>
      <c r="C353" s="115"/>
      <c r="D353" s="115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</row>
    <row r="354" spans="2:15">
      <c r="B354" s="115"/>
      <c r="C354" s="115"/>
      <c r="D354" s="115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</row>
    <row r="355" spans="2:15">
      <c r="B355" s="115"/>
      <c r="C355" s="115"/>
      <c r="D355" s="115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</row>
    <row r="356" spans="2:15">
      <c r="B356" s="115"/>
      <c r="C356" s="115"/>
      <c r="D356" s="115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</row>
    <row r="357" spans="2:15">
      <c r="B357" s="115"/>
      <c r="C357" s="115"/>
      <c r="D357" s="115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</row>
    <row r="358" spans="2:15">
      <c r="B358" s="115"/>
      <c r="C358" s="115"/>
      <c r="D358" s="115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</row>
    <row r="359" spans="2:15">
      <c r="B359" s="115"/>
      <c r="C359" s="115"/>
      <c r="D359" s="115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</row>
    <row r="360" spans="2:15">
      <c r="B360" s="115"/>
      <c r="C360" s="115"/>
      <c r="D360" s="115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</row>
    <row r="361" spans="2:15">
      <c r="B361" s="127"/>
      <c r="C361" s="115"/>
      <c r="D361" s="115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</row>
    <row r="362" spans="2:15">
      <c r="B362" s="127"/>
      <c r="C362" s="115"/>
      <c r="D362" s="115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</row>
    <row r="363" spans="2:15">
      <c r="B363" s="128"/>
      <c r="C363" s="115"/>
      <c r="D363" s="115"/>
      <c r="E363" s="115"/>
      <c r="F363" s="115"/>
      <c r="G363" s="115"/>
      <c r="H363" s="116"/>
      <c r="I363" s="116"/>
      <c r="J363" s="116"/>
      <c r="K363" s="116"/>
      <c r="L363" s="116"/>
      <c r="M363" s="116"/>
      <c r="N363" s="116"/>
      <c r="O363" s="116"/>
    </row>
    <row r="364" spans="2:15">
      <c r="B364" s="115"/>
      <c r="C364" s="115"/>
      <c r="D364" s="115"/>
      <c r="E364" s="115"/>
      <c r="F364" s="115"/>
      <c r="G364" s="115"/>
      <c r="H364" s="116"/>
      <c r="I364" s="116"/>
      <c r="J364" s="116"/>
      <c r="K364" s="116"/>
      <c r="L364" s="116"/>
      <c r="M364" s="116"/>
      <c r="N364" s="116"/>
      <c r="O364" s="116"/>
    </row>
    <row r="365" spans="2:15">
      <c r="B365" s="115"/>
      <c r="C365" s="115"/>
      <c r="D365" s="115"/>
      <c r="E365" s="115"/>
      <c r="F365" s="115"/>
      <c r="G365" s="115"/>
      <c r="H365" s="116"/>
      <c r="I365" s="116"/>
      <c r="J365" s="116"/>
      <c r="K365" s="116"/>
      <c r="L365" s="116"/>
      <c r="M365" s="116"/>
      <c r="N365" s="116"/>
      <c r="O365" s="116"/>
    </row>
    <row r="366" spans="2:15">
      <c r="B366" s="115"/>
      <c r="C366" s="115"/>
      <c r="D366" s="115"/>
      <c r="E366" s="115"/>
      <c r="F366" s="115"/>
      <c r="G366" s="115"/>
      <c r="H366" s="116"/>
      <c r="I366" s="116"/>
      <c r="J366" s="116"/>
      <c r="K366" s="116"/>
      <c r="L366" s="116"/>
      <c r="M366" s="116"/>
      <c r="N366" s="116"/>
      <c r="O366" s="116"/>
    </row>
    <row r="367" spans="2:15">
      <c r="B367" s="115"/>
      <c r="C367" s="115"/>
      <c r="D367" s="115"/>
      <c r="E367" s="115"/>
      <c r="F367" s="115"/>
      <c r="G367" s="115"/>
      <c r="H367" s="116"/>
      <c r="I367" s="116"/>
      <c r="J367" s="116"/>
      <c r="K367" s="116"/>
      <c r="L367" s="116"/>
      <c r="M367" s="116"/>
      <c r="N367" s="116"/>
      <c r="O367" s="116"/>
    </row>
    <row r="368" spans="2:15">
      <c r="B368" s="115"/>
      <c r="C368" s="115"/>
      <c r="D368" s="115"/>
      <c r="E368" s="115"/>
      <c r="F368" s="115"/>
      <c r="G368" s="115"/>
      <c r="H368" s="116"/>
      <c r="I368" s="116"/>
      <c r="J368" s="116"/>
      <c r="K368" s="116"/>
      <c r="L368" s="116"/>
      <c r="M368" s="116"/>
      <c r="N368" s="116"/>
      <c r="O368" s="116"/>
    </row>
    <row r="369" spans="2:15">
      <c r="B369" s="115"/>
      <c r="C369" s="115"/>
      <c r="D369" s="115"/>
      <c r="E369" s="115"/>
      <c r="F369" s="115"/>
      <c r="G369" s="115"/>
      <c r="H369" s="116"/>
      <c r="I369" s="116"/>
      <c r="J369" s="116"/>
      <c r="K369" s="116"/>
      <c r="L369" s="116"/>
      <c r="M369" s="116"/>
      <c r="N369" s="116"/>
      <c r="O369" s="116"/>
    </row>
    <row r="370" spans="2:15">
      <c r="B370" s="115"/>
      <c r="C370" s="115"/>
      <c r="D370" s="115"/>
      <c r="E370" s="115"/>
      <c r="F370" s="115"/>
      <c r="G370" s="115"/>
      <c r="H370" s="116"/>
      <c r="I370" s="116"/>
      <c r="J370" s="116"/>
      <c r="K370" s="116"/>
      <c r="L370" s="116"/>
      <c r="M370" s="116"/>
      <c r="N370" s="116"/>
      <c r="O370" s="116"/>
    </row>
    <row r="371" spans="2:15">
      <c r="B371" s="115"/>
      <c r="C371" s="115"/>
      <c r="D371" s="115"/>
      <c r="E371" s="115"/>
      <c r="F371" s="115"/>
      <c r="G371" s="115"/>
      <c r="H371" s="116"/>
      <c r="I371" s="116"/>
      <c r="J371" s="116"/>
      <c r="K371" s="116"/>
      <c r="L371" s="116"/>
      <c r="M371" s="116"/>
      <c r="N371" s="116"/>
      <c r="O371" s="116"/>
    </row>
    <row r="372" spans="2:15">
      <c r="B372" s="115"/>
      <c r="C372" s="115"/>
      <c r="D372" s="115"/>
      <c r="E372" s="115"/>
      <c r="F372" s="115"/>
      <c r="G372" s="115"/>
      <c r="H372" s="116"/>
      <c r="I372" s="116"/>
      <c r="J372" s="116"/>
      <c r="K372" s="116"/>
      <c r="L372" s="116"/>
      <c r="M372" s="116"/>
      <c r="N372" s="116"/>
      <c r="O372" s="116"/>
    </row>
    <row r="373" spans="2:15">
      <c r="B373" s="115"/>
      <c r="C373" s="115"/>
      <c r="D373" s="115"/>
      <c r="E373" s="115"/>
      <c r="F373" s="115"/>
      <c r="G373" s="115"/>
      <c r="H373" s="116"/>
      <c r="I373" s="116"/>
      <c r="J373" s="116"/>
      <c r="K373" s="116"/>
      <c r="L373" s="116"/>
      <c r="M373" s="116"/>
      <c r="N373" s="116"/>
      <c r="O373" s="116"/>
    </row>
    <row r="374" spans="2:15">
      <c r="B374" s="115"/>
      <c r="C374" s="115"/>
      <c r="D374" s="115"/>
      <c r="E374" s="115"/>
      <c r="F374" s="115"/>
      <c r="G374" s="115"/>
      <c r="H374" s="116"/>
      <c r="I374" s="116"/>
      <c r="J374" s="116"/>
      <c r="K374" s="116"/>
      <c r="L374" s="116"/>
      <c r="M374" s="116"/>
      <c r="N374" s="116"/>
      <c r="O374" s="116"/>
    </row>
    <row r="375" spans="2:15">
      <c r="B375" s="115"/>
      <c r="C375" s="115"/>
      <c r="D375" s="115"/>
      <c r="E375" s="115"/>
      <c r="F375" s="115"/>
      <c r="G375" s="115"/>
      <c r="H375" s="116"/>
      <c r="I375" s="116"/>
      <c r="J375" s="116"/>
      <c r="K375" s="116"/>
      <c r="L375" s="116"/>
      <c r="M375" s="116"/>
      <c r="N375" s="116"/>
      <c r="O375" s="116"/>
    </row>
    <row r="376" spans="2:15">
      <c r="B376" s="115"/>
      <c r="C376" s="115"/>
      <c r="D376" s="115"/>
      <c r="E376" s="115"/>
      <c r="F376" s="115"/>
      <c r="G376" s="115"/>
      <c r="H376" s="116"/>
      <c r="I376" s="116"/>
      <c r="J376" s="116"/>
      <c r="K376" s="116"/>
      <c r="L376" s="116"/>
      <c r="M376" s="116"/>
      <c r="N376" s="116"/>
      <c r="O376" s="116"/>
    </row>
    <row r="377" spans="2:15">
      <c r="B377" s="115"/>
      <c r="C377" s="115"/>
      <c r="D377" s="115"/>
      <c r="E377" s="115"/>
      <c r="F377" s="115"/>
      <c r="G377" s="115"/>
      <c r="H377" s="116"/>
      <c r="I377" s="116"/>
      <c r="J377" s="116"/>
      <c r="K377" s="116"/>
      <c r="L377" s="116"/>
      <c r="M377" s="116"/>
      <c r="N377" s="116"/>
      <c r="O377" s="116"/>
    </row>
    <row r="378" spans="2:15">
      <c r="B378" s="115"/>
      <c r="C378" s="115"/>
      <c r="D378" s="115"/>
      <c r="E378" s="115"/>
      <c r="F378" s="115"/>
      <c r="G378" s="115"/>
      <c r="H378" s="116"/>
      <c r="I378" s="116"/>
      <c r="J378" s="116"/>
      <c r="K378" s="116"/>
      <c r="L378" s="116"/>
      <c r="M378" s="116"/>
      <c r="N378" s="116"/>
      <c r="O378" s="116"/>
    </row>
    <row r="379" spans="2:15">
      <c r="B379" s="115"/>
      <c r="C379" s="115"/>
      <c r="D379" s="115"/>
      <c r="E379" s="115"/>
      <c r="F379" s="115"/>
      <c r="G379" s="115"/>
      <c r="H379" s="116"/>
      <c r="I379" s="116"/>
      <c r="J379" s="116"/>
      <c r="K379" s="116"/>
      <c r="L379" s="116"/>
      <c r="M379" s="116"/>
      <c r="N379" s="116"/>
      <c r="O379" s="116"/>
    </row>
    <row r="380" spans="2:15">
      <c r="B380" s="115"/>
      <c r="C380" s="115"/>
      <c r="D380" s="115"/>
      <c r="E380" s="115"/>
      <c r="F380" s="115"/>
      <c r="G380" s="115"/>
      <c r="H380" s="116"/>
      <c r="I380" s="116"/>
      <c r="J380" s="116"/>
      <c r="K380" s="116"/>
      <c r="L380" s="116"/>
      <c r="M380" s="116"/>
      <c r="N380" s="116"/>
      <c r="O380" s="116"/>
    </row>
    <row r="381" spans="2:15">
      <c r="B381" s="115"/>
      <c r="C381" s="115"/>
      <c r="D381" s="115"/>
      <c r="E381" s="115"/>
      <c r="F381" s="115"/>
      <c r="G381" s="115"/>
      <c r="H381" s="116"/>
      <c r="I381" s="116"/>
      <c r="J381" s="116"/>
      <c r="K381" s="116"/>
      <c r="L381" s="116"/>
      <c r="M381" s="116"/>
      <c r="N381" s="116"/>
      <c r="O381" s="116"/>
    </row>
    <row r="382" spans="2:15">
      <c r="B382" s="115"/>
      <c r="C382" s="115"/>
      <c r="D382" s="115"/>
      <c r="E382" s="115"/>
      <c r="F382" s="115"/>
      <c r="G382" s="115"/>
      <c r="H382" s="116"/>
      <c r="I382" s="116"/>
      <c r="J382" s="116"/>
      <c r="K382" s="116"/>
      <c r="L382" s="116"/>
      <c r="M382" s="116"/>
      <c r="N382" s="116"/>
      <c r="O382" s="116"/>
    </row>
    <row r="383" spans="2:15">
      <c r="B383" s="115"/>
      <c r="C383" s="115"/>
      <c r="D383" s="115"/>
      <c r="E383" s="115"/>
      <c r="F383" s="115"/>
      <c r="G383" s="115"/>
      <c r="H383" s="116"/>
      <c r="I383" s="116"/>
      <c r="J383" s="116"/>
      <c r="K383" s="116"/>
      <c r="L383" s="116"/>
      <c r="M383" s="116"/>
      <c r="N383" s="116"/>
      <c r="O383" s="116"/>
    </row>
    <row r="384" spans="2:15">
      <c r="B384" s="115"/>
      <c r="C384" s="115"/>
      <c r="D384" s="115"/>
      <c r="E384" s="115"/>
      <c r="F384" s="115"/>
      <c r="G384" s="115"/>
      <c r="H384" s="116"/>
      <c r="I384" s="116"/>
      <c r="J384" s="116"/>
      <c r="K384" s="116"/>
      <c r="L384" s="116"/>
      <c r="M384" s="116"/>
      <c r="N384" s="116"/>
      <c r="O384" s="116"/>
    </row>
    <row r="385" spans="2:15">
      <c r="B385" s="115"/>
      <c r="C385" s="115"/>
      <c r="D385" s="115"/>
      <c r="E385" s="115"/>
      <c r="F385" s="115"/>
      <c r="G385" s="115"/>
      <c r="H385" s="116"/>
      <c r="I385" s="116"/>
      <c r="J385" s="116"/>
      <c r="K385" s="116"/>
      <c r="L385" s="116"/>
      <c r="M385" s="116"/>
      <c r="N385" s="116"/>
      <c r="O385" s="116"/>
    </row>
    <row r="386" spans="2:15">
      <c r="B386" s="115"/>
      <c r="C386" s="115"/>
      <c r="D386" s="115"/>
      <c r="E386" s="115"/>
      <c r="F386" s="115"/>
      <c r="G386" s="115"/>
      <c r="H386" s="116"/>
      <c r="I386" s="116"/>
      <c r="J386" s="116"/>
      <c r="K386" s="116"/>
      <c r="L386" s="116"/>
      <c r="M386" s="116"/>
      <c r="N386" s="116"/>
      <c r="O386" s="116"/>
    </row>
    <row r="387" spans="2:15">
      <c r="B387" s="115"/>
      <c r="C387" s="115"/>
      <c r="D387" s="115"/>
      <c r="E387" s="115"/>
      <c r="F387" s="115"/>
      <c r="G387" s="115"/>
      <c r="H387" s="116"/>
      <c r="I387" s="116"/>
      <c r="J387" s="116"/>
      <c r="K387" s="116"/>
      <c r="L387" s="116"/>
      <c r="M387" s="116"/>
      <c r="N387" s="116"/>
      <c r="O387" s="116"/>
    </row>
    <row r="388" spans="2:15">
      <c r="B388" s="115"/>
      <c r="C388" s="115"/>
      <c r="D388" s="115"/>
      <c r="E388" s="115"/>
      <c r="F388" s="115"/>
      <c r="G388" s="115"/>
      <c r="H388" s="116"/>
      <c r="I388" s="116"/>
      <c r="J388" s="116"/>
      <c r="K388" s="116"/>
      <c r="L388" s="116"/>
      <c r="M388" s="116"/>
      <c r="N388" s="116"/>
      <c r="O388" s="116"/>
    </row>
    <row r="389" spans="2:15">
      <c r="B389" s="115"/>
      <c r="C389" s="115"/>
      <c r="D389" s="115"/>
      <c r="E389" s="115"/>
      <c r="F389" s="115"/>
      <c r="G389" s="115"/>
      <c r="H389" s="116"/>
      <c r="I389" s="116"/>
      <c r="J389" s="116"/>
      <c r="K389" s="116"/>
      <c r="L389" s="116"/>
      <c r="M389" s="116"/>
      <c r="N389" s="116"/>
      <c r="O389" s="116"/>
    </row>
    <row r="390" spans="2:15">
      <c r="B390" s="115"/>
      <c r="C390" s="115"/>
      <c r="D390" s="115"/>
      <c r="E390" s="115"/>
      <c r="F390" s="115"/>
      <c r="G390" s="115"/>
      <c r="H390" s="116"/>
      <c r="I390" s="116"/>
      <c r="J390" s="116"/>
      <c r="K390" s="116"/>
      <c r="L390" s="116"/>
      <c r="M390" s="116"/>
      <c r="N390" s="116"/>
      <c r="O390" s="116"/>
    </row>
    <row r="391" spans="2:15">
      <c r="B391" s="115"/>
      <c r="C391" s="115"/>
      <c r="D391" s="115"/>
      <c r="E391" s="115"/>
      <c r="F391" s="115"/>
      <c r="G391" s="115"/>
      <c r="H391" s="116"/>
      <c r="I391" s="116"/>
      <c r="J391" s="116"/>
      <c r="K391" s="116"/>
      <c r="L391" s="116"/>
      <c r="M391" s="116"/>
      <c r="N391" s="116"/>
      <c r="O391" s="116"/>
    </row>
    <row r="392" spans="2:15">
      <c r="B392" s="115"/>
      <c r="C392" s="115"/>
      <c r="D392" s="115"/>
      <c r="E392" s="115"/>
      <c r="F392" s="115"/>
      <c r="G392" s="115"/>
      <c r="H392" s="116"/>
      <c r="I392" s="116"/>
      <c r="J392" s="116"/>
      <c r="K392" s="116"/>
      <c r="L392" s="116"/>
      <c r="M392" s="116"/>
      <c r="N392" s="116"/>
      <c r="O392" s="116"/>
    </row>
    <row r="393" spans="2:15">
      <c r="B393" s="115"/>
      <c r="C393" s="115"/>
      <c r="D393" s="115"/>
      <c r="E393" s="115"/>
      <c r="F393" s="115"/>
      <c r="G393" s="115"/>
      <c r="H393" s="116"/>
      <c r="I393" s="116"/>
      <c r="J393" s="116"/>
      <c r="K393" s="116"/>
      <c r="L393" s="116"/>
      <c r="M393" s="116"/>
      <c r="N393" s="116"/>
      <c r="O393" s="116"/>
    </row>
    <row r="394" spans="2:15">
      <c r="B394" s="115"/>
      <c r="C394" s="115"/>
      <c r="D394" s="115"/>
      <c r="E394" s="115"/>
      <c r="F394" s="115"/>
      <c r="G394" s="115"/>
      <c r="H394" s="116"/>
      <c r="I394" s="116"/>
      <c r="J394" s="116"/>
      <c r="K394" s="116"/>
      <c r="L394" s="116"/>
      <c r="M394" s="116"/>
      <c r="N394" s="116"/>
      <c r="O394" s="116"/>
    </row>
    <row r="395" spans="2:15">
      <c r="B395" s="115"/>
      <c r="C395" s="115"/>
      <c r="D395" s="115"/>
      <c r="E395" s="115"/>
      <c r="F395" s="115"/>
      <c r="G395" s="115"/>
      <c r="H395" s="116"/>
      <c r="I395" s="116"/>
      <c r="J395" s="116"/>
      <c r="K395" s="116"/>
      <c r="L395" s="116"/>
      <c r="M395" s="116"/>
      <c r="N395" s="116"/>
      <c r="O395" s="116"/>
    </row>
    <row r="396" spans="2:15">
      <c r="B396" s="115"/>
      <c r="C396" s="115"/>
      <c r="D396" s="115"/>
      <c r="E396" s="115"/>
      <c r="F396" s="115"/>
      <c r="G396" s="115"/>
      <c r="H396" s="116"/>
      <c r="I396" s="116"/>
      <c r="J396" s="116"/>
      <c r="K396" s="116"/>
      <c r="L396" s="116"/>
      <c r="M396" s="116"/>
      <c r="N396" s="116"/>
      <c r="O396" s="116"/>
    </row>
    <row r="397" spans="2:15">
      <c r="B397" s="115"/>
      <c r="C397" s="115"/>
      <c r="D397" s="115"/>
      <c r="E397" s="115"/>
      <c r="F397" s="115"/>
      <c r="G397" s="115"/>
      <c r="H397" s="116"/>
      <c r="I397" s="116"/>
      <c r="J397" s="116"/>
      <c r="K397" s="116"/>
      <c r="L397" s="116"/>
      <c r="M397" s="116"/>
      <c r="N397" s="116"/>
      <c r="O397" s="116"/>
    </row>
    <row r="398" spans="2:15">
      <c r="B398" s="115"/>
      <c r="C398" s="115"/>
      <c r="D398" s="115"/>
      <c r="E398" s="115"/>
      <c r="F398" s="115"/>
      <c r="G398" s="115"/>
      <c r="H398" s="116"/>
      <c r="I398" s="116"/>
      <c r="J398" s="116"/>
      <c r="K398" s="116"/>
      <c r="L398" s="116"/>
      <c r="M398" s="116"/>
      <c r="N398" s="116"/>
      <c r="O398" s="116"/>
    </row>
    <row r="399" spans="2:15">
      <c r="B399" s="115"/>
      <c r="C399" s="115"/>
      <c r="D399" s="115"/>
      <c r="E399" s="115"/>
      <c r="F399" s="115"/>
      <c r="G399" s="115"/>
      <c r="H399" s="116"/>
      <c r="I399" s="116"/>
      <c r="J399" s="116"/>
      <c r="K399" s="116"/>
      <c r="L399" s="116"/>
      <c r="M399" s="116"/>
      <c r="N399" s="116"/>
      <c r="O399" s="116"/>
    </row>
    <row r="400" spans="2:15">
      <c r="B400" s="115"/>
      <c r="C400" s="115"/>
      <c r="D400" s="115"/>
      <c r="E400" s="115"/>
      <c r="F400" s="115"/>
      <c r="G400" s="115"/>
      <c r="H400" s="116"/>
      <c r="I400" s="116"/>
      <c r="J400" s="116"/>
      <c r="K400" s="116"/>
      <c r="L400" s="116"/>
      <c r="M400" s="116"/>
      <c r="N400" s="116"/>
      <c r="O400" s="116"/>
    </row>
    <row r="401" spans="2:15">
      <c r="B401" s="115"/>
      <c r="C401" s="115"/>
      <c r="D401" s="115"/>
      <c r="E401" s="115"/>
      <c r="F401" s="115"/>
      <c r="G401" s="115"/>
      <c r="H401" s="116"/>
      <c r="I401" s="116"/>
      <c r="J401" s="116"/>
      <c r="K401" s="116"/>
      <c r="L401" s="116"/>
      <c r="M401" s="116"/>
      <c r="N401" s="116"/>
      <c r="O401" s="116"/>
    </row>
    <row r="402" spans="2:15">
      <c r="B402" s="115"/>
      <c r="C402" s="115"/>
      <c r="D402" s="115"/>
      <c r="E402" s="115"/>
      <c r="F402" s="115"/>
      <c r="G402" s="115"/>
      <c r="H402" s="116"/>
      <c r="I402" s="116"/>
      <c r="J402" s="116"/>
      <c r="K402" s="116"/>
      <c r="L402" s="116"/>
      <c r="M402" s="116"/>
      <c r="N402" s="116"/>
      <c r="O402" s="116"/>
    </row>
    <row r="403" spans="2:15">
      <c r="B403" s="115"/>
      <c r="C403" s="115"/>
      <c r="D403" s="115"/>
      <c r="E403" s="115"/>
      <c r="F403" s="115"/>
      <c r="G403" s="115"/>
      <c r="H403" s="116"/>
      <c r="I403" s="116"/>
      <c r="J403" s="116"/>
      <c r="K403" s="116"/>
      <c r="L403" s="116"/>
      <c r="M403" s="116"/>
      <c r="N403" s="116"/>
      <c r="O403" s="116"/>
    </row>
    <row r="404" spans="2:15">
      <c r="B404" s="115"/>
      <c r="C404" s="115"/>
      <c r="D404" s="115"/>
      <c r="E404" s="115"/>
      <c r="F404" s="115"/>
      <c r="G404" s="115"/>
      <c r="H404" s="116"/>
      <c r="I404" s="116"/>
      <c r="J404" s="116"/>
      <c r="K404" s="116"/>
      <c r="L404" s="116"/>
      <c r="M404" s="116"/>
      <c r="N404" s="116"/>
      <c r="O404" s="116"/>
    </row>
    <row r="405" spans="2:15">
      <c r="B405" s="115"/>
      <c r="C405" s="115"/>
      <c r="D405" s="115"/>
      <c r="E405" s="115"/>
      <c r="F405" s="115"/>
      <c r="G405" s="115"/>
      <c r="H405" s="116"/>
      <c r="I405" s="116"/>
      <c r="J405" s="116"/>
      <c r="K405" s="116"/>
      <c r="L405" s="116"/>
      <c r="M405" s="116"/>
      <c r="N405" s="116"/>
      <c r="O405" s="116"/>
    </row>
    <row r="406" spans="2:15">
      <c r="B406" s="115"/>
      <c r="C406" s="115"/>
      <c r="D406" s="115"/>
      <c r="E406" s="115"/>
      <c r="F406" s="115"/>
      <c r="G406" s="115"/>
      <c r="H406" s="116"/>
      <c r="I406" s="116"/>
      <c r="J406" s="116"/>
      <c r="K406" s="116"/>
      <c r="L406" s="116"/>
      <c r="M406" s="116"/>
      <c r="N406" s="116"/>
      <c r="O406" s="116"/>
    </row>
    <row r="407" spans="2:15">
      <c r="B407" s="115"/>
      <c r="C407" s="115"/>
      <c r="D407" s="115"/>
      <c r="E407" s="115"/>
      <c r="F407" s="115"/>
      <c r="G407" s="115"/>
      <c r="H407" s="116"/>
      <c r="I407" s="116"/>
      <c r="J407" s="116"/>
      <c r="K407" s="116"/>
      <c r="L407" s="116"/>
      <c r="M407" s="116"/>
      <c r="N407" s="116"/>
      <c r="O407" s="116"/>
    </row>
    <row r="408" spans="2:15">
      <c r="B408" s="115"/>
      <c r="C408" s="115"/>
      <c r="D408" s="115"/>
      <c r="E408" s="115"/>
      <c r="F408" s="115"/>
      <c r="G408" s="115"/>
      <c r="H408" s="116"/>
      <c r="I408" s="116"/>
      <c r="J408" s="116"/>
      <c r="K408" s="116"/>
      <c r="L408" s="116"/>
      <c r="M408" s="116"/>
      <c r="N408" s="116"/>
      <c r="O408" s="116"/>
    </row>
    <row r="409" spans="2:15">
      <c r="B409" s="115"/>
      <c r="C409" s="115"/>
      <c r="D409" s="115"/>
      <c r="E409" s="115"/>
      <c r="F409" s="115"/>
      <c r="G409" s="115"/>
      <c r="H409" s="116"/>
      <c r="I409" s="116"/>
      <c r="J409" s="116"/>
      <c r="K409" s="116"/>
      <c r="L409" s="116"/>
      <c r="M409" s="116"/>
      <c r="N409" s="116"/>
      <c r="O409" s="116"/>
    </row>
    <row r="410" spans="2:15">
      <c r="B410" s="115"/>
      <c r="C410" s="115"/>
      <c r="D410" s="115"/>
      <c r="E410" s="115"/>
      <c r="F410" s="115"/>
      <c r="G410" s="115"/>
      <c r="H410" s="116"/>
      <c r="I410" s="116"/>
      <c r="J410" s="116"/>
      <c r="K410" s="116"/>
      <c r="L410" s="116"/>
      <c r="M410" s="116"/>
      <c r="N410" s="116"/>
      <c r="O410" s="116"/>
    </row>
    <row r="411" spans="2:15">
      <c r="B411" s="115"/>
      <c r="C411" s="115"/>
      <c r="D411" s="115"/>
      <c r="E411" s="115"/>
      <c r="F411" s="115"/>
      <c r="G411" s="115"/>
      <c r="H411" s="116"/>
      <c r="I411" s="116"/>
      <c r="J411" s="116"/>
      <c r="K411" s="116"/>
      <c r="L411" s="116"/>
      <c r="M411" s="116"/>
      <c r="N411" s="116"/>
      <c r="O411" s="116"/>
    </row>
    <row r="412" spans="2:15">
      <c r="B412" s="115"/>
      <c r="C412" s="115"/>
      <c r="D412" s="115"/>
      <c r="E412" s="115"/>
      <c r="F412" s="115"/>
      <c r="G412" s="115"/>
      <c r="H412" s="116"/>
      <c r="I412" s="116"/>
      <c r="J412" s="116"/>
      <c r="K412" s="116"/>
      <c r="L412" s="116"/>
      <c r="M412" s="116"/>
      <c r="N412" s="116"/>
      <c r="O412" s="116"/>
    </row>
    <row r="413" spans="2:15">
      <c r="B413" s="115"/>
      <c r="C413" s="115"/>
      <c r="D413" s="115"/>
      <c r="E413" s="115"/>
      <c r="F413" s="115"/>
      <c r="G413" s="115"/>
      <c r="H413" s="116"/>
      <c r="I413" s="116"/>
      <c r="J413" s="116"/>
      <c r="K413" s="116"/>
      <c r="L413" s="116"/>
      <c r="M413" s="116"/>
      <c r="N413" s="116"/>
      <c r="O413" s="116"/>
    </row>
    <row r="414" spans="2:15">
      <c r="B414" s="115"/>
      <c r="C414" s="115"/>
      <c r="D414" s="115"/>
      <c r="E414" s="115"/>
      <c r="F414" s="115"/>
      <c r="G414" s="115"/>
      <c r="H414" s="116"/>
      <c r="I414" s="116"/>
      <c r="J414" s="116"/>
      <c r="K414" s="116"/>
      <c r="L414" s="116"/>
      <c r="M414" s="116"/>
      <c r="N414" s="116"/>
      <c r="O414" s="116"/>
    </row>
    <row r="415" spans="2:15">
      <c r="B415" s="115"/>
      <c r="C415" s="115"/>
      <c r="D415" s="115"/>
      <c r="E415" s="115"/>
      <c r="F415" s="115"/>
      <c r="G415" s="115"/>
      <c r="H415" s="116"/>
      <c r="I415" s="116"/>
      <c r="J415" s="116"/>
      <c r="K415" s="116"/>
      <c r="L415" s="116"/>
      <c r="M415" s="116"/>
      <c r="N415" s="116"/>
      <c r="O415" s="116"/>
    </row>
    <row r="416" spans="2:15">
      <c r="B416" s="115"/>
      <c r="C416" s="115"/>
      <c r="D416" s="115"/>
      <c r="E416" s="115"/>
      <c r="F416" s="115"/>
      <c r="G416" s="115"/>
      <c r="H416" s="116"/>
      <c r="I416" s="116"/>
      <c r="J416" s="116"/>
      <c r="K416" s="116"/>
      <c r="L416" s="116"/>
      <c r="M416" s="116"/>
      <c r="N416" s="116"/>
      <c r="O416" s="116"/>
    </row>
    <row r="417" spans="2:15">
      <c r="B417" s="115"/>
      <c r="C417" s="115"/>
      <c r="D417" s="115"/>
      <c r="E417" s="115"/>
      <c r="F417" s="115"/>
      <c r="G417" s="115"/>
      <c r="H417" s="116"/>
      <c r="I417" s="116"/>
      <c r="J417" s="116"/>
      <c r="K417" s="116"/>
      <c r="L417" s="116"/>
      <c r="M417" s="116"/>
      <c r="N417" s="116"/>
      <c r="O417" s="116"/>
    </row>
    <row r="418" spans="2:15">
      <c r="B418" s="115"/>
      <c r="C418" s="115"/>
      <c r="D418" s="115"/>
      <c r="E418" s="115"/>
      <c r="F418" s="115"/>
      <c r="G418" s="115"/>
      <c r="H418" s="116"/>
      <c r="I418" s="116"/>
      <c r="J418" s="116"/>
      <c r="K418" s="116"/>
      <c r="L418" s="116"/>
      <c r="M418" s="116"/>
      <c r="N418" s="116"/>
      <c r="O418" s="116"/>
    </row>
    <row r="419" spans="2:15">
      <c r="B419" s="115"/>
      <c r="C419" s="115"/>
      <c r="D419" s="115"/>
      <c r="E419" s="115"/>
      <c r="F419" s="115"/>
      <c r="G419" s="115"/>
      <c r="H419" s="116"/>
      <c r="I419" s="116"/>
      <c r="J419" s="116"/>
      <c r="K419" s="116"/>
      <c r="L419" s="116"/>
      <c r="M419" s="116"/>
      <c r="N419" s="116"/>
      <c r="O419" s="116"/>
    </row>
    <row r="420" spans="2:15">
      <c r="B420" s="115"/>
      <c r="C420" s="115"/>
      <c r="D420" s="115"/>
      <c r="E420" s="115"/>
      <c r="F420" s="115"/>
      <c r="G420" s="115"/>
      <c r="H420" s="116"/>
      <c r="I420" s="116"/>
      <c r="J420" s="116"/>
      <c r="K420" s="116"/>
      <c r="L420" s="116"/>
      <c r="M420" s="116"/>
      <c r="N420" s="116"/>
      <c r="O420" s="116"/>
    </row>
    <row r="421" spans="2:15">
      <c r="B421" s="115"/>
      <c r="C421" s="115"/>
      <c r="D421" s="115"/>
      <c r="E421" s="115"/>
      <c r="F421" s="115"/>
      <c r="G421" s="115"/>
      <c r="H421" s="116"/>
      <c r="I421" s="116"/>
      <c r="J421" s="116"/>
      <c r="K421" s="116"/>
      <c r="L421" s="116"/>
      <c r="M421" s="116"/>
      <c r="N421" s="116"/>
      <c r="O421" s="116"/>
    </row>
    <row r="422" spans="2:15">
      <c r="B422" s="115"/>
      <c r="C422" s="115"/>
      <c r="D422" s="115"/>
      <c r="E422" s="115"/>
      <c r="F422" s="115"/>
      <c r="G422" s="115"/>
      <c r="H422" s="116"/>
      <c r="I422" s="116"/>
      <c r="J422" s="116"/>
      <c r="K422" s="116"/>
      <c r="L422" s="116"/>
      <c r="M422" s="116"/>
      <c r="N422" s="116"/>
      <c r="O422" s="116"/>
    </row>
    <row r="423" spans="2:15">
      <c r="B423" s="115"/>
      <c r="C423" s="115"/>
      <c r="D423" s="115"/>
      <c r="E423" s="115"/>
      <c r="F423" s="115"/>
      <c r="G423" s="115"/>
      <c r="H423" s="116"/>
      <c r="I423" s="116"/>
      <c r="J423" s="116"/>
      <c r="K423" s="116"/>
      <c r="L423" s="116"/>
      <c r="M423" s="116"/>
      <c r="N423" s="116"/>
      <c r="O423" s="116"/>
    </row>
    <row r="424" spans="2:15">
      <c r="B424" s="115"/>
      <c r="C424" s="115"/>
      <c r="D424" s="115"/>
      <c r="E424" s="115"/>
      <c r="F424" s="115"/>
      <c r="G424" s="115"/>
      <c r="H424" s="116"/>
      <c r="I424" s="116"/>
      <c r="J424" s="116"/>
      <c r="K424" s="116"/>
      <c r="L424" s="116"/>
      <c r="M424" s="116"/>
      <c r="N424" s="116"/>
      <c r="O424" s="116"/>
    </row>
    <row r="425" spans="2:15">
      <c r="B425" s="115"/>
      <c r="C425" s="115"/>
      <c r="D425" s="115"/>
      <c r="E425" s="115"/>
      <c r="F425" s="115"/>
      <c r="G425" s="115"/>
      <c r="H425" s="116"/>
      <c r="I425" s="116"/>
      <c r="J425" s="116"/>
      <c r="K425" s="116"/>
      <c r="L425" s="116"/>
      <c r="M425" s="116"/>
      <c r="N425" s="116"/>
      <c r="O425" s="116"/>
    </row>
    <row r="426" spans="2:15">
      <c r="B426" s="115"/>
      <c r="C426" s="115"/>
      <c r="D426" s="115"/>
      <c r="E426" s="115"/>
      <c r="F426" s="115"/>
      <c r="G426" s="115"/>
      <c r="H426" s="116"/>
      <c r="I426" s="116"/>
      <c r="J426" s="116"/>
      <c r="K426" s="116"/>
      <c r="L426" s="116"/>
      <c r="M426" s="116"/>
      <c r="N426" s="116"/>
      <c r="O426" s="116"/>
    </row>
    <row r="427" spans="2:15">
      <c r="B427" s="115"/>
      <c r="C427" s="115"/>
      <c r="D427" s="115"/>
      <c r="E427" s="115"/>
      <c r="F427" s="115"/>
      <c r="G427" s="115"/>
      <c r="H427" s="116"/>
      <c r="I427" s="116"/>
      <c r="J427" s="116"/>
      <c r="K427" s="116"/>
      <c r="L427" s="116"/>
      <c r="M427" s="116"/>
      <c r="N427" s="116"/>
      <c r="O427" s="116"/>
    </row>
    <row r="428" spans="2:15">
      <c r="B428" s="115"/>
      <c r="C428" s="115"/>
      <c r="D428" s="115"/>
      <c r="E428" s="115"/>
      <c r="F428" s="115"/>
      <c r="G428" s="115"/>
      <c r="H428" s="116"/>
      <c r="I428" s="116"/>
      <c r="J428" s="116"/>
      <c r="K428" s="116"/>
      <c r="L428" s="116"/>
      <c r="M428" s="116"/>
      <c r="N428" s="116"/>
      <c r="O428" s="116"/>
    </row>
    <row r="429" spans="2:15">
      <c r="B429" s="115"/>
      <c r="C429" s="115"/>
      <c r="D429" s="115"/>
      <c r="E429" s="115"/>
      <c r="F429" s="115"/>
      <c r="G429" s="115"/>
      <c r="H429" s="116"/>
      <c r="I429" s="116"/>
      <c r="J429" s="116"/>
      <c r="K429" s="116"/>
      <c r="L429" s="116"/>
      <c r="M429" s="116"/>
      <c r="N429" s="116"/>
      <c r="O429" s="116"/>
    </row>
    <row r="430" spans="2:15">
      <c r="B430" s="115"/>
      <c r="C430" s="115"/>
      <c r="D430" s="115"/>
      <c r="E430" s="115"/>
      <c r="F430" s="115"/>
      <c r="G430" s="115"/>
      <c r="H430" s="116"/>
      <c r="I430" s="116"/>
      <c r="J430" s="116"/>
      <c r="K430" s="116"/>
      <c r="L430" s="116"/>
      <c r="M430" s="116"/>
      <c r="N430" s="116"/>
      <c r="O430" s="116"/>
    </row>
    <row r="431" spans="2:15">
      <c r="B431" s="115"/>
      <c r="C431" s="115"/>
      <c r="D431" s="115"/>
      <c r="E431" s="115"/>
      <c r="F431" s="115"/>
      <c r="G431" s="115"/>
      <c r="H431" s="116"/>
      <c r="I431" s="116"/>
      <c r="J431" s="116"/>
      <c r="K431" s="116"/>
      <c r="L431" s="116"/>
      <c r="M431" s="116"/>
      <c r="N431" s="116"/>
      <c r="O431" s="116"/>
    </row>
    <row r="432" spans="2:15">
      <c r="B432" s="115"/>
      <c r="C432" s="115"/>
      <c r="D432" s="115"/>
      <c r="E432" s="115"/>
      <c r="F432" s="115"/>
      <c r="G432" s="115"/>
      <c r="H432" s="116"/>
      <c r="I432" s="116"/>
      <c r="J432" s="116"/>
      <c r="K432" s="116"/>
      <c r="L432" s="116"/>
      <c r="M432" s="116"/>
      <c r="N432" s="116"/>
      <c r="O432" s="116"/>
    </row>
    <row r="433" spans="2:15">
      <c r="B433" s="115"/>
      <c r="C433" s="115"/>
      <c r="D433" s="115"/>
      <c r="E433" s="115"/>
      <c r="F433" s="115"/>
      <c r="G433" s="115"/>
      <c r="H433" s="116"/>
      <c r="I433" s="116"/>
      <c r="J433" s="116"/>
      <c r="K433" s="116"/>
      <c r="L433" s="116"/>
      <c r="M433" s="116"/>
      <c r="N433" s="116"/>
      <c r="O433" s="116"/>
    </row>
    <row r="434" spans="2:15">
      <c r="B434" s="115"/>
      <c r="C434" s="115"/>
      <c r="D434" s="115"/>
      <c r="E434" s="115"/>
      <c r="F434" s="115"/>
      <c r="G434" s="115"/>
      <c r="H434" s="116"/>
      <c r="I434" s="116"/>
      <c r="J434" s="116"/>
      <c r="K434" s="116"/>
      <c r="L434" s="116"/>
      <c r="M434" s="116"/>
      <c r="N434" s="116"/>
      <c r="O434" s="116"/>
    </row>
    <row r="435" spans="2:15">
      <c r="B435" s="115"/>
      <c r="C435" s="115"/>
      <c r="D435" s="115"/>
      <c r="E435" s="115"/>
      <c r="F435" s="115"/>
      <c r="G435" s="115"/>
      <c r="H435" s="116"/>
      <c r="I435" s="116"/>
      <c r="J435" s="116"/>
      <c r="K435" s="116"/>
      <c r="L435" s="116"/>
      <c r="M435" s="116"/>
      <c r="N435" s="116"/>
      <c r="O435" s="116"/>
    </row>
    <row r="436" spans="2:15">
      <c r="B436" s="115"/>
      <c r="C436" s="115"/>
      <c r="D436" s="115"/>
      <c r="E436" s="115"/>
      <c r="F436" s="115"/>
      <c r="G436" s="115"/>
      <c r="H436" s="116"/>
      <c r="I436" s="116"/>
      <c r="J436" s="116"/>
      <c r="K436" s="116"/>
      <c r="L436" s="116"/>
      <c r="M436" s="116"/>
      <c r="N436" s="116"/>
      <c r="O436" s="116"/>
    </row>
    <row r="437" spans="2:15">
      <c r="B437" s="115"/>
      <c r="C437" s="115"/>
      <c r="D437" s="115"/>
      <c r="E437" s="115"/>
      <c r="F437" s="115"/>
      <c r="G437" s="115"/>
      <c r="H437" s="116"/>
      <c r="I437" s="116"/>
      <c r="J437" s="116"/>
      <c r="K437" s="116"/>
      <c r="L437" s="116"/>
      <c r="M437" s="116"/>
      <c r="N437" s="116"/>
      <c r="O437" s="116"/>
    </row>
    <row r="438" spans="2:15">
      <c r="B438" s="115"/>
      <c r="C438" s="115"/>
      <c r="D438" s="115"/>
      <c r="E438" s="115"/>
      <c r="F438" s="115"/>
      <c r="G438" s="115"/>
      <c r="H438" s="116"/>
      <c r="I438" s="116"/>
      <c r="J438" s="116"/>
      <c r="K438" s="116"/>
      <c r="L438" s="116"/>
      <c r="M438" s="116"/>
      <c r="N438" s="116"/>
      <c r="O438" s="116"/>
    </row>
    <row r="439" spans="2:15">
      <c r="B439" s="115"/>
      <c r="C439" s="115"/>
      <c r="D439" s="115"/>
      <c r="E439" s="115"/>
      <c r="F439" s="115"/>
      <c r="G439" s="115"/>
      <c r="H439" s="116"/>
      <c r="I439" s="116"/>
      <c r="J439" s="116"/>
      <c r="K439" s="116"/>
      <c r="L439" s="116"/>
      <c r="M439" s="116"/>
      <c r="N439" s="116"/>
      <c r="O439" s="116"/>
    </row>
    <row r="440" spans="2:15">
      <c r="B440" s="115"/>
      <c r="C440" s="115"/>
      <c r="D440" s="115"/>
      <c r="E440" s="115"/>
      <c r="F440" s="115"/>
      <c r="G440" s="115"/>
      <c r="H440" s="116"/>
      <c r="I440" s="116"/>
      <c r="J440" s="116"/>
      <c r="K440" s="116"/>
      <c r="L440" s="116"/>
      <c r="M440" s="116"/>
      <c r="N440" s="116"/>
      <c r="O440" s="116"/>
    </row>
    <row r="441" spans="2:15">
      <c r="B441" s="115"/>
      <c r="C441" s="115"/>
      <c r="D441" s="115"/>
      <c r="E441" s="115"/>
      <c r="F441" s="115"/>
      <c r="G441" s="115"/>
      <c r="H441" s="116"/>
      <c r="I441" s="116"/>
      <c r="J441" s="116"/>
      <c r="K441" s="116"/>
      <c r="L441" s="116"/>
      <c r="M441" s="116"/>
      <c r="N441" s="116"/>
      <c r="O441" s="116"/>
    </row>
    <row r="442" spans="2:15">
      <c r="B442" s="115"/>
      <c r="C442" s="115"/>
      <c r="D442" s="115"/>
      <c r="E442" s="115"/>
      <c r="F442" s="115"/>
      <c r="G442" s="115"/>
      <c r="H442" s="116"/>
      <c r="I442" s="116"/>
      <c r="J442" s="116"/>
      <c r="K442" s="116"/>
      <c r="L442" s="116"/>
      <c r="M442" s="116"/>
      <c r="N442" s="116"/>
      <c r="O442" s="116"/>
    </row>
    <row r="443" spans="2:15">
      <c r="B443" s="115"/>
      <c r="C443" s="115"/>
      <c r="D443" s="115"/>
      <c r="E443" s="115"/>
      <c r="F443" s="115"/>
      <c r="G443" s="115"/>
      <c r="H443" s="116"/>
      <c r="I443" s="116"/>
      <c r="J443" s="116"/>
      <c r="K443" s="116"/>
      <c r="L443" s="116"/>
      <c r="M443" s="116"/>
      <c r="N443" s="116"/>
      <c r="O443" s="116"/>
    </row>
    <row r="444" spans="2:15">
      <c r="B444" s="115"/>
      <c r="C444" s="115"/>
      <c r="D444" s="115"/>
      <c r="E444" s="115"/>
      <c r="F444" s="115"/>
      <c r="G444" s="115"/>
      <c r="H444" s="116"/>
      <c r="I444" s="116"/>
      <c r="J444" s="116"/>
      <c r="K444" s="116"/>
      <c r="L444" s="116"/>
      <c r="M444" s="116"/>
      <c r="N444" s="116"/>
      <c r="O444" s="116"/>
    </row>
    <row r="445" spans="2:15">
      <c r="B445" s="115"/>
      <c r="C445" s="115"/>
      <c r="D445" s="115"/>
      <c r="E445" s="115"/>
      <c r="F445" s="115"/>
      <c r="G445" s="115"/>
      <c r="H445" s="116"/>
      <c r="I445" s="116"/>
      <c r="J445" s="116"/>
      <c r="K445" s="116"/>
      <c r="L445" s="116"/>
      <c r="M445" s="116"/>
      <c r="N445" s="116"/>
      <c r="O445" s="116"/>
    </row>
    <row r="446" spans="2:15">
      <c r="B446" s="115"/>
      <c r="C446" s="115"/>
      <c r="D446" s="115"/>
      <c r="E446" s="115"/>
      <c r="F446" s="115"/>
      <c r="G446" s="115"/>
      <c r="H446" s="116"/>
      <c r="I446" s="116"/>
      <c r="J446" s="116"/>
      <c r="K446" s="116"/>
      <c r="L446" s="116"/>
      <c r="M446" s="116"/>
      <c r="N446" s="116"/>
      <c r="O446" s="116"/>
    </row>
    <row r="447" spans="2:15">
      <c r="B447" s="115"/>
      <c r="C447" s="115"/>
      <c r="D447" s="115"/>
      <c r="E447" s="115"/>
      <c r="F447" s="115"/>
      <c r="G447" s="115"/>
      <c r="H447" s="116"/>
      <c r="I447" s="116"/>
      <c r="J447" s="116"/>
      <c r="K447" s="116"/>
      <c r="L447" s="116"/>
      <c r="M447" s="116"/>
      <c r="N447" s="116"/>
      <c r="O447" s="116"/>
    </row>
    <row r="448" spans="2:15">
      <c r="B448" s="115"/>
      <c r="C448" s="115"/>
      <c r="D448" s="115"/>
      <c r="E448" s="115"/>
      <c r="F448" s="115"/>
      <c r="G448" s="115"/>
      <c r="H448" s="116"/>
      <c r="I448" s="116"/>
      <c r="J448" s="116"/>
      <c r="K448" s="116"/>
      <c r="L448" s="116"/>
      <c r="M448" s="116"/>
      <c r="N448" s="116"/>
      <c r="O448" s="116"/>
    </row>
    <row r="449" spans="2:15">
      <c r="B449" s="115"/>
      <c r="C449" s="115"/>
      <c r="D449" s="115"/>
      <c r="E449" s="115"/>
      <c r="F449" s="115"/>
      <c r="G449" s="115"/>
      <c r="H449" s="116"/>
      <c r="I449" s="116"/>
      <c r="J449" s="116"/>
      <c r="K449" s="116"/>
      <c r="L449" s="116"/>
      <c r="M449" s="116"/>
      <c r="N449" s="116"/>
      <c r="O449" s="116"/>
    </row>
    <row r="450" spans="2:15">
      <c r="B450" s="115"/>
      <c r="C450" s="115"/>
      <c r="D450" s="115"/>
      <c r="E450" s="115"/>
      <c r="F450" s="115"/>
      <c r="G450" s="115"/>
      <c r="H450" s="116"/>
      <c r="I450" s="116"/>
      <c r="J450" s="116"/>
      <c r="K450" s="116"/>
      <c r="L450" s="116"/>
      <c r="M450" s="116"/>
      <c r="N450" s="116"/>
      <c r="O450" s="116"/>
    </row>
    <row r="451" spans="2:15">
      <c r="B451" s="115"/>
      <c r="C451" s="115"/>
      <c r="D451" s="115"/>
      <c r="E451" s="115"/>
      <c r="F451" s="115"/>
      <c r="G451" s="115"/>
      <c r="H451" s="116"/>
      <c r="I451" s="116"/>
      <c r="J451" s="116"/>
      <c r="K451" s="116"/>
      <c r="L451" s="116"/>
      <c r="M451" s="116"/>
      <c r="N451" s="116"/>
      <c r="O451" s="116"/>
    </row>
    <row r="452" spans="2:15">
      <c r="B452" s="115"/>
      <c r="C452" s="115"/>
      <c r="D452" s="115"/>
      <c r="E452" s="115"/>
      <c r="F452" s="115"/>
      <c r="G452" s="115"/>
      <c r="H452" s="116"/>
      <c r="I452" s="116"/>
      <c r="J452" s="116"/>
      <c r="K452" s="116"/>
      <c r="L452" s="116"/>
      <c r="M452" s="116"/>
      <c r="N452" s="116"/>
      <c r="O452" s="116"/>
    </row>
    <row r="453" spans="2:15">
      <c r="B453" s="115"/>
      <c r="C453" s="115"/>
      <c r="D453" s="115"/>
      <c r="E453" s="115"/>
      <c r="F453" s="115"/>
      <c r="G453" s="115"/>
      <c r="H453" s="116"/>
      <c r="I453" s="116"/>
      <c r="J453" s="116"/>
      <c r="K453" s="116"/>
      <c r="L453" s="116"/>
      <c r="M453" s="116"/>
      <c r="N453" s="116"/>
      <c r="O453" s="116"/>
    </row>
    <row r="454" spans="2:15">
      <c r="B454" s="115"/>
      <c r="C454" s="115"/>
      <c r="D454" s="115"/>
      <c r="E454" s="115"/>
      <c r="F454" s="115"/>
      <c r="G454" s="115"/>
      <c r="H454" s="116"/>
      <c r="I454" s="116"/>
      <c r="J454" s="116"/>
      <c r="K454" s="116"/>
      <c r="L454" s="116"/>
      <c r="M454" s="116"/>
      <c r="N454" s="116"/>
      <c r="O454" s="116"/>
    </row>
    <row r="455" spans="2:15">
      <c r="B455" s="115"/>
      <c r="C455" s="115"/>
      <c r="D455" s="115"/>
      <c r="E455" s="115"/>
      <c r="F455" s="115"/>
      <c r="G455" s="115"/>
      <c r="H455" s="116"/>
      <c r="I455" s="116"/>
      <c r="J455" s="116"/>
      <c r="K455" s="116"/>
      <c r="L455" s="116"/>
      <c r="M455" s="116"/>
      <c r="N455" s="116"/>
      <c r="O455" s="116"/>
    </row>
    <row r="456" spans="2:15">
      <c r="B456" s="115"/>
      <c r="C456" s="115"/>
      <c r="D456" s="115"/>
      <c r="E456" s="115"/>
      <c r="F456" s="115"/>
      <c r="G456" s="115"/>
      <c r="H456" s="116"/>
      <c r="I456" s="116"/>
      <c r="J456" s="116"/>
      <c r="K456" s="116"/>
      <c r="L456" s="116"/>
      <c r="M456" s="116"/>
      <c r="N456" s="116"/>
      <c r="O456" s="116"/>
    </row>
    <row r="457" spans="2:15">
      <c r="B457" s="115"/>
      <c r="C457" s="115"/>
      <c r="D457" s="115"/>
      <c r="E457" s="115"/>
      <c r="F457" s="115"/>
      <c r="G457" s="115"/>
      <c r="H457" s="116"/>
      <c r="I457" s="116"/>
      <c r="J457" s="116"/>
      <c r="K457" s="116"/>
      <c r="L457" s="116"/>
      <c r="M457" s="116"/>
      <c r="N457" s="116"/>
      <c r="O457" s="116"/>
    </row>
    <row r="458" spans="2:15">
      <c r="B458" s="115"/>
      <c r="C458" s="115"/>
      <c r="D458" s="115"/>
      <c r="E458" s="115"/>
      <c r="F458" s="115"/>
      <c r="G458" s="115"/>
      <c r="H458" s="116"/>
      <c r="I458" s="116"/>
      <c r="J458" s="116"/>
      <c r="K458" s="116"/>
      <c r="L458" s="116"/>
      <c r="M458" s="116"/>
      <c r="N458" s="116"/>
      <c r="O458" s="116"/>
    </row>
    <row r="459" spans="2:15">
      <c r="B459" s="115"/>
      <c r="C459" s="115"/>
      <c r="D459" s="115"/>
      <c r="E459" s="115"/>
      <c r="F459" s="115"/>
      <c r="G459" s="115"/>
      <c r="H459" s="116"/>
      <c r="I459" s="116"/>
      <c r="J459" s="116"/>
      <c r="K459" s="116"/>
      <c r="L459" s="116"/>
      <c r="M459" s="116"/>
      <c r="N459" s="116"/>
      <c r="O459" s="116"/>
    </row>
    <row r="460" spans="2:15">
      <c r="B460" s="115"/>
      <c r="C460" s="115"/>
      <c r="D460" s="115"/>
      <c r="E460" s="115"/>
      <c r="F460" s="115"/>
      <c r="G460" s="115"/>
      <c r="H460" s="116"/>
      <c r="I460" s="116"/>
      <c r="J460" s="116"/>
      <c r="K460" s="116"/>
      <c r="L460" s="116"/>
      <c r="M460" s="116"/>
      <c r="N460" s="116"/>
      <c r="O460" s="116"/>
    </row>
    <row r="461" spans="2:15">
      <c r="B461" s="115"/>
      <c r="C461" s="115"/>
      <c r="D461" s="115"/>
      <c r="E461" s="115"/>
      <c r="F461" s="115"/>
      <c r="G461" s="115"/>
      <c r="H461" s="116"/>
      <c r="I461" s="116"/>
      <c r="J461" s="116"/>
      <c r="K461" s="116"/>
      <c r="L461" s="116"/>
      <c r="M461" s="116"/>
      <c r="N461" s="116"/>
      <c r="O461" s="116"/>
    </row>
    <row r="462" spans="2:15">
      <c r="B462" s="115"/>
      <c r="C462" s="115"/>
      <c r="D462" s="115"/>
      <c r="E462" s="115"/>
      <c r="F462" s="115"/>
      <c r="G462" s="115"/>
      <c r="H462" s="116"/>
      <c r="I462" s="116"/>
      <c r="J462" s="116"/>
      <c r="K462" s="116"/>
      <c r="L462" s="116"/>
      <c r="M462" s="116"/>
      <c r="N462" s="116"/>
      <c r="O462" s="116"/>
    </row>
    <row r="463" spans="2:15">
      <c r="B463" s="115"/>
      <c r="C463" s="115"/>
      <c r="D463" s="115"/>
      <c r="E463" s="115"/>
      <c r="F463" s="115"/>
      <c r="G463" s="115"/>
      <c r="H463" s="116"/>
      <c r="I463" s="116"/>
      <c r="J463" s="116"/>
      <c r="K463" s="116"/>
      <c r="L463" s="116"/>
      <c r="M463" s="116"/>
      <c r="N463" s="116"/>
      <c r="O463" s="116"/>
    </row>
    <row r="464" spans="2:15">
      <c r="B464" s="115"/>
      <c r="C464" s="115"/>
      <c r="D464" s="115"/>
      <c r="E464" s="115"/>
      <c r="F464" s="115"/>
      <c r="G464" s="115"/>
      <c r="H464" s="116"/>
      <c r="I464" s="116"/>
      <c r="J464" s="116"/>
      <c r="K464" s="116"/>
      <c r="L464" s="116"/>
      <c r="M464" s="116"/>
      <c r="N464" s="116"/>
      <c r="O464" s="116"/>
    </row>
    <row r="465" spans="2:15">
      <c r="B465" s="115"/>
      <c r="C465" s="115"/>
      <c r="D465" s="115"/>
      <c r="E465" s="115"/>
      <c r="F465" s="115"/>
      <c r="G465" s="115"/>
      <c r="H465" s="116"/>
      <c r="I465" s="116"/>
      <c r="J465" s="116"/>
      <c r="K465" s="116"/>
      <c r="L465" s="116"/>
      <c r="M465" s="116"/>
      <c r="N465" s="116"/>
      <c r="O465" s="116"/>
    </row>
    <row r="466" spans="2:15">
      <c r="B466" s="115"/>
      <c r="C466" s="115"/>
      <c r="D466" s="115"/>
      <c r="E466" s="115"/>
      <c r="F466" s="115"/>
      <c r="G466" s="115"/>
      <c r="H466" s="116"/>
      <c r="I466" s="116"/>
      <c r="J466" s="116"/>
      <c r="K466" s="116"/>
      <c r="L466" s="116"/>
      <c r="M466" s="116"/>
      <c r="N466" s="116"/>
      <c r="O466" s="116"/>
    </row>
    <row r="467" spans="2:15">
      <c r="B467" s="115"/>
      <c r="C467" s="115"/>
      <c r="D467" s="115"/>
      <c r="E467" s="115"/>
      <c r="F467" s="115"/>
      <c r="G467" s="115"/>
      <c r="H467" s="116"/>
      <c r="I467" s="116"/>
      <c r="J467" s="116"/>
      <c r="K467" s="116"/>
      <c r="L467" s="116"/>
      <c r="M467" s="116"/>
      <c r="N467" s="116"/>
      <c r="O467" s="116"/>
    </row>
    <row r="468" spans="2:15">
      <c r="B468" s="115"/>
      <c r="C468" s="115"/>
      <c r="D468" s="115"/>
      <c r="E468" s="115"/>
      <c r="F468" s="115"/>
      <c r="G468" s="115"/>
      <c r="H468" s="116"/>
      <c r="I468" s="116"/>
      <c r="J468" s="116"/>
      <c r="K468" s="116"/>
      <c r="L468" s="116"/>
      <c r="M468" s="116"/>
      <c r="N468" s="116"/>
      <c r="O468" s="116"/>
    </row>
    <row r="469" spans="2:15">
      <c r="B469" s="115"/>
      <c r="C469" s="115"/>
      <c r="D469" s="115"/>
      <c r="E469" s="115"/>
      <c r="F469" s="115"/>
      <c r="G469" s="115"/>
      <c r="H469" s="116"/>
      <c r="I469" s="116"/>
      <c r="J469" s="116"/>
      <c r="K469" s="116"/>
      <c r="L469" s="116"/>
      <c r="M469" s="116"/>
      <c r="N469" s="116"/>
      <c r="O469" s="116"/>
    </row>
    <row r="470" spans="2:15">
      <c r="B470" s="115"/>
      <c r="C470" s="115"/>
      <c r="D470" s="115"/>
      <c r="E470" s="115"/>
      <c r="F470" s="115"/>
      <c r="G470" s="115"/>
      <c r="H470" s="116"/>
      <c r="I470" s="116"/>
      <c r="J470" s="116"/>
      <c r="K470" s="116"/>
      <c r="L470" s="116"/>
      <c r="M470" s="116"/>
      <c r="N470" s="116"/>
      <c r="O470" s="116"/>
    </row>
    <row r="471" spans="2:15">
      <c r="B471" s="115"/>
      <c r="C471" s="115"/>
      <c r="D471" s="115"/>
      <c r="E471" s="115"/>
      <c r="F471" s="115"/>
      <c r="G471" s="115"/>
      <c r="H471" s="116"/>
      <c r="I471" s="116"/>
      <c r="J471" s="116"/>
      <c r="K471" s="116"/>
      <c r="L471" s="116"/>
      <c r="M471" s="116"/>
      <c r="N471" s="116"/>
      <c r="O471" s="116"/>
    </row>
    <row r="472" spans="2:15">
      <c r="B472" s="115"/>
      <c r="C472" s="115"/>
      <c r="D472" s="115"/>
      <c r="E472" s="115"/>
      <c r="F472" s="115"/>
      <c r="G472" s="115"/>
      <c r="H472" s="116"/>
      <c r="I472" s="116"/>
      <c r="J472" s="116"/>
      <c r="K472" s="116"/>
      <c r="L472" s="116"/>
      <c r="M472" s="116"/>
      <c r="N472" s="116"/>
      <c r="O472" s="116"/>
    </row>
    <row r="473" spans="2:15">
      <c r="B473" s="115"/>
      <c r="C473" s="115"/>
      <c r="D473" s="115"/>
      <c r="E473" s="115"/>
      <c r="F473" s="115"/>
      <c r="G473" s="115"/>
      <c r="H473" s="116"/>
      <c r="I473" s="116"/>
      <c r="J473" s="116"/>
      <c r="K473" s="116"/>
      <c r="L473" s="116"/>
      <c r="M473" s="116"/>
      <c r="N473" s="116"/>
      <c r="O473" s="116"/>
    </row>
    <row r="474" spans="2:15">
      <c r="B474" s="115"/>
      <c r="C474" s="115"/>
      <c r="D474" s="115"/>
      <c r="E474" s="115"/>
      <c r="F474" s="115"/>
      <c r="G474" s="115"/>
      <c r="H474" s="116"/>
      <c r="I474" s="116"/>
      <c r="J474" s="116"/>
      <c r="K474" s="116"/>
      <c r="L474" s="116"/>
      <c r="M474" s="116"/>
      <c r="N474" s="116"/>
      <c r="O474" s="116"/>
    </row>
    <row r="475" spans="2:15">
      <c r="B475" s="115"/>
      <c r="C475" s="115"/>
      <c r="D475" s="115"/>
      <c r="E475" s="115"/>
      <c r="F475" s="115"/>
      <c r="G475" s="115"/>
      <c r="H475" s="116"/>
      <c r="I475" s="116"/>
      <c r="J475" s="116"/>
      <c r="K475" s="116"/>
      <c r="L475" s="116"/>
      <c r="M475" s="116"/>
      <c r="N475" s="116"/>
      <c r="O475" s="116"/>
    </row>
    <row r="476" spans="2:15">
      <c r="B476" s="115"/>
      <c r="C476" s="115"/>
      <c r="D476" s="115"/>
      <c r="E476" s="115"/>
      <c r="F476" s="115"/>
      <c r="G476" s="115"/>
      <c r="H476" s="116"/>
      <c r="I476" s="116"/>
      <c r="J476" s="116"/>
      <c r="K476" s="116"/>
      <c r="L476" s="116"/>
      <c r="M476" s="116"/>
      <c r="N476" s="116"/>
      <c r="O476" s="116"/>
    </row>
    <row r="477" spans="2:15">
      <c r="B477" s="115"/>
      <c r="C477" s="115"/>
      <c r="D477" s="115"/>
      <c r="E477" s="115"/>
      <c r="F477" s="115"/>
      <c r="G477" s="115"/>
      <c r="H477" s="116"/>
      <c r="I477" s="116"/>
      <c r="J477" s="116"/>
      <c r="K477" s="116"/>
      <c r="L477" s="116"/>
      <c r="M477" s="116"/>
      <c r="N477" s="116"/>
      <c r="O477" s="116"/>
    </row>
    <row r="478" spans="2:15">
      <c r="B478" s="115"/>
      <c r="C478" s="115"/>
      <c r="D478" s="115"/>
      <c r="E478" s="115"/>
      <c r="F478" s="115"/>
      <c r="G478" s="115"/>
      <c r="H478" s="116"/>
      <c r="I478" s="116"/>
      <c r="J478" s="116"/>
      <c r="K478" s="116"/>
      <c r="L478" s="116"/>
      <c r="M478" s="116"/>
      <c r="N478" s="116"/>
      <c r="O478" s="116"/>
    </row>
    <row r="479" spans="2:15">
      <c r="B479" s="115"/>
      <c r="C479" s="115"/>
      <c r="D479" s="115"/>
      <c r="E479" s="115"/>
      <c r="F479" s="115"/>
      <c r="G479" s="115"/>
      <c r="H479" s="116"/>
      <c r="I479" s="116"/>
      <c r="J479" s="116"/>
      <c r="K479" s="116"/>
      <c r="L479" s="116"/>
      <c r="M479" s="116"/>
      <c r="N479" s="116"/>
      <c r="O479" s="116"/>
    </row>
    <row r="480" spans="2:15">
      <c r="B480" s="115"/>
      <c r="C480" s="115"/>
      <c r="D480" s="115"/>
      <c r="E480" s="115"/>
      <c r="F480" s="115"/>
      <c r="G480" s="115"/>
      <c r="H480" s="116"/>
      <c r="I480" s="116"/>
      <c r="J480" s="116"/>
      <c r="K480" s="116"/>
      <c r="L480" s="116"/>
      <c r="M480" s="116"/>
      <c r="N480" s="116"/>
      <c r="O480" s="116"/>
    </row>
    <row r="481" spans="2:15">
      <c r="B481" s="115"/>
      <c r="C481" s="115"/>
      <c r="D481" s="115"/>
      <c r="E481" s="115"/>
      <c r="F481" s="115"/>
      <c r="G481" s="115"/>
      <c r="H481" s="116"/>
      <c r="I481" s="116"/>
      <c r="J481" s="116"/>
      <c r="K481" s="116"/>
      <c r="L481" s="116"/>
      <c r="M481" s="116"/>
      <c r="N481" s="116"/>
      <c r="O481" s="116"/>
    </row>
    <row r="482" spans="2:15">
      <c r="B482" s="115"/>
      <c r="C482" s="115"/>
      <c r="D482" s="115"/>
      <c r="E482" s="115"/>
      <c r="F482" s="115"/>
      <c r="G482" s="115"/>
      <c r="H482" s="116"/>
      <c r="I482" s="116"/>
      <c r="J482" s="116"/>
      <c r="K482" s="116"/>
      <c r="L482" s="116"/>
      <c r="M482" s="116"/>
      <c r="N482" s="116"/>
      <c r="O482" s="116"/>
    </row>
    <row r="483" spans="2:15">
      <c r="B483" s="115"/>
      <c r="C483" s="115"/>
      <c r="D483" s="115"/>
      <c r="E483" s="115"/>
      <c r="F483" s="115"/>
      <c r="G483" s="115"/>
      <c r="H483" s="116"/>
      <c r="I483" s="116"/>
      <c r="J483" s="116"/>
      <c r="K483" s="116"/>
      <c r="L483" s="116"/>
      <c r="M483" s="116"/>
      <c r="N483" s="116"/>
      <c r="O483" s="116"/>
    </row>
    <row r="484" spans="2:15">
      <c r="B484" s="115"/>
      <c r="C484" s="115"/>
      <c r="D484" s="115"/>
      <c r="E484" s="115"/>
      <c r="F484" s="115"/>
      <c r="G484" s="115"/>
      <c r="H484" s="116"/>
      <c r="I484" s="116"/>
      <c r="J484" s="116"/>
      <c r="K484" s="116"/>
      <c r="L484" s="116"/>
      <c r="M484" s="116"/>
      <c r="N484" s="116"/>
      <c r="O484" s="116"/>
    </row>
    <row r="485" spans="2:15">
      <c r="B485" s="115"/>
      <c r="C485" s="115"/>
      <c r="D485" s="115"/>
      <c r="E485" s="115"/>
      <c r="F485" s="115"/>
      <c r="G485" s="115"/>
      <c r="H485" s="116"/>
      <c r="I485" s="116"/>
      <c r="J485" s="116"/>
      <c r="K485" s="116"/>
      <c r="L485" s="116"/>
      <c r="M485" s="116"/>
      <c r="N485" s="116"/>
      <c r="O485" s="116"/>
    </row>
    <row r="486" spans="2:15">
      <c r="B486" s="115"/>
      <c r="C486" s="115"/>
      <c r="D486" s="115"/>
      <c r="E486" s="115"/>
      <c r="F486" s="115"/>
      <c r="G486" s="115"/>
      <c r="H486" s="116"/>
      <c r="I486" s="116"/>
      <c r="J486" s="116"/>
      <c r="K486" s="116"/>
      <c r="L486" s="116"/>
      <c r="M486" s="116"/>
      <c r="N486" s="116"/>
      <c r="O486" s="116"/>
    </row>
    <row r="487" spans="2:15">
      <c r="B487" s="115"/>
      <c r="C487" s="115"/>
      <c r="D487" s="115"/>
      <c r="E487" s="115"/>
      <c r="F487" s="115"/>
      <c r="G487" s="115"/>
      <c r="H487" s="116"/>
      <c r="I487" s="116"/>
      <c r="J487" s="116"/>
      <c r="K487" s="116"/>
      <c r="L487" s="116"/>
      <c r="M487" s="116"/>
      <c r="N487" s="116"/>
      <c r="O487" s="116"/>
    </row>
    <row r="488" spans="2:15">
      <c r="B488" s="115"/>
      <c r="C488" s="115"/>
      <c r="D488" s="115"/>
      <c r="E488" s="115"/>
      <c r="F488" s="115"/>
      <c r="G488" s="115"/>
      <c r="H488" s="116"/>
      <c r="I488" s="116"/>
      <c r="J488" s="116"/>
      <c r="K488" s="116"/>
      <c r="L488" s="116"/>
      <c r="M488" s="116"/>
      <c r="N488" s="116"/>
      <c r="O488" s="116"/>
    </row>
    <row r="489" spans="2:15">
      <c r="B489" s="115"/>
      <c r="C489" s="115"/>
      <c r="D489" s="115"/>
      <c r="E489" s="115"/>
      <c r="F489" s="115"/>
      <c r="G489" s="115"/>
      <c r="H489" s="116"/>
      <c r="I489" s="116"/>
      <c r="J489" s="116"/>
      <c r="K489" s="116"/>
      <c r="L489" s="116"/>
      <c r="M489" s="116"/>
      <c r="N489" s="116"/>
      <c r="O489" s="116"/>
    </row>
    <row r="490" spans="2:15">
      <c r="B490" s="115"/>
      <c r="C490" s="115"/>
      <c r="D490" s="115"/>
      <c r="E490" s="115"/>
      <c r="F490" s="115"/>
      <c r="G490" s="115"/>
      <c r="H490" s="116"/>
      <c r="I490" s="116"/>
      <c r="J490" s="116"/>
      <c r="K490" s="116"/>
      <c r="L490" s="116"/>
      <c r="M490" s="116"/>
      <c r="N490" s="116"/>
      <c r="O490" s="116"/>
    </row>
    <row r="491" spans="2:15">
      <c r="B491" s="115"/>
      <c r="C491" s="115"/>
      <c r="D491" s="115"/>
      <c r="E491" s="115"/>
      <c r="F491" s="115"/>
      <c r="G491" s="115"/>
      <c r="H491" s="116"/>
      <c r="I491" s="116"/>
      <c r="J491" s="116"/>
      <c r="K491" s="116"/>
      <c r="L491" s="116"/>
      <c r="M491" s="116"/>
      <c r="N491" s="116"/>
      <c r="O491" s="116"/>
    </row>
    <row r="492" spans="2:15">
      <c r="B492" s="115"/>
      <c r="C492" s="115"/>
      <c r="D492" s="115"/>
      <c r="E492" s="115"/>
      <c r="F492" s="115"/>
      <c r="G492" s="115"/>
      <c r="H492" s="116"/>
      <c r="I492" s="116"/>
      <c r="J492" s="116"/>
      <c r="K492" s="116"/>
      <c r="L492" s="116"/>
      <c r="M492" s="116"/>
      <c r="N492" s="116"/>
      <c r="O492" s="116"/>
    </row>
    <row r="493" spans="2:15">
      <c r="B493" s="115"/>
      <c r="C493" s="115"/>
      <c r="D493" s="115"/>
      <c r="E493" s="115"/>
      <c r="F493" s="115"/>
      <c r="G493" s="115"/>
      <c r="H493" s="116"/>
      <c r="I493" s="116"/>
      <c r="J493" s="116"/>
      <c r="K493" s="116"/>
      <c r="L493" s="116"/>
      <c r="M493" s="116"/>
      <c r="N493" s="116"/>
      <c r="O493" s="116"/>
    </row>
    <row r="494" spans="2:15">
      <c r="B494" s="115"/>
      <c r="C494" s="115"/>
      <c r="D494" s="115"/>
      <c r="E494" s="115"/>
      <c r="F494" s="115"/>
      <c r="G494" s="115"/>
      <c r="H494" s="116"/>
      <c r="I494" s="116"/>
      <c r="J494" s="116"/>
      <c r="K494" s="116"/>
      <c r="L494" s="116"/>
      <c r="M494" s="116"/>
      <c r="N494" s="116"/>
      <c r="O494" s="116"/>
    </row>
    <row r="495" spans="2:15">
      <c r="B495" s="115"/>
      <c r="C495" s="115"/>
      <c r="D495" s="115"/>
      <c r="E495" s="115"/>
      <c r="F495" s="115"/>
      <c r="G495" s="115"/>
      <c r="H495" s="116"/>
      <c r="I495" s="116"/>
      <c r="J495" s="116"/>
      <c r="K495" s="116"/>
      <c r="L495" s="116"/>
      <c r="M495" s="116"/>
      <c r="N495" s="116"/>
      <c r="O495" s="116"/>
    </row>
    <row r="496" spans="2:15">
      <c r="B496" s="115"/>
      <c r="C496" s="115"/>
      <c r="D496" s="115"/>
      <c r="E496" s="115"/>
      <c r="F496" s="115"/>
      <c r="G496" s="115"/>
      <c r="H496" s="116"/>
      <c r="I496" s="116"/>
      <c r="J496" s="116"/>
      <c r="K496" s="116"/>
      <c r="L496" s="116"/>
      <c r="M496" s="116"/>
      <c r="N496" s="116"/>
      <c r="O496" s="116"/>
    </row>
    <row r="497" spans="2:15">
      <c r="B497" s="115"/>
      <c r="C497" s="115"/>
      <c r="D497" s="115"/>
      <c r="E497" s="115"/>
      <c r="F497" s="115"/>
      <c r="G497" s="115"/>
      <c r="H497" s="116"/>
      <c r="I497" s="116"/>
      <c r="J497" s="116"/>
      <c r="K497" s="116"/>
      <c r="L497" s="116"/>
      <c r="M497" s="116"/>
      <c r="N497" s="116"/>
      <c r="O497" s="116"/>
    </row>
    <row r="498" spans="2:15">
      <c r="B498" s="115"/>
      <c r="C498" s="115"/>
      <c r="D498" s="115"/>
      <c r="E498" s="115"/>
      <c r="F498" s="115"/>
      <c r="G498" s="115"/>
      <c r="H498" s="116"/>
      <c r="I498" s="116"/>
      <c r="J498" s="116"/>
      <c r="K498" s="116"/>
      <c r="L498" s="116"/>
      <c r="M498" s="116"/>
      <c r="N498" s="116"/>
      <c r="O498" s="116"/>
    </row>
    <row r="499" spans="2:15">
      <c r="B499" s="115"/>
      <c r="C499" s="115"/>
      <c r="D499" s="115"/>
      <c r="E499" s="115"/>
      <c r="F499" s="115"/>
      <c r="G499" s="115"/>
      <c r="H499" s="116"/>
      <c r="I499" s="116"/>
      <c r="J499" s="116"/>
      <c r="K499" s="116"/>
      <c r="L499" s="116"/>
      <c r="M499" s="116"/>
      <c r="N499" s="116"/>
      <c r="O499" s="116"/>
    </row>
    <row r="500" spans="2:15">
      <c r="B500" s="115"/>
      <c r="C500" s="115"/>
      <c r="D500" s="115"/>
      <c r="E500" s="115"/>
      <c r="F500" s="115"/>
      <c r="G500" s="115"/>
      <c r="H500" s="116"/>
      <c r="I500" s="116"/>
      <c r="J500" s="116"/>
      <c r="K500" s="116"/>
      <c r="L500" s="116"/>
      <c r="M500" s="116"/>
      <c r="N500" s="116"/>
      <c r="O500" s="116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4.42578125" style="2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9" style="1" bestFit="1" customWidth="1"/>
    <col min="9" max="9" width="8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135</v>
      </c>
      <c r="C1" s="67" t="s" vm="1">
        <v>207</v>
      </c>
    </row>
    <row r="2" spans="2:14">
      <c r="B2" s="46" t="s">
        <v>134</v>
      </c>
      <c r="C2" s="67" t="s">
        <v>208</v>
      </c>
    </row>
    <row r="3" spans="2:14">
      <c r="B3" s="46" t="s">
        <v>136</v>
      </c>
      <c r="C3" s="67" t="s">
        <v>209</v>
      </c>
    </row>
    <row r="4" spans="2:14">
      <c r="B4" s="46" t="s">
        <v>137</v>
      </c>
      <c r="C4" s="67">
        <v>12148</v>
      </c>
    </row>
    <row r="6" spans="2:14" ht="26.25" customHeight="1">
      <c r="B6" s="156" t="s">
        <v>159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</row>
    <row r="7" spans="2:14" ht="26.25" customHeight="1">
      <c r="B7" s="156" t="s">
        <v>205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2:14" s="3" customFormat="1" ht="74.25" customHeight="1">
      <c r="B8" s="21" t="s">
        <v>108</v>
      </c>
      <c r="C8" s="29" t="s">
        <v>42</v>
      </c>
      <c r="D8" s="29" t="s">
        <v>112</v>
      </c>
      <c r="E8" s="29" t="s">
        <v>110</v>
      </c>
      <c r="F8" s="29" t="s">
        <v>61</v>
      </c>
      <c r="G8" s="29" t="s">
        <v>96</v>
      </c>
      <c r="H8" s="29" t="s">
        <v>185</v>
      </c>
      <c r="I8" s="29" t="s">
        <v>184</v>
      </c>
      <c r="J8" s="29" t="s">
        <v>199</v>
      </c>
      <c r="K8" s="29" t="s">
        <v>57</v>
      </c>
      <c r="L8" s="29" t="s">
        <v>54</v>
      </c>
      <c r="M8" s="29" t="s">
        <v>138</v>
      </c>
      <c r="N8" s="13" t="s">
        <v>140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192</v>
      </c>
      <c r="I9" s="31"/>
      <c r="J9" s="15" t="s">
        <v>188</v>
      </c>
      <c r="K9" s="15" t="s">
        <v>188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91" t="s">
        <v>202</v>
      </c>
      <c r="C11" s="73"/>
      <c r="D11" s="73"/>
      <c r="E11" s="73"/>
      <c r="F11" s="73"/>
      <c r="G11" s="73"/>
      <c r="H11" s="83"/>
      <c r="I11" s="85"/>
      <c r="J11" s="73"/>
      <c r="K11" s="83">
        <v>32.798771007000013</v>
      </c>
      <c r="L11" s="73"/>
      <c r="M11" s="84">
        <f>IFERROR(K11/$K$11,0)</f>
        <v>1</v>
      </c>
      <c r="N11" s="84">
        <f>K11/'סכום נכסי הקרן'!$C$42</f>
        <v>1.5001087067484154E-3</v>
      </c>
    </row>
    <row r="12" spans="2:14">
      <c r="B12" s="90" t="s">
        <v>180</v>
      </c>
      <c r="C12" s="73"/>
      <c r="D12" s="73"/>
      <c r="E12" s="73"/>
      <c r="F12" s="73"/>
      <c r="G12" s="73"/>
      <c r="H12" s="83"/>
      <c r="I12" s="85"/>
      <c r="J12" s="73"/>
      <c r="K12" s="83">
        <v>18.532177701000005</v>
      </c>
      <c r="L12" s="73"/>
      <c r="M12" s="84">
        <f t="shared" ref="M12:M21" si="0">IFERROR(K12/$K$11,0)</f>
        <v>0.56502658886349166</v>
      </c>
      <c r="N12" s="84">
        <f>K12/'סכום נכסי הקרן'!$C$42</f>
        <v>8.4760130549848113E-4</v>
      </c>
    </row>
    <row r="13" spans="2:14">
      <c r="B13" s="92" t="s">
        <v>203</v>
      </c>
      <c r="C13" s="71"/>
      <c r="D13" s="71"/>
      <c r="E13" s="71"/>
      <c r="F13" s="71"/>
      <c r="G13" s="71"/>
      <c r="H13" s="80"/>
      <c r="I13" s="82"/>
      <c r="J13" s="71"/>
      <c r="K13" s="80">
        <v>18.532177701000005</v>
      </c>
      <c r="L13" s="71"/>
      <c r="M13" s="81">
        <f t="shared" si="0"/>
        <v>0.56502658886349166</v>
      </c>
      <c r="N13" s="81">
        <f>K13/'סכום נכסי הקרן'!$C$42</f>
        <v>8.4760130549848113E-4</v>
      </c>
    </row>
    <row r="14" spans="2:14">
      <c r="B14" s="76" t="s">
        <v>873</v>
      </c>
      <c r="C14" s="73" t="s">
        <v>874</v>
      </c>
      <c r="D14" s="86" t="s">
        <v>113</v>
      </c>
      <c r="E14" s="73" t="s">
        <v>875</v>
      </c>
      <c r="F14" s="86" t="s">
        <v>876</v>
      </c>
      <c r="G14" s="86" t="s">
        <v>122</v>
      </c>
      <c r="H14" s="83">
        <v>1386.2560000000003</v>
      </c>
      <c r="I14" s="85">
        <v>368.92</v>
      </c>
      <c r="J14" s="73"/>
      <c r="K14" s="83">
        <v>5.1141756350000005</v>
      </c>
      <c r="L14" s="84">
        <v>1.6392837208425611E-5</v>
      </c>
      <c r="M14" s="84">
        <f t="shared" si="0"/>
        <v>0.15592583130351187</v>
      </c>
      <c r="N14" s="84">
        <f>K14/'סכום נכסי הקרן'!$C$42</f>
        <v>2.3390569714538281E-4</v>
      </c>
    </row>
    <row r="15" spans="2:14">
      <c r="B15" s="76" t="s">
        <v>877</v>
      </c>
      <c r="C15" s="73" t="s">
        <v>878</v>
      </c>
      <c r="D15" s="86" t="s">
        <v>113</v>
      </c>
      <c r="E15" s="73" t="s">
        <v>875</v>
      </c>
      <c r="F15" s="86" t="s">
        <v>876</v>
      </c>
      <c r="G15" s="86" t="s">
        <v>122</v>
      </c>
      <c r="H15" s="83">
        <v>5.1135520000000012</v>
      </c>
      <c r="I15" s="85">
        <v>344.75</v>
      </c>
      <c r="J15" s="73"/>
      <c r="K15" s="83">
        <v>1.7628971E-2</v>
      </c>
      <c r="L15" s="84">
        <v>3.545301988435563E-8</v>
      </c>
      <c r="M15" s="84">
        <f t="shared" si="0"/>
        <v>5.3748876737599622E-4</v>
      </c>
      <c r="N15" s="84">
        <f>K15/'סכום נכסי הקרן'!$C$42</f>
        <v>8.0629157972020571E-7</v>
      </c>
    </row>
    <row r="16" spans="2:14">
      <c r="B16" s="76" t="s">
        <v>879</v>
      </c>
      <c r="C16" s="73" t="s">
        <v>880</v>
      </c>
      <c r="D16" s="86" t="s">
        <v>113</v>
      </c>
      <c r="E16" s="73" t="s">
        <v>881</v>
      </c>
      <c r="F16" s="86" t="s">
        <v>876</v>
      </c>
      <c r="G16" s="86" t="s">
        <v>122</v>
      </c>
      <c r="H16" s="83">
        <v>216.77439600000002</v>
      </c>
      <c r="I16" s="85">
        <v>3694.17</v>
      </c>
      <c r="J16" s="73"/>
      <c r="K16" s="83">
        <v>8.0080146960000018</v>
      </c>
      <c r="L16" s="84">
        <v>2.0527678186472236E-5</v>
      </c>
      <c r="M16" s="84">
        <f t="shared" si="0"/>
        <v>0.24415593786397993</v>
      </c>
      <c r="N16" s="84">
        <f>K16/'סכום נכסי הקרן'!$C$42</f>
        <v>3.6626044819408144E-4</v>
      </c>
    </row>
    <row r="17" spans="2:14">
      <c r="B17" s="76" t="s">
        <v>882</v>
      </c>
      <c r="C17" s="73" t="s">
        <v>883</v>
      </c>
      <c r="D17" s="86" t="s">
        <v>113</v>
      </c>
      <c r="E17" s="73" t="s">
        <v>884</v>
      </c>
      <c r="F17" s="86" t="s">
        <v>876</v>
      </c>
      <c r="G17" s="86" t="s">
        <v>122</v>
      </c>
      <c r="H17" s="83">
        <v>145.55688000000001</v>
      </c>
      <c r="I17" s="85">
        <v>3704.64</v>
      </c>
      <c r="J17" s="73"/>
      <c r="K17" s="83">
        <v>5.3923583990000008</v>
      </c>
      <c r="L17" s="84">
        <v>1.1511409438435061E-5</v>
      </c>
      <c r="M17" s="84">
        <f t="shared" si="0"/>
        <v>0.16440733092862372</v>
      </c>
      <c r="N17" s="84">
        <f>K17/'סכום נכסי הקרן'!$C$42</f>
        <v>2.4662886857929652E-4</v>
      </c>
    </row>
    <row r="18" spans="2:14">
      <c r="B18" s="72"/>
      <c r="C18" s="73"/>
      <c r="D18" s="73"/>
      <c r="E18" s="73"/>
      <c r="F18" s="73"/>
      <c r="G18" s="73"/>
      <c r="H18" s="83"/>
      <c r="I18" s="85"/>
      <c r="J18" s="73"/>
      <c r="K18" s="73"/>
      <c r="L18" s="73"/>
      <c r="M18" s="84"/>
      <c r="N18" s="73"/>
    </row>
    <row r="19" spans="2:14">
      <c r="B19" s="90" t="s">
        <v>179</v>
      </c>
      <c r="C19" s="73"/>
      <c r="D19" s="73"/>
      <c r="E19" s="73"/>
      <c r="F19" s="73"/>
      <c r="G19" s="73"/>
      <c r="H19" s="83"/>
      <c r="I19" s="85"/>
      <c r="J19" s="73"/>
      <c r="K19" s="83">
        <v>14.266593306000003</v>
      </c>
      <c r="L19" s="73"/>
      <c r="M19" s="84">
        <f t="shared" si="0"/>
        <v>0.43497341113650823</v>
      </c>
      <c r="N19" s="84">
        <f>K19/'סכום נכסי הקרן'!$C$42</f>
        <v>6.5250740124993419E-4</v>
      </c>
    </row>
    <row r="20" spans="2:14">
      <c r="B20" s="92" t="s">
        <v>204</v>
      </c>
      <c r="C20" s="71"/>
      <c r="D20" s="71"/>
      <c r="E20" s="71"/>
      <c r="F20" s="71"/>
      <c r="G20" s="71"/>
      <c r="H20" s="80"/>
      <c r="I20" s="82"/>
      <c r="J20" s="71"/>
      <c r="K20" s="80">
        <v>14.266593306000003</v>
      </c>
      <c r="L20" s="71"/>
      <c r="M20" s="81">
        <f t="shared" si="0"/>
        <v>0.43497341113650823</v>
      </c>
      <c r="N20" s="81">
        <f>K20/'סכום נכסי הקרן'!$C$42</f>
        <v>6.5250740124993419E-4</v>
      </c>
    </row>
    <row r="21" spans="2:14">
      <c r="B21" s="76" t="s">
        <v>885</v>
      </c>
      <c r="C21" s="73" t="s">
        <v>886</v>
      </c>
      <c r="D21" s="86" t="s">
        <v>114</v>
      </c>
      <c r="E21" s="73"/>
      <c r="F21" s="86" t="s">
        <v>876</v>
      </c>
      <c r="G21" s="86" t="s">
        <v>121</v>
      </c>
      <c r="H21" s="83">
        <v>41.393584000000004</v>
      </c>
      <c r="I21" s="85">
        <v>9013</v>
      </c>
      <c r="J21" s="73"/>
      <c r="K21" s="83">
        <v>14.266593306000003</v>
      </c>
      <c r="L21" s="84">
        <v>1.1762573113307675E-6</v>
      </c>
      <c r="M21" s="84">
        <f t="shared" si="0"/>
        <v>0.43497341113650823</v>
      </c>
      <c r="N21" s="84">
        <f>K21/'סכום נכסי הקרן'!$C$42</f>
        <v>6.5250740124993419E-4</v>
      </c>
    </row>
    <row r="22" spans="2:14">
      <c r="B22" s="72"/>
      <c r="C22" s="73"/>
      <c r="D22" s="73"/>
      <c r="E22" s="73"/>
      <c r="F22" s="73"/>
      <c r="G22" s="73"/>
      <c r="H22" s="83"/>
      <c r="I22" s="85"/>
      <c r="J22" s="73"/>
      <c r="K22" s="73"/>
      <c r="L22" s="73"/>
      <c r="M22" s="84"/>
      <c r="N22" s="73"/>
    </row>
    <row r="23" spans="2:14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2:14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2:14">
      <c r="B25" s="120" t="s">
        <v>200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2:14">
      <c r="B26" s="120" t="s">
        <v>105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2:14">
      <c r="B27" s="120" t="s">
        <v>183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2:14">
      <c r="B28" s="120" t="s">
        <v>191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2:14">
      <c r="B29" s="120" t="s">
        <v>198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</row>
    <row r="30" spans="2:1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2:1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2:1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2:14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2:14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2:14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2:14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2:14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2:14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2:14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2:14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2:14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2:14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2:14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2:14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2:14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</row>
    <row r="46" spans="2:14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2:14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2:14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</row>
    <row r="49" spans="2:14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</row>
    <row r="50" spans="2:14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2:14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2:14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2:14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2:14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2:14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2:14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2:14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2:14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2:14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2:14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2:14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2:14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2:14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2:1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2:14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2:14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2:14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2:14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2:14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2:14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2:14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2:14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2:14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2:14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2:14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2:14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2:14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2:14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2:14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2:14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2:14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2:14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2:14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2:14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2:14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2:14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2:14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2:14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2:14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2:14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2:14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2:14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</row>
    <row r="93" spans="2:14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</row>
    <row r="94" spans="2:14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spans="2:14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2:14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</row>
    <row r="97" spans="2:14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</row>
    <row r="98" spans="2:14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</row>
    <row r="99" spans="2:14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</row>
    <row r="100" spans="2:14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2:14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</row>
    <row r="102" spans="2:14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</row>
    <row r="103" spans="2:14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</row>
    <row r="104" spans="2:14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  <row r="105" spans="2:14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</row>
    <row r="106" spans="2:14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</row>
    <row r="107" spans="2:14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</row>
    <row r="108" spans="2:14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</row>
    <row r="109" spans="2:14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</row>
    <row r="110" spans="2:14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</row>
    <row r="111" spans="2:14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</row>
    <row r="112" spans="2:14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</row>
    <row r="113" spans="2:14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2:14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</row>
    <row r="115" spans="2:14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2:14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2:14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</row>
    <row r="118" spans="2:14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2:14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</row>
    <row r="120" spans="2:14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</row>
    <row r="121" spans="2:14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</row>
    <row r="122" spans="2:14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</row>
    <row r="123" spans="2:14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</row>
    <row r="124" spans="2:14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</row>
    <row r="125" spans="2:14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</row>
    <row r="126" spans="2:14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</row>
    <row r="127" spans="2:14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</row>
    <row r="128" spans="2:14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</row>
    <row r="129" spans="2:14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</row>
    <row r="130" spans="2:14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</row>
    <row r="131" spans="2:14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</row>
    <row r="132" spans="2:14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</row>
    <row r="133" spans="2:14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2:14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</row>
    <row r="135" spans="2:14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</row>
    <row r="136" spans="2:14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2:14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</row>
    <row r="138" spans="2:14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</row>
    <row r="139" spans="2:14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</row>
    <row r="140" spans="2:14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</row>
    <row r="141" spans="2:14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</row>
    <row r="142" spans="2:14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</row>
    <row r="143" spans="2:14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</row>
    <row r="144" spans="2:14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</row>
    <row r="145" spans="2:14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</row>
    <row r="146" spans="2:14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</row>
    <row r="147" spans="2:14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</row>
    <row r="148" spans="2:14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</row>
    <row r="149" spans="2:14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</row>
    <row r="150" spans="2:14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</row>
    <row r="151" spans="2:14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</row>
    <row r="152" spans="2:14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</row>
    <row r="153" spans="2:14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</row>
    <row r="154" spans="2:14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</row>
    <row r="155" spans="2:14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</row>
    <row r="156" spans="2:14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</row>
    <row r="157" spans="2:14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</row>
    <row r="158" spans="2:14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</row>
    <row r="159" spans="2:14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</row>
    <row r="160" spans="2:14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</row>
    <row r="161" spans="2:14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</row>
    <row r="162" spans="2:14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</row>
    <row r="163" spans="2:14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</row>
    <row r="164" spans="2:14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</row>
    <row r="165" spans="2:14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</row>
    <row r="166" spans="2:14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</row>
    <row r="167" spans="2:14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</row>
    <row r="168" spans="2:14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</row>
    <row r="169" spans="2:14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</row>
    <row r="170" spans="2:14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</row>
    <row r="171" spans="2:14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</row>
    <row r="172" spans="2:14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</row>
    <row r="173" spans="2:14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</row>
    <row r="174" spans="2:14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</row>
    <row r="175" spans="2:14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</row>
    <row r="176" spans="2:14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</row>
    <row r="177" spans="2:14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</row>
    <row r="178" spans="2:14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</row>
    <row r="179" spans="2:14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</row>
    <row r="180" spans="2:14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</row>
    <row r="181" spans="2:14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</row>
    <row r="182" spans="2:14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</row>
    <row r="183" spans="2:14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</row>
    <row r="184" spans="2:14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</row>
    <row r="185" spans="2:14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</row>
    <row r="186" spans="2:14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</row>
    <row r="187" spans="2:14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</row>
    <row r="188" spans="2:14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</row>
    <row r="189" spans="2:14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</row>
    <row r="190" spans="2:14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</row>
    <row r="191" spans="2:14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</row>
    <row r="192" spans="2:14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</row>
    <row r="193" spans="2:14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</row>
    <row r="194" spans="2:14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</row>
    <row r="195" spans="2:14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</row>
    <row r="196" spans="2:14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</row>
    <row r="197" spans="2:14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</row>
    <row r="198" spans="2:14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</row>
    <row r="199" spans="2:14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</row>
    <row r="200" spans="2:14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</row>
    <row r="201" spans="2:14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</row>
    <row r="202" spans="2:14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</row>
    <row r="203" spans="2:14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</row>
    <row r="204" spans="2:14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</row>
    <row r="205" spans="2:14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</row>
    <row r="206" spans="2:14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</row>
    <row r="207" spans="2:14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</row>
    <row r="208" spans="2:14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</row>
    <row r="209" spans="2:14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</row>
    <row r="210" spans="2:14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</row>
    <row r="211" spans="2:14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</row>
    <row r="212" spans="2:14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</row>
    <row r="213" spans="2:14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</row>
    <row r="214" spans="2:14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</row>
    <row r="215" spans="2:14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</row>
    <row r="216" spans="2:14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</row>
    <row r="217" spans="2:14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</row>
    <row r="218" spans="2:14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</row>
    <row r="219" spans="2:14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</row>
    <row r="220" spans="2:14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</row>
    <row r="221" spans="2:14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</row>
    <row r="222" spans="2:14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</row>
    <row r="223" spans="2:14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</row>
    <row r="224" spans="2:14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</row>
    <row r="225" spans="2:14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</row>
    <row r="226" spans="2:14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</row>
    <row r="227" spans="2:14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</row>
    <row r="228" spans="2:14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</row>
    <row r="229" spans="2:14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</row>
    <row r="230" spans="2:14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</row>
    <row r="231" spans="2:14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</row>
    <row r="232" spans="2:14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</row>
    <row r="233" spans="2:14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</row>
    <row r="234" spans="2:14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</row>
    <row r="235" spans="2:14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</row>
    <row r="236" spans="2:14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</row>
    <row r="237" spans="2:14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</row>
    <row r="238" spans="2:14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</row>
    <row r="239" spans="2:14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</row>
    <row r="240" spans="2:14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</row>
    <row r="241" spans="2:14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</row>
    <row r="242" spans="2:14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</row>
    <row r="243" spans="2:14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</row>
    <row r="244" spans="2:14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</row>
    <row r="245" spans="2:14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</row>
    <row r="246" spans="2:14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</row>
    <row r="247" spans="2:14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</row>
    <row r="248" spans="2:14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</row>
    <row r="249" spans="2:14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</row>
    <row r="250" spans="2:14">
      <c r="B250" s="127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</row>
    <row r="251" spans="2:14">
      <c r="B251" s="127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</row>
    <row r="252" spans="2:14">
      <c r="B252" s="128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</row>
    <row r="253" spans="2:14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</row>
    <row r="254" spans="2:14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</row>
    <row r="255" spans="2:14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</row>
    <row r="256" spans="2:14">
      <c r="B256" s="115"/>
      <c r="C256" s="115"/>
      <c r="D256" s="115"/>
      <c r="E256" s="115"/>
      <c r="F256" s="115"/>
      <c r="G256" s="115"/>
      <c r="H256" s="116"/>
      <c r="I256" s="116"/>
      <c r="J256" s="116"/>
      <c r="K256" s="116"/>
      <c r="L256" s="116"/>
      <c r="M256" s="116"/>
      <c r="N256" s="116"/>
    </row>
    <row r="257" spans="2:14">
      <c r="B257" s="115"/>
      <c r="C257" s="115"/>
      <c r="D257" s="115"/>
      <c r="E257" s="115"/>
      <c r="F257" s="115"/>
      <c r="G257" s="115"/>
      <c r="H257" s="116"/>
      <c r="I257" s="116"/>
      <c r="J257" s="116"/>
      <c r="K257" s="116"/>
      <c r="L257" s="116"/>
      <c r="M257" s="116"/>
      <c r="N257" s="116"/>
    </row>
    <row r="258" spans="2:14">
      <c r="B258" s="115"/>
      <c r="C258" s="115"/>
      <c r="D258" s="115"/>
      <c r="E258" s="115"/>
      <c r="F258" s="115"/>
      <c r="G258" s="115"/>
      <c r="H258" s="116"/>
      <c r="I258" s="116"/>
      <c r="J258" s="116"/>
      <c r="K258" s="116"/>
      <c r="L258" s="116"/>
      <c r="M258" s="116"/>
      <c r="N258" s="116"/>
    </row>
    <row r="259" spans="2:14">
      <c r="B259" s="115"/>
      <c r="C259" s="115"/>
      <c r="D259" s="115"/>
      <c r="E259" s="115"/>
      <c r="F259" s="115"/>
      <c r="G259" s="115"/>
      <c r="H259" s="116"/>
      <c r="I259" s="116"/>
      <c r="J259" s="116"/>
      <c r="K259" s="116"/>
      <c r="L259" s="116"/>
      <c r="M259" s="116"/>
      <c r="N259" s="116"/>
    </row>
    <row r="260" spans="2:14">
      <c r="B260" s="115"/>
      <c r="C260" s="115"/>
      <c r="D260" s="115"/>
      <c r="E260" s="115"/>
      <c r="F260" s="115"/>
      <c r="G260" s="115"/>
      <c r="H260" s="116"/>
      <c r="I260" s="116"/>
      <c r="J260" s="116"/>
      <c r="K260" s="116"/>
      <c r="L260" s="116"/>
      <c r="M260" s="116"/>
      <c r="N260" s="116"/>
    </row>
    <row r="261" spans="2:14">
      <c r="B261" s="115"/>
      <c r="C261" s="115"/>
      <c r="D261" s="115"/>
      <c r="E261" s="115"/>
      <c r="F261" s="115"/>
      <c r="G261" s="115"/>
      <c r="H261" s="116"/>
      <c r="I261" s="116"/>
      <c r="J261" s="116"/>
      <c r="K261" s="116"/>
      <c r="L261" s="116"/>
      <c r="M261" s="116"/>
      <c r="N261" s="116"/>
    </row>
    <row r="262" spans="2:14">
      <c r="B262" s="115"/>
      <c r="C262" s="115"/>
      <c r="D262" s="115"/>
      <c r="E262" s="115"/>
      <c r="F262" s="115"/>
      <c r="G262" s="115"/>
      <c r="H262" s="116"/>
      <c r="I262" s="116"/>
      <c r="J262" s="116"/>
      <c r="K262" s="116"/>
      <c r="L262" s="116"/>
      <c r="M262" s="116"/>
      <c r="N262" s="116"/>
    </row>
    <row r="263" spans="2:14">
      <c r="B263" s="115"/>
      <c r="C263" s="115"/>
      <c r="D263" s="115"/>
      <c r="E263" s="115"/>
      <c r="F263" s="115"/>
      <c r="G263" s="115"/>
      <c r="H263" s="116"/>
      <c r="I263" s="116"/>
      <c r="J263" s="116"/>
      <c r="K263" s="116"/>
      <c r="L263" s="116"/>
      <c r="M263" s="116"/>
      <c r="N263" s="116"/>
    </row>
    <row r="264" spans="2:14">
      <c r="B264" s="115"/>
      <c r="C264" s="115"/>
      <c r="D264" s="115"/>
      <c r="E264" s="115"/>
      <c r="F264" s="115"/>
      <c r="G264" s="115"/>
      <c r="H264" s="116"/>
      <c r="I264" s="116"/>
      <c r="J264" s="116"/>
      <c r="K264" s="116"/>
      <c r="L264" s="116"/>
      <c r="M264" s="116"/>
      <c r="N264" s="116"/>
    </row>
    <row r="265" spans="2:14">
      <c r="B265" s="115"/>
      <c r="C265" s="115"/>
      <c r="D265" s="115"/>
      <c r="E265" s="115"/>
      <c r="F265" s="115"/>
      <c r="G265" s="115"/>
      <c r="H265" s="116"/>
      <c r="I265" s="116"/>
      <c r="J265" s="116"/>
      <c r="K265" s="116"/>
      <c r="L265" s="116"/>
      <c r="M265" s="116"/>
      <c r="N265" s="116"/>
    </row>
    <row r="266" spans="2:14">
      <c r="B266" s="115"/>
      <c r="C266" s="115"/>
      <c r="D266" s="115"/>
      <c r="E266" s="115"/>
      <c r="F266" s="115"/>
      <c r="G266" s="115"/>
      <c r="H266" s="116"/>
      <c r="I266" s="116"/>
      <c r="J266" s="116"/>
      <c r="K266" s="116"/>
      <c r="L266" s="116"/>
      <c r="M266" s="116"/>
      <c r="N266" s="116"/>
    </row>
    <row r="267" spans="2:14">
      <c r="B267" s="115"/>
      <c r="C267" s="115"/>
      <c r="D267" s="115"/>
      <c r="E267" s="115"/>
      <c r="F267" s="115"/>
      <c r="G267" s="115"/>
      <c r="H267" s="116"/>
      <c r="I267" s="116"/>
      <c r="J267" s="116"/>
      <c r="K267" s="116"/>
      <c r="L267" s="116"/>
      <c r="M267" s="116"/>
      <c r="N267" s="116"/>
    </row>
    <row r="268" spans="2:14">
      <c r="B268" s="115"/>
      <c r="C268" s="115"/>
      <c r="D268" s="115"/>
      <c r="E268" s="115"/>
      <c r="F268" s="115"/>
      <c r="G268" s="115"/>
      <c r="H268" s="116"/>
      <c r="I268" s="116"/>
      <c r="J268" s="116"/>
      <c r="K268" s="116"/>
      <c r="L268" s="116"/>
      <c r="M268" s="116"/>
      <c r="N268" s="116"/>
    </row>
    <row r="269" spans="2:14">
      <c r="B269" s="115"/>
      <c r="C269" s="115"/>
      <c r="D269" s="115"/>
      <c r="E269" s="115"/>
      <c r="F269" s="115"/>
      <c r="G269" s="115"/>
      <c r="H269" s="116"/>
      <c r="I269" s="116"/>
      <c r="J269" s="116"/>
      <c r="K269" s="116"/>
      <c r="L269" s="116"/>
      <c r="M269" s="116"/>
      <c r="N269" s="116"/>
    </row>
    <row r="270" spans="2:14">
      <c r="B270" s="115"/>
      <c r="C270" s="115"/>
      <c r="D270" s="115"/>
      <c r="E270" s="115"/>
      <c r="F270" s="115"/>
      <c r="G270" s="115"/>
      <c r="H270" s="116"/>
      <c r="I270" s="116"/>
      <c r="J270" s="116"/>
      <c r="K270" s="116"/>
      <c r="L270" s="116"/>
      <c r="M270" s="116"/>
      <c r="N270" s="116"/>
    </row>
    <row r="271" spans="2:14">
      <c r="B271" s="115"/>
      <c r="C271" s="115"/>
      <c r="D271" s="115"/>
      <c r="E271" s="115"/>
      <c r="F271" s="115"/>
      <c r="G271" s="115"/>
      <c r="H271" s="116"/>
      <c r="I271" s="116"/>
      <c r="J271" s="116"/>
      <c r="K271" s="116"/>
      <c r="L271" s="116"/>
      <c r="M271" s="116"/>
      <c r="N271" s="116"/>
    </row>
    <row r="272" spans="2:14">
      <c r="B272" s="115"/>
      <c r="C272" s="115"/>
      <c r="D272" s="115"/>
      <c r="E272" s="115"/>
      <c r="F272" s="115"/>
      <c r="G272" s="115"/>
      <c r="H272" s="116"/>
      <c r="I272" s="116"/>
      <c r="J272" s="116"/>
      <c r="K272" s="116"/>
      <c r="L272" s="116"/>
      <c r="M272" s="116"/>
      <c r="N272" s="116"/>
    </row>
    <row r="273" spans="2:14">
      <c r="B273" s="115"/>
      <c r="C273" s="115"/>
      <c r="D273" s="115"/>
      <c r="E273" s="115"/>
      <c r="F273" s="115"/>
      <c r="G273" s="115"/>
      <c r="H273" s="116"/>
      <c r="I273" s="116"/>
      <c r="J273" s="116"/>
      <c r="K273" s="116"/>
      <c r="L273" s="116"/>
      <c r="M273" s="116"/>
      <c r="N273" s="116"/>
    </row>
    <row r="274" spans="2:14">
      <c r="B274" s="115"/>
      <c r="C274" s="115"/>
      <c r="D274" s="115"/>
      <c r="E274" s="115"/>
      <c r="F274" s="115"/>
      <c r="G274" s="115"/>
      <c r="H274" s="116"/>
      <c r="I274" s="116"/>
      <c r="J274" s="116"/>
      <c r="K274" s="116"/>
      <c r="L274" s="116"/>
      <c r="M274" s="116"/>
      <c r="N274" s="116"/>
    </row>
    <row r="275" spans="2:14">
      <c r="B275" s="115"/>
      <c r="C275" s="115"/>
      <c r="D275" s="115"/>
      <c r="E275" s="115"/>
      <c r="F275" s="115"/>
      <c r="G275" s="115"/>
      <c r="H275" s="116"/>
      <c r="I275" s="116"/>
      <c r="J275" s="116"/>
      <c r="K275" s="116"/>
      <c r="L275" s="116"/>
      <c r="M275" s="116"/>
      <c r="N275" s="116"/>
    </row>
    <row r="276" spans="2:14">
      <c r="B276" s="115"/>
      <c r="C276" s="115"/>
      <c r="D276" s="115"/>
      <c r="E276" s="115"/>
      <c r="F276" s="115"/>
      <c r="G276" s="115"/>
      <c r="H276" s="116"/>
      <c r="I276" s="116"/>
      <c r="J276" s="116"/>
      <c r="K276" s="116"/>
      <c r="L276" s="116"/>
      <c r="M276" s="116"/>
      <c r="N276" s="116"/>
    </row>
    <row r="277" spans="2:14">
      <c r="B277" s="115"/>
      <c r="C277" s="115"/>
      <c r="D277" s="115"/>
      <c r="E277" s="115"/>
      <c r="F277" s="115"/>
      <c r="G277" s="115"/>
      <c r="H277" s="116"/>
      <c r="I277" s="116"/>
      <c r="J277" s="116"/>
      <c r="K277" s="116"/>
      <c r="L277" s="116"/>
      <c r="M277" s="116"/>
      <c r="N277" s="116"/>
    </row>
    <row r="278" spans="2:14">
      <c r="B278" s="115"/>
      <c r="C278" s="115"/>
      <c r="D278" s="115"/>
      <c r="E278" s="115"/>
      <c r="F278" s="115"/>
      <c r="G278" s="115"/>
      <c r="H278" s="116"/>
      <c r="I278" s="116"/>
      <c r="J278" s="116"/>
      <c r="K278" s="116"/>
      <c r="L278" s="116"/>
      <c r="M278" s="116"/>
      <c r="N278" s="116"/>
    </row>
    <row r="279" spans="2:14">
      <c r="B279" s="115"/>
      <c r="C279" s="115"/>
      <c r="D279" s="115"/>
      <c r="E279" s="115"/>
      <c r="F279" s="115"/>
      <c r="G279" s="115"/>
      <c r="H279" s="116"/>
      <c r="I279" s="116"/>
      <c r="J279" s="116"/>
      <c r="K279" s="116"/>
      <c r="L279" s="116"/>
      <c r="M279" s="116"/>
      <c r="N279" s="116"/>
    </row>
    <row r="280" spans="2:14">
      <c r="B280" s="115"/>
      <c r="C280" s="115"/>
      <c r="D280" s="115"/>
      <c r="E280" s="115"/>
      <c r="F280" s="115"/>
      <c r="G280" s="115"/>
      <c r="H280" s="116"/>
      <c r="I280" s="116"/>
      <c r="J280" s="116"/>
      <c r="K280" s="116"/>
      <c r="L280" s="116"/>
      <c r="M280" s="116"/>
      <c r="N280" s="116"/>
    </row>
    <row r="281" spans="2:14">
      <c r="B281" s="115"/>
      <c r="C281" s="115"/>
      <c r="D281" s="115"/>
      <c r="E281" s="115"/>
      <c r="F281" s="115"/>
      <c r="G281" s="115"/>
      <c r="H281" s="116"/>
      <c r="I281" s="116"/>
      <c r="J281" s="116"/>
      <c r="K281" s="116"/>
      <c r="L281" s="116"/>
      <c r="M281" s="116"/>
      <c r="N281" s="116"/>
    </row>
    <row r="282" spans="2:14">
      <c r="B282" s="115"/>
      <c r="C282" s="115"/>
      <c r="D282" s="115"/>
      <c r="E282" s="115"/>
      <c r="F282" s="115"/>
      <c r="G282" s="115"/>
      <c r="H282" s="116"/>
      <c r="I282" s="116"/>
      <c r="J282" s="116"/>
      <c r="K282" s="116"/>
      <c r="L282" s="116"/>
      <c r="M282" s="116"/>
      <c r="N282" s="116"/>
    </row>
    <row r="283" spans="2:14">
      <c r="B283" s="115"/>
      <c r="C283" s="115"/>
      <c r="D283" s="115"/>
      <c r="E283" s="115"/>
      <c r="F283" s="115"/>
      <c r="G283" s="115"/>
      <c r="H283" s="116"/>
      <c r="I283" s="116"/>
      <c r="J283" s="116"/>
      <c r="K283" s="116"/>
      <c r="L283" s="116"/>
      <c r="M283" s="116"/>
      <c r="N283" s="116"/>
    </row>
    <row r="284" spans="2:14">
      <c r="B284" s="115"/>
      <c r="C284" s="115"/>
      <c r="D284" s="115"/>
      <c r="E284" s="115"/>
      <c r="F284" s="115"/>
      <c r="G284" s="115"/>
      <c r="H284" s="116"/>
      <c r="I284" s="116"/>
      <c r="J284" s="116"/>
      <c r="K284" s="116"/>
      <c r="L284" s="116"/>
      <c r="M284" s="116"/>
      <c r="N284" s="116"/>
    </row>
    <row r="285" spans="2:14">
      <c r="B285" s="115"/>
      <c r="C285" s="115"/>
      <c r="D285" s="115"/>
      <c r="E285" s="115"/>
      <c r="F285" s="115"/>
      <c r="G285" s="115"/>
      <c r="H285" s="116"/>
      <c r="I285" s="116"/>
      <c r="J285" s="116"/>
      <c r="K285" s="116"/>
      <c r="L285" s="116"/>
      <c r="M285" s="116"/>
      <c r="N285" s="116"/>
    </row>
    <row r="286" spans="2:14">
      <c r="B286" s="115"/>
      <c r="C286" s="115"/>
      <c r="D286" s="115"/>
      <c r="E286" s="115"/>
      <c r="F286" s="115"/>
      <c r="G286" s="115"/>
      <c r="H286" s="116"/>
      <c r="I286" s="116"/>
      <c r="J286" s="116"/>
      <c r="K286" s="116"/>
      <c r="L286" s="116"/>
      <c r="M286" s="116"/>
      <c r="N286" s="116"/>
    </row>
    <row r="287" spans="2:14">
      <c r="B287" s="115"/>
      <c r="C287" s="115"/>
      <c r="D287" s="115"/>
      <c r="E287" s="115"/>
      <c r="F287" s="115"/>
      <c r="G287" s="115"/>
      <c r="H287" s="116"/>
      <c r="I287" s="116"/>
      <c r="J287" s="116"/>
      <c r="K287" s="116"/>
      <c r="L287" s="116"/>
      <c r="M287" s="116"/>
      <c r="N287" s="116"/>
    </row>
    <row r="288" spans="2:14">
      <c r="B288" s="115"/>
      <c r="C288" s="115"/>
      <c r="D288" s="115"/>
      <c r="E288" s="115"/>
      <c r="F288" s="115"/>
      <c r="G288" s="115"/>
      <c r="H288" s="116"/>
      <c r="I288" s="116"/>
      <c r="J288" s="116"/>
      <c r="K288" s="116"/>
      <c r="L288" s="116"/>
      <c r="M288" s="116"/>
      <c r="N288" s="116"/>
    </row>
    <row r="289" spans="2:14">
      <c r="B289" s="115"/>
      <c r="C289" s="115"/>
      <c r="D289" s="115"/>
      <c r="E289" s="115"/>
      <c r="F289" s="115"/>
      <c r="G289" s="115"/>
      <c r="H289" s="116"/>
      <c r="I289" s="116"/>
      <c r="J289" s="116"/>
      <c r="K289" s="116"/>
      <c r="L289" s="116"/>
      <c r="M289" s="116"/>
      <c r="N289" s="116"/>
    </row>
    <row r="290" spans="2:14">
      <c r="B290" s="115"/>
      <c r="C290" s="115"/>
      <c r="D290" s="115"/>
      <c r="E290" s="115"/>
      <c r="F290" s="115"/>
      <c r="G290" s="115"/>
      <c r="H290" s="116"/>
      <c r="I290" s="116"/>
      <c r="J290" s="116"/>
      <c r="K290" s="116"/>
      <c r="L290" s="116"/>
      <c r="M290" s="116"/>
      <c r="N290" s="116"/>
    </row>
    <row r="291" spans="2:14">
      <c r="B291" s="115"/>
      <c r="C291" s="115"/>
      <c r="D291" s="115"/>
      <c r="E291" s="115"/>
      <c r="F291" s="115"/>
      <c r="G291" s="115"/>
      <c r="H291" s="116"/>
      <c r="I291" s="116"/>
      <c r="J291" s="116"/>
      <c r="K291" s="116"/>
      <c r="L291" s="116"/>
      <c r="M291" s="116"/>
      <c r="N291" s="116"/>
    </row>
    <row r="292" spans="2:14">
      <c r="B292" s="115"/>
      <c r="C292" s="115"/>
      <c r="D292" s="115"/>
      <c r="E292" s="115"/>
      <c r="F292" s="115"/>
      <c r="G292" s="115"/>
      <c r="H292" s="116"/>
      <c r="I292" s="116"/>
      <c r="J292" s="116"/>
      <c r="K292" s="116"/>
      <c r="L292" s="116"/>
      <c r="M292" s="116"/>
      <c r="N292" s="116"/>
    </row>
    <row r="293" spans="2:14">
      <c r="B293" s="115"/>
      <c r="C293" s="115"/>
      <c r="D293" s="115"/>
      <c r="E293" s="115"/>
      <c r="F293" s="115"/>
      <c r="G293" s="115"/>
      <c r="H293" s="116"/>
      <c r="I293" s="116"/>
      <c r="J293" s="116"/>
      <c r="K293" s="116"/>
      <c r="L293" s="116"/>
      <c r="M293" s="116"/>
      <c r="N293" s="116"/>
    </row>
    <row r="294" spans="2:14">
      <c r="B294" s="115"/>
      <c r="C294" s="115"/>
      <c r="D294" s="115"/>
      <c r="E294" s="115"/>
      <c r="F294" s="115"/>
      <c r="G294" s="115"/>
      <c r="H294" s="116"/>
      <c r="I294" s="116"/>
      <c r="J294" s="116"/>
      <c r="K294" s="116"/>
      <c r="L294" s="116"/>
      <c r="M294" s="116"/>
      <c r="N294" s="116"/>
    </row>
    <row r="295" spans="2:14">
      <c r="B295" s="115"/>
      <c r="C295" s="115"/>
      <c r="D295" s="115"/>
      <c r="E295" s="115"/>
      <c r="F295" s="115"/>
      <c r="G295" s="115"/>
      <c r="H295" s="116"/>
      <c r="I295" s="116"/>
      <c r="J295" s="116"/>
      <c r="K295" s="116"/>
      <c r="L295" s="116"/>
      <c r="M295" s="116"/>
      <c r="N295" s="116"/>
    </row>
    <row r="296" spans="2:14">
      <c r="B296" s="115"/>
      <c r="C296" s="115"/>
      <c r="D296" s="115"/>
      <c r="E296" s="115"/>
      <c r="F296" s="115"/>
      <c r="G296" s="115"/>
      <c r="H296" s="116"/>
      <c r="I296" s="116"/>
      <c r="J296" s="116"/>
      <c r="K296" s="116"/>
      <c r="L296" s="116"/>
      <c r="M296" s="116"/>
      <c r="N296" s="116"/>
    </row>
    <row r="297" spans="2:14">
      <c r="B297" s="115"/>
      <c r="C297" s="115"/>
      <c r="D297" s="115"/>
      <c r="E297" s="115"/>
      <c r="F297" s="115"/>
      <c r="G297" s="115"/>
      <c r="H297" s="116"/>
      <c r="I297" s="116"/>
      <c r="J297" s="116"/>
      <c r="K297" s="116"/>
      <c r="L297" s="116"/>
      <c r="M297" s="116"/>
      <c r="N297" s="116"/>
    </row>
    <row r="298" spans="2:14">
      <c r="B298" s="115"/>
      <c r="C298" s="115"/>
      <c r="D298" s="115"/>
      <c r="E298" s="115"/>
      <c r="F298" s="115"/>
      <c r="G298" s="115"/>
      <c r="H298" s="116"/>
      <c r="I298" s="116"/>
      <c r="J298" s="116"/>
      <c r="K298" s="116"/>
      <c r="L298" s="116"/>
      <c r="M298" s="116"/>
      <c r="N298" s="116"/>
    </row>
    <row r="299" spans="2:14">
      <c r="B299" s="115"/>
      <c r="C299" s="115"/>
      <c r="D299" s="115"/>
      <c r="E299" s="115"/>
      <c r="F299" s="115"/>
      <c r="G299" s="115"/>
      <c r="H299" s="116"/>
      <c r="I299" s="116"/>
      <c r="J299" s="116"/>
      <c r="K299" s="116"/>
      <c r="L299" s="116"/>
      <c r="M299" s="116"/>
      <c r="N299" s="116"/>
    </row>
    <row r="300" spans="2:14">
      <c r="B300" s="115"/>
      <c r="C300" s="115"/>
      <c r="D300" s="115"/>
      <c r="E300" s="115"/>
      <c r="F300" s="115"/>
      <c r="G300" s="115"/>
      <c r="H300" s="116"/>
      <c r="I300" s="116"/>
      <c r="J300" s="116"/>
      <c r="K300" s="116"/>
      <c r="L300" s="116"/>
      <c r="M300" s="116"/>
      <c r="N300" s="116"/>
    </row>
    <row r="301" spans="2:14">
      <c r="B301" s="115"/>
      <c r="C301" s="115"/>
      <c r="D301" s="115"/>
      <c r="E301" s="115"/>
      <c r="F301" s="115"/>
      <c r="G301" s="115"/>
      <c r="H301" s="116"/>
      <c r="I301" s="116"/>
      <c r="J301" s="116"/>
      <c r="K301" s="116"/>
      <c r="L301" s="116"/>
      <c r="M301" s="116"/>
      <c r="N301" s="116"/>
    </row>
    <row r="302" spans="2:14">
      <c r="B302" s="115"/>
      <c r="C302" s="115"/>
      <c r="D302" s="115"/>
      <c r="E302" s="115"/>
      <c r="F302" s="115"/>
      <c r="G302" s="115"/>
      <c r="H302" s="116"/>
      <c r="I302" s="116"/>
      <c r="J302" s="116"/>
      <c r="K302" s="116"/>
      <c r="L302" s="116"/>
      <c r="M302" s="116"/>
      <c r="N302" s="116"/>
    </row>
    <row r="303" spans="2:14">
      <c r="B303" s="115"/>
      <c r="C303" s="115"/>
      <c r="D303" s="115"/>
      <c r="E303" s="115"/>
      <c r="F303" s="115"/>
      <c r="G303" s="115"/>
      <c r="H303" s="116"/>
      <c r="I303" s="116"/>
      <c r="J303" s="116"/>
      <c r="K303" s="116"/>
      <c r="L303" s="116"/>
      <c r="M303" s="116"/>
      <c r="N303" s="116"/>
    </row>
    <row r="304" spans="2:14">
      <c r="B304" s="115"/>
      <c r="C304" s="115"/>
      <c r="D304" s="115"/>
      <c r="E304" s="115"/>
      <c r="F304" s="115"/>
      <c r="G304" s="115"/>
      <c r="H304" s="116"/>
      <c r="I304" s="116"/>
      <c r="J304" s="116"/>
      <c r="K304" s="116"/>
      <c r="L304" s="116"/>
      <c r="M304" s="116"/>
      <c r="N304" s="116"/>
    </row>
    <row r="305" spans="2:14">
      <c r="B305" s="115"/>
      <c r="C305" s="115"/>
      <c r="D305" s="115"/>
      <c r="E305" s="115"/>
      <c r="F305" s="115"/>
      <c r="G305" s="115"/>
      <c r="H305" s="116"/>
      <c r="I305" s="116"/>
      <c r="J305" s="116"/>
      <c r="K305" s="116"/>
      <c r="L305" s="116"/>
      <c r="M305" s="116"/>
      <c r="N305" s="116"/>
    </row>
    <row r="306" spans="2:14">
      <c r="B306" s="115"/>
      <c r="C306" s="115"/>
      <c r="D306" s="115"/>
      <c r="E306" s="115"/>
      <c r="F306" s="115"/>
      <c r="G306" s="115"/>
      <c r="H306" s="116"/>
      <c r="I306" s="116"/>
      <c r="J306" s="116"/>
      <c r="K306" s="116"/>
      <c r="L306" s="116"/>
      <c r="M306" s="116"/>
      <c r="N306" s="116"/>
    </row>
    <row r="307" spans="2:14">
      <c r="B307" s="115"/>
      <c r="C307" s="115"/>
      <c r="D307" s="115"/>
      <c r="E307" s="115"/>
      <c r="F307" s="115"/>
      <c r="G307" s="115"/>
      <c r="H307" s="116"/>
      <c r="I307" s="116"/>
      <c r="J307" s="116"/>
      <c r="K307" s="116"/>
      <c r="L307" s="116"/>
      <c r="M307" s="116"/>
      <c r="N307" s="116"/>
    </row>
    <row r="308" spans="2:14">
      <c r="B308" s="115"/>
      <c r="C308" s="115"/>
      <c r="D308" s="115"/>
      <c r="E308" s="115"/>
      <c r="F308" s="115"/>
      <c r="G308" s="115"/>
      <c r="H308" s="116"/>
      <c r="I308" s="116"/>
      <c r="J308" s="116"/>
      <c r="K308" s="116"/>
      <c r="L308" s="116"/>
      <c r="M308" s="116"/>
      <c r="N308" s="116"/>
    </row>
    <row r="309" spans="2:14">
      <c r="B309" s="115"/>
      <c r="C309" s="115"/>
      <c r="D309" s="115"/>
      <c r="E309" s="115"/>
      <c r="F309" s="115"/>
      <c r="G309" s="115"/>
      <c r="H309" s="116"/>
      <c r="I309" s="116"/>
      <c r="J309" s="116"/>
      <c r="K309" s="116"/>
      <c r="L309" s="116"/>
      <c r="M309" s="116"/>
      <c r="N309" s="116"/>
    </row>
    <row r="310" spans="2:14">
      <c r="B310" s="115"/>
      <c r="C310" s="115"/>
      <c r="D310" s="115"/>
      <c r="E310" s="115"/>
      <c r="F310" s="115"/>
      <c r="G310" s="115"/>
      <c r="H310" s="116"/>
      <c r="I310" s="116"/>
      <c r="J310" s="116"/>
      <c r="K310" s="116"/>
      <c r="L310" s="116"/>
      <c r="M310" s="116"/>
      <c r="N310" s="116"/>
    </row>
    <row r="311" spans="2:14">
      <c r="B311" s="115"/>
      <c r="C311" s="115"/>
      <c r="D311" s="115"/>
      <c r="E311" s="115"/>
      <c r="F311" s="115"/>
      <c r="G311" s="115"/>
      <c r="H311" s="116"/>
      <c r="I311" s="116"/>
      <c r="J311" s="116"/>
      <c r="K311" s="116"/>
      <c r="L311" s="116"/>
      <c r="M311" s="116"/>
      <c r="N311" s="116"/>
    </row>
    <row r="312" spans="2:14">
      <c r="B312" s="115"/>
      <c r="C312" s="115"/>
      <c r="D312" s="115"/>
      <c r="E312" s="115"/>
      <c r="F312" s="115"/>
      <c r="G312" s="115"/>
      <c r="H312" s="116"/>
      <c r="I312" s="116"/>
      <c r="J312" s="116"/>
      <c r="K312" s="116"/>
      <c r="L312" s="116"/>
      <c r="M312" s="116"/>
      <c r="N312" s="116"/>
    </row>
    <row r="313" spans="2:14">
      <c r="B313" s="115"/>
      <c r="C313" s="115"/>
      <c r="D313" s="115"/>
      <c r="E313" s="115"/>
      <c r="F313" s="115"/>
      <c r="G313" s="115"/>
      <c r="H313" s="116"/>
      <c r="I313" s="116"/>
      <c r="J313" s="116"/>
      <c r="K313" s="116"/>
      <c r="L313" s="116"/>
      <c r="M313" s="116"/>
      <c r="N313" s="116"/>
    </row>
    <row r="314" spans="2:14">
      <c r="B314" s="115"/>
      <c r="C314" s="115"/>
      <c r="D314" s="115"/>
      <c r="E314" s="115"/>
      <c r="F314" s="115"/>
      <c r="G314" s="115"/>
      <c r="H314" s="116"/>
      <c r="I314" s="116"/>
      <c r="J314" s="116"/>
      <c r="K314" s="116"/>
      <c r="L314" s="116"/>
      <c r="M314" s="116"/>
      <c r="N314" s="116"/>
    </row>
    <row r="315" spans="2:14">
      <c r="B315" s="115"/>
      <c r="C315" s="115"/>
      <c r="D315" s="115"/>
      <c r="E315" s="115"/>
      <c r="F315" s="115"/>
      <c r="G315" s="115"/>
      <c r="H315" s="116"/>
      <c r="I315" s="116"/>
      <c r="J315" s="116"/>
      <c r="K315" s="116"/>
      <c r="L315" s="116"/>
      <c r="M315" s="116"/>
      <c r="N315" s="116"/>
    </row>
    <row r="316" spans="2:14">
      <c r="B316" s="115"/>
      <c r="C316" s="115"/>
      <c r="D316" s="115"/>
      <c r="E316" s="115"/>
      <c r="F316" s="115"/>
      <c r="G316" s="115"/>
      <c r="H316" s="116"/>
      <c r="I316" s="116"/>
      <c r="J316" s="116"/>
      <c r="K316" s="116"/>
      <c r="L316" s="116"/>
      <c r="M316" s="116"/>
      <c r="N316" s="116"/>
    </row>
    <row r="317" spans="2:14">
      <c r="B317" s="115"/>
      <c r="C317" s="115"/>
      <c r="D317" s="115"/>
      <c r="E317" s="115"/>
      <c r="F317" s="115"/>
      <c r="G317" s="115"/>
      <c r="H317" s="116"/>
      <c r="I317" s="116"/>
      <c r="J317" s="116"/>
      <c r="K317" s="116"/>
      <c r="L317" s="116"/>
      <c r="M317" s="116"/>
      <c r="N317" s="116"/>
    </row>
    <row r="318" spans="2:14">
      <c r="B318" s="115"/>
      <c r="C318" s="115"/>
      <c r="D318" s="115"/>
      <c r="E318" s="115"/>
      <c r="F318" s="115"/>
      <c r="G318" s="115"/>
      <c r="H318" s="116"/>
      <c r="I318" s="116"/>
      <c r="J318" s="116"/>
      <c r="K318" s="116"/>
      <c r="L318" s="116"/>
      <c r="M318" s="116"/>
      <c r="N318" s="116"/>
    </row>
    <row r="319" spans="2:14">
      <c r="B319" s="115"/>
      <c r="C319" s="115"/>
      <c r="D319" s="115"/>
      <c r="E319" s="115"/>
      <c r="F319" s="115"/>
      <c r="G319" s="115"/>
      <c r="H319" s="116"/>
      <c r="I319" s="116"/>
      <c r="J319" s="116"/>
      <c r="K319" s="116"/>
      <c r="L319" s="116"/>
      <c r="M319" s="116"/>
      <c r="N319" s="116"/>
    </row>
    <row r="320" spans="2:14">
      <c r="B320" s="115"/>
      <c r="C320" s="115"/>
      <c r="D320" s="115"/>
      <c r="E320" s="115"/>
      <c r="F320" s="115"/>
      <c r="G320" s="115"/>
      <c r="H320" s="116"/>
      <c r="I320" s="116"/>
      <c r="J320" s="116"/>
      <c r="K320" s="116"/>
      <c r="L320" s="116"/>
      <c r="M320" s="116"/>
      <c r="N320" s="116"/>
    </row>
    <row r="321" spans="2:14">
      <c r="B321" s="115"/>
      <c r="C321" s="115"/>
      <c r="D321" s="115"/>
      <c r="E321" s="115"/>
      <c r="F321" s="115"/>
      <c r="G321" s="115"/>
      <c r="H321" s="116"/>
      <c r="I321" s="116"/>
      <c r="J321" s="116"/>
      <c r="K321" s="116"/>
      <c r="L321" s="116"/>
      <c r="M321" s="116"/>
      <c r="N321" s="116"/>
    </row>
    <row r="322" spans="2:14">
      <c r="B322" s="115"/>
      <c r="C322" s="115"/>
      <c r="D322" s="115"/>
      <c r="E322" s="115"/>
      <c r="F322" s="115"/>
      <c r="G322" s="115"/>
      <c r="H322" s="116"/>
      <c r="I322" s="116"/>
      <c r="J322" s="116"/>
      <c r="K322" s="116"/>
      <c r="L322" s="116"/>
      <c r="M322" s="116"/>
      <c r="N322" s="116"/>
    </row>
    <row r="323" spans="2:14">
      <c r="B323" s="115"/>
      <c r="C323" s="115"/>
      <c r="D323" s="115"/>
      <c r="E323" s="115"/>
      <c r="F323" s="115"/>
      <c r="G323" s="115"/>
      <c r="H323" s="116"/>
      <c r="I323" s="116"/>
      <c r="J323" s="116"/>
      <c r="K323" s="116"/>
      <c r="L323" s="116"/>
      <c r="M323" s="116"/>
      <c r="N323" s="116"/>
    </row>
    <row r="324" spans="2:14">
      <c r="B324" s="115"/>
      <c r="C324" s="115"/>
      <c r="D324" s="115"/>
      <c r="E324" s="115"/>
      <c r="F324" s="115"/>
      <c r="G324" s="115"/>
      <c r="H324" s="116"/>
      <c r="I324" s="116"/>
      <c r="J324" s="116"/>
      <c r="K324" s="116"/>
      <c r="L324" s="116"/>
      <c r="M324" s="116"/>
      <c r="N324" s="116"/>
    </row>
    <row r="325" spans="2:14">
      <c r="B325" s="115"/>
      <c r="C325" s="115"/>
      <c r="D325" s="115"/>
      <c r="E325" s="115"/>
      <c r="F325" s="115"/>
      <c r="G325" s="115"/>
      <c r="H325" s="116"/>
      <c r="I325" s="116"/>
      <c r="J325" s="116"/>
      <c r="K325" s="116"/>
      <c r="L325" s="116"/>
      <c r="M325" s="116"/>
      <c r="N325" s="116"/>
    </row>
    <row r="326" spans="2:14">
      <c r="B326" s="115"/>
      <c r="C326" s="115"/>
      <c r="D326" s="115"/>
      <c r="E326" s="115"/>
      <c r="F326" s="115"/>
      <c r="G326" s="115"/>
      <c r="H326" s="116"/>
      <c r="I326" s="116"/>
      <c r="J326" s="116"/>
      <c r="K326" s="116"/>
      <c r="L326" s="116"/>
      <c r="M326" s="116"/>
      <c r="N326" s="116"/>
    </row>
    <row r="327" spans="2:14">
      <c r="B327" s="115"/>
      <c r="C327" s="115"/>
      <c r="D327" s="115"/>
      <c r="E327" s="115"/>
      <c r="F327" s="115"/>
      <c r="G327" s="115"/>
      <c r="H327" s="116"/>
      <c r="I327" s="116"/>
      <c r="J327" s="116"/>
      <c r="K327" s="116"/>
      <c r="L327" s="116"/>
      <c r="M327" s="116"/>
      <c r="N327" s="116"/>
    </row>
    <row r="328" spans="2:14">
      <c r="B328" s="115"/>
      <c r="C328" s="115"/>
      <c r="D328" s="115"/>
      <c r="E328" s="115"/>
      <c r="F328" s="115"/>
      <c r="G328" s="115"/>
      <c r="H328" s="116"/>
      <c r="I328" s="116"/>
      <c r="J328" s="116"/>
      <c r="K328" s="116"/>
      <c r="L328" s="116"/>
      <c r="M328" s="116"/>
      <c r="N328" s="116"/>
    </row>
    <row r="329" spans="2:14">
      <c r="B329" s="115"/>
      <c r="C329" s="115"/>
      <c r="D329" s="115"/>
      <c r="E329" s="115"/>
      <c r="F329" s="115"/>
      <c r="G329" s="115"/>
      <c r="H329" s="116"/>
      <c r="I329" s="116"/>
      <c r="J329" s="116"/>
      <c r="K329" s="116"/>
      <c r="L329" s="116"/>
      <c r="M329" s="116"/>
      <c r="N329" s="116"/>
    </row>
    <row r="330" spans="2:14">
      <c r="B330" s="115"/>
      <c r="C330" s="115"/>
      <c r="D330" s="115"/>
      <c r="E330" s="115"/>
      <c r="F330" s="115"/>
      <c r="G330" s="115"/>
      <c r="H330" s="116"/>
      <c r="I330" s="116"/>
      <c r="J330" s="116"/>
      <c r="K330" s="116"/>
      <c r="L330" s="116"/>
      <c r="M330" s="116"/>
      <c r="N330" s="116"/>
    </row>
    <row r="331" spans="2:14">
      <c r="B331" s="115"/>
      <c r="C331" s="115"/>
      <c r="D331" s="115"/>
      <c r="E331" s="115"/>
      <c r="F331" s="115"/>
      <c r="G331" s="115"/>
      <c r="H331" s="116"/>
      <c r="I331" s="116"/>
      <c r="J331" s="116"/>
      <c r="K331" s="116"/>
      <c r="L331" s="116"/>
      <c r="M331" s="116"/>
      <c r="N331" s="116"/>
    </row>
    <row r="332" spans="2:14">
      <c r="B332" s="115"/>
      <c r="C332" s="115"/>
      <c r="D332" s="115"/>
      <c r="E332" s="115"/>
      <c r="F332" s="115"/>
      <c r="G332" s="115"/>
      <c r="H332" s="116"/>
      <c r="I332" s="116"/>
      <c r="J332" s="116"/>
      <c r="K332" s="116"/>
      <c r="L332" s="116"/>
      <c r="M332" s="116"/>
      <c r="N332" s="116"/>
    </row>
    <row r="333" spans="2:14">
      <c r="B333" s="115"/>
      <c r="C333" s="115"/>
      <c r="D333" s="115"/>
      <c r="E333" s="115"/>
      <c r="F333" s="115"/>
      <c r="G333" s="115"/>
      <c r="H333" s="116"/>
      <c r="I333" s="116"/>
      <c r="J333" s="116"/>
      <c r="K333" s="116"/>
      <c r="L333" s="116"/>
      <c r="M333" s="116"/>
      <c r="N333" s="116"/>
    </row>
    <row r="334" spans="2:14">
      <c r="B334" s="115"/>
      <c r="C334" s="115"/>
      <c r="D334" s="115"/>
      <c r="E334" s="115"/>
      <c r="F334" s="115"/>
      <c r="G334" s="115"/>
      <c r="H334" s="116"/>
      <c r="I334" s="116"/>
      <c r="J334" s="116"/>
      <c r="K334" s="116"/>
      <c r="L334" s="116"/>
      <c r="M334" s="116"/>
      <c r="N334" s="116"/>
    </row>
    <row r="335" spans="2:14">
      <c r="B335" s="115"/>
      <c r="C335" s="115"/>
      <c r="D335" s="115"/>
      <c r="E335" s="115"/>
      <c r="F335" s="115"/>
      <c r="G335" s="115"/>
      <c r="H335" s="116"/>
      <c r="I335" s="116"/>
      <c r="J335" s="116"/>
      <c r="K335" s="116"/>
      <c r="L335" s="116"/>
      <c r="M335" s="116"/>
      <c r="N335" s="116"/>
    </row>
    <row r="336" spans="2:14">
      <c r="B336" s="115"/>
      <c r="C336" s="115"/>
      <c r="D336" s="115"/>
      <c r="E336" s="115"/>
      <c r="F336" s="115"/>
      <c r="G336" s="115"/>
      <c r="H336" s="116"/>
      <c r="I336" s="116"/>
      <c r="J336" s="116"/>
      <c r="K336" s="116"/>
      <c r="L336" s="116"/>
      <c r="M336" s="116"/>
      <c r="N336" s="116"/>
    </row>
    <row r="337" spans="2:14">
      <c r="B337" s="115"/>
      <c r="C337" s="115"/>
      <c r="D337" s="115"/>
      <c r="E337" s="115"/>
      <c r="F337" s="115"/>
      <c r="G337" s="115"/>
      <c r="H337" s="116"/>
      <c r="I337" s="116"/>
      <c r="J337" s="116"/>
      <c r="K337" s="116"/>
      <c r="L337" s="116"/>
      <c r="M337" s="116"/>
      <c r="N337" s="116"/>
    </row>
    <row r="338" spans="2:14">
      <c r="B338" s="115"/>
      <c r="C338" s="115"/>
      <c r="D338" s="115"/>
      <c r="E338" s="115"/>
      <c r="F338" s="115"/>
      <c r="G338" s="115"/>
      <c r="H338" s="116"/>
      <c r="I338" s="116"/>
      <c r="J338" s="116"/>
      <c r="K338" s="116"/>
      <c r="L338" s="116"/>
      <c r="M338" s="116"/>
      <c r="N338" s="116"/>
    </row>
    <row r="339" spans="2:14">
      <c r="B339" s="115"/>
      <c r="C339" s="115"/>
      <c r="D339" s="115"/>
      <c r="E339" s="115"/>
      <c r="F339" s="115"/>
      <c r="G339" s="115"/>
      <c r="H339" s="116"/>
      <c r="I339" s="116"/>
      <c r="J339" s="116"/>
      <c r="K339" s="116"/>
      <c r="L339" s="116"/>
      <c r="M339" s="116"/>
      <c r="N339" s="116"/>
    </row>
    <row r="340" spans="2:14">
      <c r="B340" s="115"/>
      <c r="C340" s="115"/>
      <c r="D340" s="115"/>
      <c r="E340" s="115"/>
      <c r="F340" s="115"/>
      <c r="G340" s="115"/>
      <c r="H340" s="116"/>
      <c r="I340" s="116"/>
      <c r="J340" s="116"/>
      <c r="K340" s="116"/>
      <c r="L340" s="116"/>
      <c r="M340" s="116"/>
      <c r="N340" s="116"/>
    </row>
    <row r="341" spans="2:14">
      <c r="B341" s="115"/>
      <c r="C341" s="115"/>
      <c r="D341" s="115"/>
      <c r="E341" s="115"/>
      <c r="F341" s="115"/>
      <c r="G341" s="115"/>
      <c r="H341" s="116"/>
      <c r="I341" s="116"/>
      <c r="J341" s="116"/>
      <c r="K341" s="116"/>
      <c r="L341" s="116"/>
      <c r="M341" s="116"/>
      <c r="N341" s="116"/>
    </row>
    <row r="342" spans="2:14">
      <c r="B342" s="115"/>
      <c r="C342" s="115"/>
      <c r="D342" s="115"/>
      <c r="E342" s="115"/>
      <c r="F342" s="115"/>
      <c r="G342" s="115"/>
      <c r="H342" s="116"/>
      <c r="I342" s="116"/>
      <c r="J342" s="116"/>
      <c r="K342" s="116"/>
      <c r="L342" s="116"/>
      <c r="M342" s="116"/>
      <c r="N342" s="116"/>
    </row>
    <row r="343" spans="2:14">
      <c r="B343" s="115"/>
      <c r="C343" s="115"/>
      <c r="D343" s="115"/>
      <c r="E343" s="115"/>
      <c r="F343" s="115"/>
      <c r="G343" s="115"/>
      <c r="H343" s="116"/>
      <c r="I343" s="116"/>
      <c r="J343" s="116"/>
      <c r="K343" s="116"/>
      <c r="L343" s="116"/>
      <c r="M343" s="116"/>
      <c r="N343" s="116"/>
    </row>
    <row r="344" spans="2:14">
      <c r="B344" s="115"/>
      <c r="C344" s="115"/>
      <c r="D344" s="115"/>
      <c r="E344" s="115"/>
      <c r="F344" s="115"/>
      <c r="G344" s="115"/>
      <c r="H344" s="116"/>
      <c r="I344" s="116"/>
      <c r="J344" s="116"/>
      <c r="K344" s="116"/>
      <c r="L344" s="116"/>
      <c r="M344" s="116"/>
      <c r="N344" s="116"/>
    </row>
    <row r="345" spans="2:14">
      <c r="B345" s="115"/>
      <c r="C345" s="115"/>
      <c r="D345" s="115"/>
      <c r="E345" s="115"/>
      <c r="F345" s="115"/>
      <c r="G345" s="115"/>
      <c r="H345" s="116"/>
      <c r="I345" s="116"/>
      <c r="J345" s="116"/>
      <c r="K345" s="116"/>
      <c r="L345" s="116"/>
      <c r="M345" s="116"/>
      <c r="N345" s="116"/>
    </row>
    <row r="346" spans="2:14">
      <c r="B346" s="115"/>
      <c r="C346" s="115"/>
      <c r="D346" s="115"/>
      <c r="E346" s="115"/>
      <c r="F346" s="115"/>
      <c r="G346" s="115"/>
      <c r="H346" s="116"/>
      <c r="I346" s="116"/>
      <c r="J346" s="116"/>
      <c r="K346" s="116"/>
      <c r="L346" s="116"/>
      <c r="M346" s="116"/>
      <c r="N346" s="116"/>
    </row>
    <row r="347" spans="2:14">
      <c r="B347" s="115"/>
      <c r="C347" s="115"/>
      <c r="D347" s="115"/>
      <c r="E347" s="115"/>
      <c r="F347" s="115"/>
      <c r="G347" s="115"/>
      <c r="H347" s="116"/>
      <c r="I347" s="116"/>
      <c r="J347" s="116"/>
      <c r="K347" s="116"/>
      <c r="L347" s="116"/>
      <c r="M347" s="116"/>
      <c r="N347" s="116"/>
    </row>
    <row r="348" spans="2:14">
      <c r="B348" s="115"/>
      <c r="C348" s="115"/>
      <c r="D348" s="115"/>
      <c r="E348" s="115"/>
      <c r="F348" s="115"/>
      <c r="G348" s="115"/>
      <c r="H348" s="116"/>
      <c r="I348" s="116"/>
      <c r="J348" s="116"/>
      <c r="K348" s="116"/>
      <c r="L348" s="116"/>
      <c r="M348" s="116"/>
      <c r="N348" s="116"/>
    </row>
    <row r="349" spans="2:14">
      <c r="B349" s="115"/>
      <c r="C349" s="115"/>
      <c r="D349" s="115"/>
      <c r="E349" s="115"/>
      <c r="F349" s="115"/>
      <c r="G349" s="115"/>
      <c r="H349" s="116"/>
      <c r="I349" s="116"/>
      <c r="J349" s="116"/>
      <c r="K349" s="116"/>
      <c r="L349" s="116"/>
      <c r="M349" s="116"/>
      <c r="N349" s="116"/>
    </row>
    <row r="350" spans="2:14">
      <c r="B350" s="115"/>
      <c r="C350" s="115"/>
      <c r="D350" s="115"/>
      <c r="E350" s="115"/>
      <c r="F350" s="115"/>
      <c r="G350" s="115"/>
      <c r="H350" s="116"/>
      <c r="I350" s="116"/>
      <c r="J350" s="116"/>
      <c r="K350" s="116"/>
      <c r="L350" s="116"/>
      <c r="M350" s="116"/>
      <c r="N350" s="116"/>
    </row>
    <row r="351" spans="2:14">
      <c r="B351" s="115"/>
      <c r="C351" s="115"/>
      <c r="D351" s="115"/>
      <c r="E351" s="115"/>
      <c r="F351" s="115"/>
      <c r="G351" s="115"/>
      <c r="H351" s="116"/>
      <c r="I351" s="116"/>
      <c r="J351" s="116"/>
      <c r="K351" s="116"/>
      <c r="L351" s="116"/>
      <c r="M351" s="116"/>
      <c r="N351" s="116"/>
    </row>
    <row r="352" spans="2:14">
      <c r="B352" s="115"/>
      <c r="C352" s="115"/>
      <c r="D352" s="115"/>
      <c r="E352" s="115"/>
      <c r="F352" s="115"/>
      <c r="G352" s="115"/>
      <c r="H352" s="116"/>
      <c r="I352" s="116"/>
      <c r="J352" s="116"/>
      <c r="K352" s="116"/>
      <c r="L352" s="116"/>
      <c r="M352" s="116"/>
      <c r="N352" s="116"/>
    </row>
    <row r="353" spans="2:14">
      <c r="B353" s="115"/>
      <c r="C353" s="115"/>
      <c r="D353" s="115"/>
      <c r="E353" s="115"/>
      <c r="F353" s="115"/>
      <c r="G353" s="115"/>
      <c r="H353" s="116"/>
      <c r="I353" s="116"/>
      <c r="J353" s="116"/>
      <c r="K353" s="116"/>
      <c r="L353" s="116"/>
      <c r="M353" s="116"/>
      <c r="N353" s="116"/>
    </row>
    <row r="354" spans="2:14">
      <c r="B354" s="115"/>
      <c r="C354" s="115"/>
      <c r="D354" s="115"/>
      <c r="E354" s="115"/>
      <c r="F354" s="115"/>
      <c r="G354" s="115"/>
      <c r="H354" s="116"/>
      <c r="I354" s="116"/>
      <c r="J354" s="116"/>
      <c r="K354" s="116"/>
      <c r="L354" s="116"/>
      <c r="M354" s="116"/>
      <c r="N354" s="116"/>
    </row>
    <row r="355" spans="2:14">
      <c r="B355" s="115"/>
      <c r="C355" s="115"/>
      <c r="D355" s="115"/>
      <c r="E355" s="115"/>
      <c r="F355" s="115"/>
      <c r="G355" s="115"/>
      <c r="H355" s="116"/>
      <c r="I355" s="116"/>
      <c r="J355" s="116"/>
      <c r="K355" s="116"/>
      <c r="L355" s="116"/>
      <c r="M355" s="116"/>
      <c r="N355" s="116"/>
    </row>
    <row r="356" spans="2:14">
      <c r="B356" s="115"/>
      <c r="C356" s="115"/>
      <c r="D356" s="115"/>
      <c r="E356" s="115"/>
      <c r="F356" s="115"/>
      <c r="G356" s="115"/>
      <c r="H356" s="116"/>
      <c r="I356" s="116"/>
      <c r="J356" s="116"/>
      <c r="K356" s="116"/>
      <c r="L356" s="116"/>
      <c r="M356" s="116"/>
      <c r="N356" s="116"/>
    </row>
    <row r="357" spans="2:14">
      <c r="B357" s="115"/>
      <c r="C357" s="115"/>
      <c r="D357" s="115"/>
      <c r="E357" s="115"/>
      <c r="F357" s="115"/>
      <c r="G357" s="115"/>
      <c r="H357" s="116"/>
      <c r="I357" s="116"/>
      <c r="J357" s="116"/>
      <c r="K357" s="116"/>
      <c r="L357" s="116"/>
      <c r="M357" s="116"/>
      <c r="N357" s="116"/>
    </row>
    <row r="358" spans="2:14">
      <c r="B358" s="115"/>
      <c r="C358" s="115"/>
      <c r="D358" s="115"/>
      <c r="E358" s="115"/>
      <c r="F358" s="115"/>
      <c r="G358" s="115"/>
      <c r="H358" s="116"/>
      <c r="I358" s="116"/>
      <c r="J358" s="116"/>
      <c r="K358" s="116"/>
      <c r="L358" s="116"/>
      <c r="M358" s="116"/>
      <c r="N358" s="116"/>
    </row>
    <row r="359" spans="2:14">
      <c r="B359" s="115"/>
      <c r="C359" s="115"/>
      <c r="D359" s="115"/>
      <c r="E359" s="115"/>
      <c r="F359" s="115"/>
      <c r="G359" s="115"/>
      <c r="H359" s="116"/>
      <c r="I359" s="116"/>
      <c r="J359" s="116"/>
      <c r="K359" s="116"/>
      <c r="L359" s="116"/>
      <c r="M359" s="116"/>
      <c r="N359" s="116"/>
    </row>
    <row r="360" spans="2:14">
      <c r="B360" s="115"/>
      <c r="C360" s="115"/>
      <c r="D360" s="115"/>
      <c r="E360" s="115"/>
      <c r="F360" s="115"/>
      <c r="G360" s="115"/>
      <c r="H360" s="116"/>
      <c r="I360" s="116"/>
      <c r="J360" s="116"/>
      <c r="K360" s="116"/>
      <c r="L360" s="116"/>
      <c r="M360" s="116"/>
      <c r="N360" s="116"/>
    </row>
    <row r="361" spans="2:14">
      <c r="B361" s="115"/>
      <c r="C361" s="115"/>
      <c r="D361" s="115"/>
      <c r="E361" s="115"/>
      <c r="F361" s="115"/>
      <c r="G361" s="115"/>
      <c r="H361" s="116"/>
      <c r="I361" s="116"/>
      <c r="J361" s="116"/>
      <c r="K361" s="116"/>
      <c r="L361" s="116"/>
      <c r="M361" s="116"/>
      <c r="N361" s="116"/>
    </row>
    <row r="362" spans="2:14">
      <c r="B362" s="115"/>
      <c r="C362" s="115"/>
      <c r="D362" s="115"/>
      <c r="E362" s="115"/>
      <c r="F362" s="115"/>
      <c r="G362" s="115"/>
      <c r="H362" s="116"/>
      <c r="I362" s="116"/>
      <c r="J362" s="116"/>
      <c r="K362" s="116"/>
      <c r="L362" s="116"/>
      <c r="M362" s="116"/>
      <c r="N362" s="116"/>
    </row>
    <row r="363" spans="2:14">
      <c r="B363" s="115"/>
      <c r="C363" s="115"/>
      <c r="D363" s="115"/>
      <c r="E363" s="115"/>
      <c r="F363" s="115"/>
      <c r="G363" s="115"/>
      <c r="H363" s="116"/>
      <c r="I363" s="116"/>
      <c r="J363" s="116"/>
      <c r="K363" s="116"/>
      <c r="L363" s="116"/>
      <c r="M363" s="116"/>
      <c r="N363" s="116"/>
    </row>
    <row r="364" spans="2:14">
      <c r="B364" s="115"/>
      <c r="C364" s="115"/>
      <c r="D364" s="115"/>
      <c r="E364" s="115"/>
      <c r="F364" s="115"/>
      <c r="G364" s="115"/>
      <c r="H364" s="116"/>
      <c r="I364" s="116"/>
      <c r="J364" s="116"/>
      <c r="K364" s="116"/>
      <c r="L364" s="116"/>
      <c r="M364" s="116"/>
      <c r="N364" s="116"/>
    </row>
    <row r="365" spans="2:14">
      <c r="B365" s="115"/>
      <c r="C365" s="115"/>
      <c r="D365" s="115"/>
      <c r="E365" s="115"/>
      <c r="F365" s="115"/>
      <c r="G365" s="115"/>
      <c r="H365" s="116"/>
      <c r="I365" s="116"/>
      <c r="J365" s="116"/>
      <c r="K365" s="116"/>
      <c r="L365" s="116"/>
      <c r="M365" s="116"/>
      <c r="N365" s="116"/>
    </row>
    <row r="366" spans="2:14">
      <c r="B366" s="115"/>
      <c r="C366" s="115"/>
      <c r="D366" s="115"/>
      <c r="E366" s="115"/>
      <c r="F366" s="115"/>
      <c r="G366" s="115"/>
      <c r="H366" s="116"/>
      <c r="I366" s="116"/>
      <c r="J366" s="116"/>
      <c r="K366" s="116"/>
      <c r="L366" s="116"/>
      <c r="M366" s="116"/>
      <c r="N366" s="116"/>
    </row>
    <row r="367" spans="2:14">
      <c r="B367" s="115"/>
      <c r="C367" s="115"/>
      <c r="D367" s="115"/>
      <c r="E367" s="115"/>
      <c r="F367" s="115"/>
      <c r="G367" s="115"/>
      <c r="H367" s="116"/>
      <c r="I367" s="116"/>
      <c r="J367" s="116"/>
      <c r="K367" s="116"/>
      <c r="L367" s="116"/>
      <c r="M367" s="116"/>
      <c r="N367" s="116"/>
    </row>
    <row r="368" spans="2:14">
      <c r="B368" s="115"/>
      <c r="C368" s="115"/>
      <c r="D368" s="115"/>
      <c r="E368" s="115"/>
      <c r="F368" s="115"/>
      <c r="G368" s="115"/>
      <c r="H368" s="116"/>
      <c r="I368" s="116"/>
      <c r="J368" s="116"/>
      <c r="K368" s="116"/>
      <c r="L368" s="116"/>
      <c r="M368" s="116"/>
      <c r="N368" s="116"/>
    </row>
    <row r="369" spans="2:14">
      <c r="B369" s="115"/>
      <c r="C369" s="115"/>
      <c r="D369" s="115"/>
      <c r="E369" s="115"/>
      <c r="F369" s="115"/>
      <c r="G369" s="115"/>
      <c r="H369" s="116"/>
      <c r="I369" s="116"/>
      <c r="J369" s="116"/>
      <c r="K369" s="116"/>
      <c r="L369" s="116"/>
      <c r="M369" s="116"/>
      <c r="N369" s="116"/>
    </row>
    <row r="370" spans="2:14">
      <c r="B370" s="115"/>
      <c r="C370" s="115"/>
      <c r="D370" s="115"/>
      <c r="E370" s="115"/>
      <c r="F370" s="115"/>
      <c r="G370" s="115"/>
      <c r="H370" s="116"/>
      <c r="I370" s="116"/>
      <c r="J370" s="116"/>
      <c r="K370" s="116"/>
      <c r="L370" s="116"/>
      <c r="M370" s="116"/>
      <c r="N370" s="116"/>
    </row>
    <row r="371" spans="2:14">
      <c r="B371" s="115"/>
      <c r="C371" s="115"/>
      <c r="D371" s="115"/>
      <c r="E371" s="115"/>
      <c r="F371" s="115"/>
      <c r="G371" s="115"/>
      <c r="H371" s="116"/>
      <c r="I371" s="116"/>
      <c r="J371" s="116"/>
      <c r="K371" s="116"/>
      <c r="L371" s="116"/>
      <c r="M371" s="116"/>
      <c r="N371" s="116"/>
    </row>
    <row r="372" spans="2:14">
      <c r="B372" s="115"/>
      <c r="C372" s="115"/>
      <c r="D372" s="115"/>
      <c r="E372" s="115"/>
      <c r="F372" s="115"/>
      <c r="G372" s="115"/>
      <c r="H372" s="116"/>
      <c r="I372" s="116"/>
      <c r="J372" s="116"/>
      <c r="K372" s="116"/>
      <c r="L372" s="116"/>
      <c r="M372" s="116"/>
      <c r="N372" s="116"/>
    </row>
    <row r="373" spans="2:14">
      <c r="B373" s="115"/>
      <c r="C373" s="115"/>
      <c r="D373" s="115"/>
      <c r="E373" s="115"/>
      <c r="F373" s="115"/>
      <c r="G373" s="115"/>
      <c r="H373" s="116"/>
      <c r="I373" s="116"/>
      <c r="J373" s="116"/>
      <c r="K373" s="116"/>
      <c r="L373" s="116"/>
      <c r="M373" s="116"/>
      <c r="N373" s="116"/>
    </row>
    <row r="374" spans="2:14">
      <c r="B374" s="115"/>
      <c r="C374" s="115"/>
      <c r="D374" s="115"/>
      <c r="E374" s="115"/>
      <c r="F374" s="115"/>
      <c r="G374" s="115"/>
      <c r="H374" s="116"/>
      <c r="I374" s="116"/>
      <c r="J374" s="116"/>
      <c r="K374" s="116"/>
      <c r="L374" s="116"/>
      <c r="M374" s="116"/>
      <c r="N374" s="116"/>
    </row>
    <row r="375" spans="2:14">
      <c r="B375" s="115"/>
      <c r="C375" s="115"/>
      <c r="D375" s="115"/>
      <c r="E375" s="115"/>
      <c r="F375" s="115"/>
      <c r="G375" s="115"/>
      <c r="H375" s="116"/>
      <c r="I375" s="116"/>
      <c r="J375" s="116"/>
      <c r="K375" s="116"/>
      <c r="L375" s="116"/>
      <c r="M375" s="116"/>
      <c r="N375" s="116"/>
    </row>
    <row r="376" spans="2:14">
      <c r="B376" s="115"/>
      <c r="C376" s="115"/>
      <c r="D376" s="115"/>
      <c r="E376" s="115"/>
      <c r="F376" s="115"/>
      <c r="G376" s="115"/>
      <c r="H376" s="116"/>
      <c r="I376" s="116"/>
      <c r="J376" s="116"/>
      <c r="K376" s="116"/>
      <c r="L376" s="116"/>
      <c r="M376" s="116"/>
      <c r="N376" s="116"/>
    </row>
    <row r="377" spans="2:14">
      <c r="B377" s="115"/>
      <c r="C377" s="115"/>
      <c r="D377" s="115"/>
      <c r="E377" s="115"/>
      <c r="F377" s="115"/>
      <c r="G377" s="115"/>
      <c r="H377" s="116"/>
      <c r="I377" s="116"/>
      <c r="J377" s="116"/>
      <c r="K377" s="116"/>
      <c r="L377" s="116"/>
      <c r="M377" s="116"/>
      <c r="N377" s="116"/>
    </row>
    <row r="378" spans="2:14">
      <c r="B378" s="115"/>
      <c r="C378" s="115"/>
      <c r="D378" s="115"/>
      <c r="E378" s="115"/>
      <c r="F378" s="115"/>
      <c r="G378" s="115"/>
      <c r="H378" s="116"/>
      <c r="I378" s="116"/>
      <c r="J378" s="116"/>
      <c r="K378" s="116"/>
      <c r="L378" s="116"/>
      <c r="M378" s="116"/>
      <c r="N378" s="116"/>
    </row>
    <row r="379" spans="2:14">
      <c r="B379" s="115"/>
      <c r="C379" s="115"/>
      <c r="D379" s="115"/>
      <c r="E379" s="115"/>
      <c r="F379" s="115"/>
      <c r="G379" s="115"/>
      <c r="H379" s="116"/>
      <c r="I379" s="116"/>
      <c r="J379" s="116"/>
      <c r="K379" s="116"/>
      <c r="L379" s="116"/>
      <c r="M379" s="116"/>
      <c r="N379" s="116"/>
    </row>
    <row r="380" spans="2:14">
      <c r="B380" s="115"/>
      <c r="C380" s="115"/>
      <c r="D380" s="115"/>
      <c r="E380" s="115"/>
      <c r="F380" s="115"/>
      <c r="G380" s="115"/>
      <c r="H380" s="116"/>
      <c r="I380" s="116"/>
      <c r="J380" s="116"/>
      <c r="K380" s="116"/>
      <c r="L380" s="116"/>
      <c r="M380" s="116"/>
      <c r="N380" s="116"/>
    </row>
    <row r="381" spans="2:14">
      <c r="B381" s="115"/>
      <c r="C381" s="115"/>
      <c r="D381" s="115"/>
      <c r="E381" s="115"/>
      <c r="F381" s="115"/>
      <c r="G381" s="115"/>
      <c r="H381" s="116"/>
      <c r="I381" s="116"/>
      <c r="J381" s="116"/>
      <c r="K381" s="116"/>
      <c r="L381" s="116"/>
      <c r="M381" s="116"/>
      <c r="N381" s="116"/>
    </row>
    <row r="382" spans="2:14">
      <c r="B382" s="115"/>
      <c r="C382" s="115"/>
      <c r="D382" s="115"/>
      <c r="E382" s="115"/>
      <c r="F382" s="115"/>
      <c r="G382" s="115"/>
      <c r="H382" s="116"/>
      <c r="I382" s="116"/>
      <c r="J382" s="116"/>
      <c r="K382" s="116"/>
      <c r="L382" s="116"/>
      <c r="M382" s="116"/>
      <c r="N382" s="116"/>
    </row>
    <row r="383" spans="2:14">
      <c r="B383" s="115"/>
      <c r="C383" s="115"/>
      <c r="D383" s="115"/>
      <c r="E383" s="115"/>
      <c r="F383" s="115"/>
      <c r="G383" s="115"/>
      <c r="H383" s="116"/>
      <c r="I383" s="116"/>
      <c r="J383" s="116"/>
      <c r="K383" s="116"/>
      <c r="L383" s="116"/>
      <c r="M383" s="116"/>
      <c r="N383" s="116"/>
    </row>
    <row r="384" spans="2:14">
      <c r="B384" s="115"/>
      <c r="C384" s="115"/>
      <c r="D384" s="115"/>
      <c r="E384" s="115"/>
      <c r="F384" s="115"/>
      <c r="G384" s="115"/>
      <c r="H384" s="116"/>
      <c r="I384" s="116"/>
      <c r="J384" s="116"/>
      <c r="K384" s="116"/>
      <c r="L384" s="116"/>
      <c r="M384" s="116"/>
      <c r="N384" s="116"/>
    </row>
    <row r="385" spans="2:14">
      <c r="B385" s="115"/>
      <c r="C385" s="115"/>
      <c r="D385" s="115"/>
      <c r="E385" s="115"/>
      <c r="F385" s="115"/>
      <c r="G385" s="115"/>
      <c r="H385" s="116"/>
      <c r="I385" s="116"/>
      <c r="J385" s="116"/>
      <c r="K385" s="116"/>
      <c r="L385" s="116"/>
      <c r="M385" s="116"/>
      <c r="N385" s="116"/>
    </row>
    <row r="386" spans="2:14">
      <c r="B386" s="115"/>
      <c r="C386" s="115"/>
      <c r="D386" s="115"/>
      <c r="E386" s="115"/>
      <c r="F386" s="115"/>
      <c r="G386" s="115"/>
      <c r="H386" s="116"/>
      <c r="I386" s="116"/>
      <c r="J386" s="116"/>
      <c r="K386" s="116"/>
      <c r="L386" s="116"/>
      <c r="M386" s="116"/>
      <c r="N386" s="116"/>
    </row>
    <row r="387" spans="2:14">
      <c r="B387" s="115"/>
      <c r="C387" s="115"/>
      <c r="D387" s="115"/>
      <c r="E387" s="115"/>
      <c r="F387" s="115"/>
      <c r="G387" s="115"/>
      <c r="H387" s="116"/>
      <c r="I387" s="116"/>
      <c r="J387" s="116"/>
      <c r="K387" s="116"/>
      <c r="L387" s="116"/>
      <c r="M387" s="116"/>
      <c r="N387" s="116"/>
    </row>
    <row r="388" spans="2:14">
      <c r="B388" s="115"/>
      <c r="C388" s="115"/>
      <c r="D388" s="115"/>
      <c r="E388" s="115"/>
      <c r="F388" s="115"/>
      <c r="G388" s="115"/>
      <c r="H388" s="116"/>
      <c r="I388" s="116"/>
      <c r="J388" s="116"/>
      <c r="K388" s="116"/>
      <c r="L388" s="116"/>
      <c r="M388" s="116"/>
      <c r="N388" s="116"/>
    </row>
    <row r="389" spans="2:14">
      <c r="B389" s="115"/>
      <c r="C389" s="115"/>
      <c r="D389" s="115"/>
      <c r="E389" s="115"/>
      <c r="F389" s="115"/>
      <c r="G389" s="115"/>
      <c r="H389" s="116"/>
      <c r="I389" s="116"/>
      <c r="J389" s="116"/>
      <c r="K389" s="116"/>
      <c r="L389" s="116"/>
      <c r="M389" s="116"/>
      <c r="N389" s="116"/>
    </row>
    <row r="390" spans="2:14">
      <c r="B390" s="115"/>
      <c r="C390" s="115"/>
      <c r="D390" s="115"/>
      <c r="E390" s="115"/>
      <c r="F390" s="115"/>
      <c r="G390" s="115"/>
      <c r="H390" s="116"/>
      <c r="I390" s="116"/>
      <c r="J390" s="116"/>
      <c r="K390" s="116"/>
      <c r="L390" s="116"/>
      <c r="M390" s="116"/>
      <c r="N390" s="116"/>
    </row>
    <row r="391" spans="2:14">
      <c r="B391" s="115"/>
      <c r="C391" s="115"/>
      <c r="D391" s="115"/>
      <c r="E391" s="115"/>
      <c r="F391" s="115"/>
      <c r="G391" s="115"/>
      <c r="H391" s="116"/>
      <c r="I391" s="116"/>
      <c r="J391" s="116"/>
      <c r="K391" s="116"/>
      <c r="L391" s="116"/>
      <c r="M391" s="116"/>
      <c r="N391" s="116"/>
    </row>
    <row r="392" spans="2:14">
      <c r="B392" s="115"/>
      <c r="C392" s="115"/>
      <c r="D392" s="115"/>
      <c r="E392" s="115"/>
      <c r="F392" s="115"/>
      <c r="G392" s="115"/>
      <c r="H392" s="116"/>
      <c r="I392" s="116"/>
      <c r="J392" s="116"/>
      <c r="K392" s="116"/>
      <c r="L392" s="116"/>
      <c r="M392" s="116"/>
      <c r="N392" s="116"/>
    </row>
    <row r="393" spans="2:14">
      <c r="B393" s="115"/>
      <c r="C393" s="115"/>
      <c r="D393" s="115"/>
      <c r="E393" s="115"/>
      <c r="F393" s="115"/>
      <c r="G393" s="115"/>
      <c r="H393" s="116"/>
      <c r="I393" s="116"/>
      <c r="J393" s="116"/>
      <c r="K393" s="116"/>
      <c r="L393" s="116"/>
      <c r="M393" s="116"/>
      <c r="N393" s="116"/>
    </row>
    <row r="394" spans="2:14">
      <c r="B394" s="115"/>
      <c r="C394" s="115"/>
      <c r="D394" s="115"/>
      <c r="E394" s="115"/>
      <c r="F394" s="115"/>
      <c r="G394" s="115"/>
      <c r="H394" s="116"/>
      <c r="I394" s="116"/>
      <c r="J394" s="116"/>
      <c r="K394" s="116"/>
      <c r="L394" s="116"/>
      <c r="M394" s="116"/>
      <c r="N394" s="116"/>
    </row>
    <row r="395" spans="2:14">
      <c r="B395" s="115"/>
      <c r="C395" s="115"/>
      <c r="D395" s="115"/>
      <c r="E395" s="115"/>
      <c r="F395" s="115"/>
      <c r="G395" s="115"/>
      <c r="H395" s="116"/>
      <c r="I395" s="116"/>
      <c r="J395" s="116"/>
      <c r="K395" s="116"/>
      <c r="L395" s="116"/>
      <c r="M395" s="116"/>
      <c r="N395" s="116"/>
    </row>
    <row r="396" spans="2:14">
      <c r="B396" s="115"/>
      <c r="C396" s="115"/>
      <c r="D396" s="115"/>
      <c r="E396" s="115"/>
      <c r="F396" s="115"/>
      <c r="G396" s="115"/>
      <c r="H396" s="116"/>
      <c r="I396" s="116"/>
      <c r="J396" s="116"/>
      <c r="K396" s="116"/>
      <c r="L396" s="116"/>
      <c r="M396" s="116"/>
      <c r="N396" s="116"/>
    </row>
    <row r="397" spans="2:14">
      <c r="B397" s="115"/>
      <c r="C397" s="115"/>
      <c r="D397" s="115"/>
      <c r="E397" s="115"/>
      <c r="F397" s="115"/>
      <c r="G397" s="115"/>
      <c r="H397" s="116"/>
      <c r="I397" s="116"/>
      <c r="J397" s="116"/>
      <c r="K397" s="116"/>
      <c r="L397" s="116"/>
      <c r="M397" s="116"/>
      <c r="N397" s="116"/>
    </row>
    <row r="398" spans="2:14">
      <c r="B398" s="115"/>
      <c r="C398" s="115"/>
      <c r="D398" s="115"/>
      <c r="E398" s="115"/>
      <c r="F398" s="115"/>
      <c r="G398" s="115"/>
      <c r="H398" s="116"/>
      <c r="I398" s="116"/>
      <c r="J398" s="116"/>
      <c r="K398" s="116"/>
      <c r="L398" s="116"/>
      <c r="M398" s="116"/>
      <c r="N398" s="116"/>
    </row>
    <row r="399" spans="2:14">
      <c r="B399" s="115"/>
      <c r="C399" s="115"/>
      <c r="D399" s="115"/>
      <c r="E399" s="115"/>
      <c r="F399" s="115"/>
      <c r="G399" s="115"/>
      <c r="H399" s="116"/>
      <c r="I399" s="116"/>
      <c r="J399" s="116"/>
      <c r="K399" s="116"/>
      <c r="L399" s="116"/>
      <c r="M399" s="116"/>
      <c r="N399" s="116"/>
    </row>
    <row r="400" spans="2:14">
      <c r="B400" s="115"/>
      <c r="C400" s="115"/>
      <c r="D400" s="115"/>
      <c r="E400" s="115"/>
      <c r="F400" s="115"/>
      <c r="G400" s="115"/>
      <c r="H400" s="116"/>
      <c r="I400" s="116"/>
      <c r="J400" s="116"/>
      <c r="K400" s="116"/>
      <c r="L400" s="116"/>
      <c r="M400" s="116"/>
      <c r="N400" s="116"/>
    </row>
    <row r="401" spans="2:14">
      <c r="B401" s="115"/>
      <c r="C401" s="115"/>
      <c r="D401" s="115"/>
      <c r="E401" s="115"/>
      <c r="F401" s="115"/>
      <c r="G401" s="115"/>
      <c r="H401" s="116"/>
      <c r="I401" s="116"/>
      <c r="J401" s="116"/>
      <c r="K401" s="116"/>
      <c r="L401" s="116"/>
      <c r="M401" s="116"/>
      <c r="N401" s="116"/>
    </row>
    <row r="402" spans="2:14">
      <c r="B402" s="115"/>
      <c r="C402" s="115"/>
      <c r="D402" s="115"/>
      <c r="E402" s="115"/>
      <c r="F402" s="115"/>
      <c r="G402" s="115"/>
      <c r="H402" s="116"/>
      <c r="I402" s="116"/>
      <c r="J402" s="116"/>
      <c r="K402" s="116"/>
      <c r="L402" s="116"/>
      <c r="M402" s="116"/>
      <c r="N402" s="116"/>
    </row>
    <row r="403" spans="2:14">
      <c r="B403" s="115"/>
      <c r="C403" s="115"/>
      <c r="D403" s="115"/>
      <c r="E403" s="115"/>
      <c r="F403" s="115"/>
      <c r="G403" s="115"/>
      <c r="H403" s="116"/>
      <c r="I403" s="116"/>
      <c r="J403" s="116"/>
      <c r="K403" s="116"/>
      <c r="L403" s="116"/>
      <c r="M403" s="116"/>
      <c r="N403" s="116"/>
    </row>
    <row r="404" spans="2:14">
      <c r="B404" s="115"/>
      <c r="C404" s="115"/>
      <c r="D404" s="115"/>
      <c r="E404" s="115"/>
      <c r="F404" s="115"/>
      <c r="G404" s="115"/>
      <c r="H404" s="116"/>
      <c r="I404" s="116"/>
      <c r="J404" s="116"/>
      <c r="K404" s="116"/>
      <c r="L404" s="116"/>
      <c r="M404" s="116"/>
      <c r="N404" s="116"/>
    </row>
    <row r="405" spans="2:14">
      <c r="B405" s="115"/>
      <c r="C405" s="115"/>
      <c r="D405" s="115"/>
      <c r="E405" s="115"/>
      <c r="F405" s="115"/>
      <c r="G405" s="115"/>
      <c r="H405" s="116"/>
      <c r="I405" s="116"/>
      <c r="J405" s="116"/>
      <c r="K405" s="116"/>
      <c r="L405" s="116"/>
      <c r="M405" s="116"/>
      <c r="N405" s="116"/>
    </row>
    <row r="406" spans="2:14">
      <c r="B406" s="115"/>
      <c r="C406" s="115"/>
      <c r="D406" s="115"/>
      <c r="E406" s="115"/>
      <c r="F406" s="115"/>
      <c r="G406" s="115"/>
      <c r="H406" s="116"/>
      <c r="I406" s="116"/>
      <c r="J406" s="116"/>
      <c r="K406" s="116"/>
      <c r="L406" s="116"/>
      <c r="M406" s="116"/>
      <c r="N406" s="116"/>
    </row>
    <row r="407" spans="2:14">
      <c r="B407" s="115"/>
      <c r="C407" s="115"/>
      <c r="D407" s="115"/>
      <c r="E407" s="115"/>
      <c r="F407" s="115"/>
      <c r="G407" s="115"/>
      <c r="H407" s="116"/>
      <c r="I407" s="116"/>
      <c r="J407" s="116"/>
      <c r="K407" s="116"/>
      <c r="L407" s="116"/>
      <c r="M407" s="116"/>
      <c r="N407" s="116"/>
    </row>
    <row r="408" spans="2:14">
      <c r="B408" s="115"/>
      <c r="C408" s="115"/>
      <c r="D408" s="115"/>
      <c r="E408" s="115"/>
      <c r="F408" s="115"/>
      <c r="G408" s="115"/>
      <c r="H408" s="116"/>
      <c r="I408" s="116"/>
      <c r="J408" s="116"/>
      <c r="K408" s="116"/>
      <c r="L408" s="116"/>
      <c r="M408" s="116"/>
      <c r="N408" s="116"/>
    </row>
    <row r="409" spans="2:14">
      <c r="B409" s="115"/>
      <c r="C409" s="115"/>
      <c r="D409" s="115"/>
      <c r="E409" s="115"/>
      <c r="F409" s="115"/>
      <c r="G409" s="115"/>
      <c r="H409" s="116"/>
      <c r="I409" s="116"/>
      <c r="J409" s="116"/>
      <c r="K409" s="116"/>
      <c r="L409" s="116"/>
      <c r="M409" s="116"/>
      <c r="N409" s="116"/>
    </row>
    <row r="410" spans="2:14">
      <c r="B410" s="115"/>
      <c r="C410" s="115"/>
      <c r="D410" s="115"/>
      <c r="E410" s="115"/>
      <c r="F410" s="115"/>
      <c r="G410" s="115"/>
      <c r="H410" s="116"/>
      <c r="I410" s="116"/>
      <c r="J410" s="116"/>
      <c r="K410" s="116"/>
      <c r="L410" s="116"/>
      <c r="M410" s="116"/>
      <c r="N410" s="116"/>
    </row>
    <row r="411" spans="2:14">
      <c r="B411" s="115"/>
      <c r="C411" s="115"/>
      <c r="D411" s="115"/>
      <c r="E411" s="115"/>
      <c r="F411" s="115"/>
      <c r="G411" s="115"/>
      <c r="H411" s="116"/>
      <c r="I411" s="116"/>
      <c r="J411" s="116"/>
      <c r="K411" s="116"/>
      <c r="L411" s="116"/>
      <c r="M411" s="116"/>
      <c r="N411" s="116"/>
    </row>
    <row r="412" spans="2:14">
      <c r="B412" s="115"/>
      <c r="C412" s="115"/>
      <c r="D412" s="115"/>
      <c r="E412" s="115"/>
      <c r="F412" s="115"/>
      <c r="G412" s="115"/>
      <c r="H412" s="116"/>
      <c r="I412" s="116"/>
      <c r="J412" s="116"/>
      <c r="K412" s="116"/>
      <c r="L412" s="116"/>
      <c r="M412" s="116"/>
      <c r="N412" s="116"/>
    </row>
    <row r="413" spans="2:14">
      <c r="B413" s="115"/>
      <c r="C413" s="115"/>
      <c r="D413" s="115"/>
      <c r="E413" s="115"/>
      <c r="F413" s="115"/>
      <c r="G413" s="115"/>
      <c r="H413" s="116"/>
      <c r="I413" s="116"/>
      <c r="J413" s="116"/>
      <c r="K413" s="116"/>
      <c r="L413" s="116"/>
      <c r="M413" s="116"/>
      <c r="N413" s="116"/>
    </row>
    <row r="414" spans="2:14">
      <c r="B414" s="115"/>
      <c r="C414" s="115"/>
      <c r="D414" s="115"/>
      <c r="E414" s="115"/>
      <c r="F414" s="115"/>
      <c r="G414" s="115"/>
      <c r="H414" s="116"/>
      <c r="I414" s="116"/>
      <c r="J414" s="116"/>
      <c r="K414" s="116"/>
      <c r="L414" s="116"/>
      <c r="M414" s="116"/>
      <c r="N414" s="116"/>
    </row>
    <row r="415" spans="2:14">
      <c r="B415" s="115"/>
      <c r="C415" s="115"/>
      <c r="D415" s="115"/>
      <c r="E415" s="115"/>
      <c r="F415" s="115"/>
      <c r="G415" s="115"/>
      <c r="H415" s="116"/>
      <c r="I415" s="116"/>
      <c r="J415" s="116"/>
      <c r="K415" s="116"/>
      <c r="L415" s="116"/>
      <c r="M415" s="116"/>
      <c r="N415" s="116"/>
    </row>
    <row r="416" spans="2:14">
      <c r="B416" s="115"/>
      <c r="C416" s="115"/>
      <c r="D416" s="115"/>
      <c r="E416" s="115"/>
      <c r="F416" s="115"/>
      <c r="G416" s="115"/>
      <c r="H416" s="116"/>
      <c r="I416" s="116"/>
      <c r="J416" s="116"/>
      <c r="K416" s="116"/>
      <c r="L416" s="116"/>
      <c r="M416" s="116"/>
      <c r="N416" s="116"/>
    </row>
    <row r="417" spans="2:14">
      <c r="B417" s="115"/>
      <c r="C417" s="115"/>
      <c r="D417" s="115"/>
      <c r="E417" s="115"/>
      <c r="F417" s="115"/>
      <c r="G417" s="115"/>
      <c r="H417" s="116"/>
      <c r="I417" s="116"/>
      <c r="J417" s="116"/>
      <c r="K417" s="116"/>
      <c r="L417" s="116"/>
      <c r="M417" s="116"/>
      <c r="N417" s="116"/>
    </row>
    <row r="418" spans="2:14">
      <c r="B418" s="115"/>
      <c r="C418" s="115"/>
      <c r="D418" s="115"/>
      <c r="E418" s="115"/>
      <c r="F418" s="115"/>
      <c r="G418" s="115"/>
      <c r="H418" s="116"/>
      <c r="I418" s="116"/>
      <c r="J418" s="116"/>
      <c r="K418" s="116"/>
      <c r="L418" s="116"/>
      <c r="M418" s="116"/>
      <c r="N418" s="116"/>
    </row>
    <row r="419" spans="2:14">
      <c r="B419" s="115"/>
      <c r="C419" s="115"/>
      <c r="D419" s="115"/>
      <c r="E419" s="115"/>
      <c r="F419" s="115"/>
      <c r="G419" s="115"/>
      <c r="H419" s="116"/>
      <c r="I419" s="116"/>
      <c r="J419" s="116"/>
      <c r="K419" s="116"/>
      <c r="L419" s="116"/>
      <c r="M419" s="116"/>
      <c r="N419" s="116"/>
    </row>
    <row r="420" spans="2:14">
      <c r="B420" s="115"/>
      <c r="C420" s="115"/>
      <c r="D420" s="115"/>
      <c r="E420" s="115"/>
      <c r="F420" s="115"/>
      <c r="G420" s="115"/>
      <c r="H420" s="116"/>
      <c r="I420" s="116"/>
      <c r="J420" s="116"/>
      <c r="K420" s="116"/>
      <c r="L420" s="116"/>
      <c r="M420" s="116"/>
      <c r="N420" s="116"/>
    </row>
    <row r="421" spans="2:14">
      <c r="B421" s="115"/>
      <c r="C421" s="115"/>
      <c r="D421" s="115"/>
      <c r="E421" s="115"/>
      <c r="F421" s="115"/>
      <c r="G421" s="115"/>
      <c r="H421" s="116"/>
      <c r="I421" s="116"/>
      <c r="J421" s="116"/>
      <c r="K421" s="116"/>
      <c r="L421" s="116"/>
      <c r="M421" s="116"/>
      <c r="N421" s="116"/>
    </row>
    <row r="422" spans="2:14">
      <c r="B422" s="115"/>
      <c r="C422" s="115"/>
      <c r="D422" s="115"/>
      <c r="E422" s="115"/>
      <c r="F422" s="115"/>
      <c r="G422" s="115"/>
      <c r="H422" s="116"/>
      <c r="I422" s="116"/>
      <c r="J422" s="116"/>
      <c r="K422" s="116"/>
      <c r="L422" s="116"/>
      <c r="M422" s="116"/>
      <c r="N422" s="116"/>
    </row>
    <row r="423" spans="2:14">
      <c r="B423" s="115"/>
      <c r="C423" s="115"/>
      <c r="D423" s="115"/>
      <c r="E423" s="115"/>
      <c r="F423" s="115"/>
      <c r="G423" s="115"/>
      <c r="H423" s="116"/>
      <c r="I423" s="116"/>
      <c r="J423" s="116"/>
      <c r="K423" s="116"/>
      <c r="L423" s="116"/>
      <c r="M423" s="116"/>
      <c r="N423" s="116"/>
    </row>
    <row r="424" spans="2:14">
      <c r="B424" s="115"/>
      <c r="C424" s="115"/>
      <c r="D424" s="115"/>
      <c r="E424" s="115"/>
      <c r="F424" s="115"/>
      <c r="G424" s="115"/>
      <c r="H424" s="116"/>
      <c r="I424" s="116"/>
      <c r="J424" s="116"/>
      <c r="K424" s="116"/>
      <c r="L424" s="116"/>
      <c r="M424" s="116"/>
      <c r="N424" s="116"/>
    </row>
    <row r="425" spans="2:14">
      <c r="B425" s="115"/>
      <c r="C425" s="115"/>
      <c r="D425" s="115"/>
      <c r="E425" s="115"/>
      <c r="F425" s="115"/>
      <c r="G425" s="115"/>
      <c r="H425" s="116"/>
      <c r="I425" s="116"/>
      <c r="J425" s="116"/>
      <c r="K425" s="116"/>
      <c r="L425" s="116"/>
      <c r="M425" s="116"/>
      <c r="N425" s="116"/>
    </row>
    <row r="426" spans="2:14">
      <c r="B426" s="115"/>
      <c r="C426" s="115"/>
      <c r="D426" s="115"/>
      <c r="E426" s="115"/>
      <c r="F426" s="115"/>
      <c r="G426" s="115"/>
      <c r="H426" s="116"/>
      <c r="I426" s="116"/>
      <c r="J426" s="116"/>
      <c r="K426" s="116"/>
      <c r="L426" s="116"/>
      <c r="M426" s="116"/>
      <c r="N426" s="116"/>
    </row>
    <row r="427" spans="2:14">
      <c r="B427" s="115"/>
      <c r="C427" s="115"/>
      <c r="D427" s="115"/>
      <c r="E427" s="115"/>
      <c r="F427" s="115"/>
      <c r="G427" s="115"/>
      <c r="H427" s="116"/>
      <c r="I427" s="116"/>
      <c r="J427" s="116"/>
      <c r="K427" s="116"/>
      <c r="L427" s="116"/>
      <c r="M427" s="116"/>
      <c r="N427" s="116"/>
    </row>
    <row r="428" spans="2:14">
      <c r="B428" s="115"/>
      <c r="C428" s="115"/>
      <c r="D428" s="115"/>
      <c r="E428" s="115"/>
      <c r="F428" s="115"/>
      <c r="G428" s="115"/>
      <c r="H428" s="116"/>
      <c r="I428" s="116"/>
      <c r="J428" s="116"/>
      <c r="K428" s="116"/>
      <c r="L428" s="116"/>
      <c r="M428" s="116"/>
      <c r="N428" s="116"/>
    </row>
    <row r="429" spans="2:14">
      <c r="B429" s="115"/>
      <c r="C429" s="115"/>
      <c r="D429" s="115"/>
      <c r="E429" s="115"/>
      <c r="F429" s="115"/>
      <c r="G429" s="115"/>
      <c r="H429" s="116"/>
      <c r="I429" s="116"/>
      <c r="J429" s="116"/>
      <c r="K429" s="116"/>
      <c r="L429" s="116"/>
      <c r="M429" s="116"/>
      <c r="N429" s="116"/>
    </row>
    <row r="430" spans="2:14">
      <c r="B430" s="115"/>
      <c r="C430" s="115"/>
      <c r="D430" s="115"/>
      <c r="E430" s="115"/>
      <c r="F430" s="115"/>
      <c r="G430" s="115"/>
      <c r="H430" s="116"/>
      <c r="I430" s="116"/>
      <c r="J430" s="116"/>
      <c r="K430" s="116"/>
      <c r="L430" s="116"/>
      <c r="M430" s="116"/>
      <c r="N430" s="116"/>
    </row>
    <row r="431" spans="2:14">
      <c r="B431" s="115"/>
      <c r="C431" s="115"/>
      <c r="D431" s="115"/>
      <c r="E431" s="115"/>
      <c r="F431" s="115"/>
      <c r="G431" s="115"/>
      <c r="H431" s="116"/>
      <c r="I431" s="116"/>
      <c r="J431" s="116"/>
      <c r="K431" s="116"/>
      <c r="L431" s="116"/>
      <c r="M431" s="116"/>
      <c r="N431" s="116"/>
    </row>
    <row r="432" spans="2:14">
      <c r="B432" s="115"/>
      <c r="C432" s="115"/>
      <c r="D432" s="115"/>
      <c r="E432" s="115"/>
      <c r="F432" s="115"/>
      <c r="G432" s="115"/>
      <c r="H432" s="116"/>
      <c r="I432" s="116"/>
      <c r="J432" s="116"/>
      <c r="K432" s="116"/>
      <c r="L432" s="116"/>
      <c r="M432" s="116"/>
      <c r="N432" s="116"/>
    </row>
    <row r="433" spans="2:14">
      <c r="B433" s="115"/>
      <c r="C433" s="115"/>
      <c r="D433" s="115"/>
      <c r="E433" s="115"/>
      <c r="F433" s="115"/>
      <c r="G433" s="115"/>
      <c r="H433" s="116"/>
      <c r="I433" s="116"/>
      <c r="J433" s="116"/>
      <c r="K433" s="116"/>
      <c r="L433" s="116"/>
      <c r="M433" s="116"/>
      <c r="N433" s="116"/>
    </row>
    <row r="434" spans="2:14">
      <c r="B434" s="115"/>
      <c r="C434" s="115"/>
      <c r="D434" s="115"/>
      <c r="E434" s="115"/>
      <c r="F434" s="115"/>
      <c r="G434" s="115"/>
      <c r="H434" s="116"/>
      <c r="I434" s="116"/>
      <c r="J434" s="116"/>
      <c r="K434" s="116"/>
      <c r="L434" s="116"/>
      <c r="M434" s="116"/>
      <c r="N434" s="116"/>
    </row>
    <row r="435" spans="2:14">
      <c r="B435" s="115"/>
      <c r="C435" s="115"/>
      <c r="D435" s="115"/>
      <c r="E435" s="115"/>
      <c r="F435" s="115"/>
      <c r="G435" s="115"/>
      <c r="H435" s="116"/>
      <c r="I435" s="116"/>
      <c r="J435" s="116"/>
      <c r="K435" s="116"/>
      <c r="L435" s="116"/>
      <c r="M435" s="116"/>
      <c r="N435" s="116"/>
    </row>
    <row r="436" spans="2:14">
      <c r="B436" s="115"/>
      <c r="C436" s="115"/>
      <c r="D436" s="115"/>
      <c r="E436" s="115"/>
      <c r="F436" s="115"/>
      <c r="G436" s="115"/>
      <c r="H436" s="116"/>
      <c r="I436" s="116"/>
      <c r="J436" s="116"/>
      <c r="K436" s="116"/>
      <c r="L436" s="116"/>
      <c r="M436" s="116"/>
      <c r="N436" s="116"/>
    </row>
    <row r="437" spans="2:14">
      <c r="B437" s="115"/>
      <c r="C437" s="115"/>
      <c r="D437" s="115"/>
      <c r="E437" s="115"/>
      <c r="F437" s="115"/>
      <c r="G437" s="115"/>
      <c r="H437" s="116"/>
      <c r="I437" s="116"/>
      <c r="J437" s="116"/>
      <c r="K437" s="116"/>
      <c r="L437" s="116"/>
      <c r="M437" s="116"/>
      <c r="N437" s="116"/>
    </row>
    <row r="438" spans="2:14">
      <c r="B438" s="115"/>
      <c r="C438" s="115"/>
      <c r="D438" s="115"/>
      <c r="E438" s="115"/>
      <c r="F438" s="115"/>
      <c r="G438" s="115"/>
      <c r="H438" s="116"/>
      <c r="I438" s="116"/>
      <c r="J438" s="116"/>
      <c r="K438" s="116"/>
      <c r="L438" s="116"/>
      <c r="M438" s="116"/>
      <c r="N438" s="116"/>
    </row>
    <row r="439" spans="2:14">
      <c r="B439" s="115"/>
      <c r="C439" s="115"/>
      <c r="D439" s="115"/>
      <c r="E439" s="115"/>
      <c r="F439" s="115"/>
      <c r="G439" s="115"/>
      <c r="H439" s="116"/>
      <c r="I439" s="116"/>
      <c r="J439" s="116"/>
      <c r="K439" s="116"/>
      <c r="L439" s="116"/>
      <c r="M439" s="116"/>
      <c r="N439" s="116"/>
    </row>
    <row r="440" spans="2:14">
      <c r="B440" s="115"/>
      <c r="C440" s="115"/>
      <c r="D440" s="115"/>
      <c r="E440" s="115"/>
      <c r="F440" s="115"/>
      <c r="G440" s="115"/>
      <c r="H440" s="116"/>
      <c r="I440" s="116"/>
      <c r="J440" s="116"/>
      <c r="K440" s="116"/>
      <c r="L440" s="116"/>
      <c r="M440" s="116"/>
      <c r="N440" s="116"/>
    </row>
    <row r="441" spans="2:14">
      <c r="B441" s="115"/>
      <c r="C441" s="115"/>
      <c r="D441" s="115"/>
      <c r="E441" s="115"/>
      <c r="F441" s="115"/>
      <c r="G441" s="115"/>
      <c r="H441" s="116"/>
      <c r="I441" s="116"/>
      <c r="J441" s="116"/>
      <c r="K441" s="116"/>
      <c r="L441" s="116"/>
      <c r="M441" s="116"/>
      <c r="N441" s="116"/>
    </row>
    <row r="442" spans="2:14">
      <c r="B442" s="115"/>
      <c r="C442" s="115"/>
      <c r="D442" s="115"/>
      <c r="E442" s="115"/>
      <c r="F442" s="115"/>
      <c r="G442" s="115"/>
      <c r="H442" s="116"/>
      <c r="I442" s="116"/>
      <c r="J442" s="116"/>
      <c r="K442" s="116"/>
      <c r="L442" s="116"/>
      <c r="M442" s="116"/>
      <c r="N442" s="116"/>
    </row>
    <row r="443" spans="2:14">
      <c r="B443" s="115"/>
      <c r="C443" s="115"/>
      <c r="D443" s="115"/>
      <c r="E443" s="115"/>
      <c r="F443" s="115"/>
      <c r="G443" s="115"/>
      <c r="H443" s="116"/>
      <c r="I443" s="116"/>
      <c r="J443" s="116"/>
      <c r="K443" s="116"/>
      <c r="L443" s="116"/>
      <c r="M443" s="116"/>
      <c r="N443" s="116"/>
    </row>
    <row r="444" spans="2:14">
      <c r="B444" s="115"/>
      <c r="C444" s="115"/>
      <c r="D444" s="115"/>
      <c r="E444" s="115"/>
      <c r="F444" s="115"/>
      <c r="G444" s="115"/>
      <c r="H444" s="116"/>
      <c r="I444" s="116"/>
      <c r="J444" s="116"/>
      <c r="K444" s="116"/>
      <c r="L444" s="116"/>
      <c r="M444" s="116"/>
      <c r="N444" s="116"/>
    </row>
    <row r="445" spans="2:14">
      <c r="B445" s="115"/>
      <c r="C445" s="115"/>
      <c r="D445" s="115"/>
      <c r="E445" s="115"/>
      <c r="F445" s="115"/>
      <c r="G445" s="115"/>
      <c r="H445" s="116"/>
      <c r="I445" s="116"/>
      <c r="J445" s="116"/>
      <c r="K445" s="116"/>
      <c r="L445" s="116"/>
      <c r="M445" s="116"/>
      <c r="N445" s="116"/>
    </row>
    <row r="446" spans="2:14">
      <c r="B446" s="115"/>
      <c r="C446" s="115"/>
      <c r="D446" s="115"/>
      <c r="E446" s="115"/>
      <c r="F446" s="115"/>
      <c r="G446" s="115"/>
      <c r="H446" s="116"/>
      <c r="I446" s="116"/>
      <c r="J446" s="116"/>
      <c r="K446" s="116"/>
      <c r="L446" s="116"/>
      <c r="M446" s="116"/>
      <c r="N446" s="116"/>
    </row>
    <row r="447" spans="2:14">
      <c r="B447" s="115"/>
      <c r="C447" s="115"/>
      <c r="D447" s="115"/>
      <c r="E447" s="115"/>
      <c r="F447" s="115"/>
      <c r="G447" s="115"/>
      <c r="H447" s="116"/>
      <c r="I447" s="116"/>
      <c r="J447" s="116"/>
      <c r="K447" s="116"/>
      <c r="L447" s="116"/>
      <c r="M447" s="116"/>
      <c r="N447" s="116"/>
    </row>
    <row r="448" spans="2:14">
      <c r="B448" s="115"/>
      <c r="C448" s="115"/>
      <c r="D448" s="115"/>
      <c r="E448" s="115"/>
      <c r="F448" s="115"/>
      <c r="G448" s="115"/>
      <c r="H448" s="116"/>
      <c r="I448" s="116"/>
      <c r="J448" s="116"/>
      <c r="K448" s="116"/>
      <c r="L448" s="116"/>
      <c r="M448" s="116"/>
      <c r="N448" s="116"/>
    </row>
    <row r="449" spans="2:14">
      <c r="B449" s="115"/>
      <c r="C449" s="115"/>
      <c r="D449" s="115"/>
      <c r="E449" s="115"/>
      <c r="F449" s="115"/>
      <c r="G449" s="115"/>
      <c r="H449" s="116"/>
      <c r="I449" s="116"/>
      <c r="J449" s="116"/>
      <c r="K449" s="116"/>
      <c r="L449" s="116"/>
      <c r="M449" s="116"/>
      <c r="N449" s="116"/>
    </row>
    <row r="450" spans="2:14">
      <c r="B450" s="115"/>
      <c r="C450" s="115"/>
      <c r="D450" s="115"/>
      <c r="E450" s="115"/>
      <c r="F450" s="115"/>
      <c r="G450" s="115"/>
      <c r="H450" s="116"/>
      <c r="I450" s="116"/>
      <c r="J450" s="116"/>
      <c r="K450" s="116"/>
      <c r="L450" s="116"/>
      <c r="M450" s="116"/>
      <c r="N450" s="116"/>
    </row>
    <row r="451" spans="2:14">
      <c r="B451" s="115"/>
      <c r="C451" s="115"/>
      <c r="D451" s="115"/>
      <c r="E451" s="115"/>
      <c r="F451" s="115"/>
      <c r="G451" s="115"/>
      <c r="H451" s="116"/>
      <c r="I451" s="116"/>
      <c r="J451" s="116"/>
      <c r="K451" s="116"/>
      <c r="L451" s="116"/>
      <c r="M451" s="116"/>
      <c r="N451" s="116"/>
    </row>
    <row r="452" spans="2:14">
      <c r="B452" s="115"/>
      <c r="C452" s="115"/>
      <c r="D452" s="115"/>
      <c r="E452" s="115"/>
      <c r="F452" s="115"/>
      <c r="G452" s="115"/>
      <c r="H452" s="116"/>
      <c r="I452" s="116"/>
      <c r="J452" s="116"/>
      <c r="K452" s="116"/>
      <c r="L452" s="116"/>
      <c r="M452" s="116"/>
      <c r="N452" s="116"/>
    </row>
    <row r="453" spans="2:14">
      <c r="B453" s="115"/>
      <c r="C453" s="115"/>
      <c r="D453" s="115"/>
      <c r="E453" s="115"/>
      <c r="F453" s="115"/>
      <c r="G453" s="115"/>
      <c r="H453" s="116"/>
      <c r="I453" s="116"/>
      <c r="J453" s="116"/>
      <c r="K453" s="116"/>
      <c r="L453" s="116"/>
      <c r="M453" s="116"/>
      <c r="N453" s="116"/>
    </row>
    <row r="454" spans="2:14">
      <c r="B454" s="115"/>
      <c r="C454" s="115"/>
      <c r="D454" s="115"/>
      <c r="E454" s="115"/>
      <c r="F454" s="115"/>
      <c r="G454" s="115"/>
      <c r="H454" s="116"/>
      <c r="I454" s="116"/>
      <c r="J454" s="116"/>
      <c r="K454" s="116"/>
      <c r="L454" s="116"/>
      <c r="M454" s="116"/>
      <c r="N454" s="116"/>
    </row>
    <row r="455" spans="2:14">
      <c r="B455" s="115"/>
      <c r="C455" s="115"/>
      <c r="D455" s="115"/>
      <c r="E455" s="115"/>
      <c r="F455" s="115"/>
      <c r="G455" s="115"/>
      <c r="H455" s="116"/>
      <c r="I455" s="116"/>
      <c r="J455" s="116"/>
      <c r="K455" s="116"/>
      <c r="L455" s="116"/>
      <c r="M455" s="116"/>
      <c r="N455" s="116"/>
    </row>
    <row r="456" spans="2:14">
      <c r="B456" s="115"/>
      <c r="C456" s="115"/>
      <c r="D456" s="115"/>
      <c r="E456" s="115"/>
      <c r="F456" s="115"/>
      <c r="G456" s="115"/>
      <c r="H456" s="116"/>
      <c r="I456" s="116"/>
      <c r="J456" s="116"/>
      <c r="K456" s="116"/>
      <c r="L456" s="116"/>
      <c r="M456" s="116"/>
      <c r="N456" s="116"/>
    </row>
    <row r="457" spans="2:14">
      <c r="B457" s="115"/>
      <c r="C457" s="115"/>
      <c r="D457" s="115"/>
      <c r="E457" s="115"/>
      <c r="F457" s="115"/>
      <c r="G457" s="115"/>
      <c r="H457" s="116"/>
      <c r="I457" s="116"/>
      <c r="J457" s="116"/>
      <c r="K457" s="116"/>
      <c r="L457" s="116"/>
      <c r="M457" s="116"/>
      <c r="N457" s="116"/>
    </row>
    <row r="458" spans="2:14">
      <c r="B458" s="115"/>
      <c r="C458" s="115"/>
      <c r="D458" s="115"/>
      <c r="E458" s="115"/>
      <c r="F458" s="115"/>
      <c r="G458" s="115"/>
      <c r="H458" s="116"/>
      <c r="I458" s="116"/>
      <c r="J458" s="116"/>
      <c r="K458" s="116"/>
      <c r="L458" s="116"/>
      <c r="M458" s="116"/>
      <c r="N458" s="116"/>
    </row>
    <row r="459" spans="2:14">
      <c r="B459" s="115"/>
      <c r="C459" s="115"/>
      <c r="D459" s="115"/>
      <c r="E459" s="115"/>
      <c r="F459" s="115"/>
      <c r="G459" s="115"/>
      <c r="H459" s="116"/>
      <c r="I459" s="116"/>
      <c r="J459" s="116"/>
      <c r="K459" s="116"/>
      <c r="L459" s="116"/>
      <c r="M459" s="116"/>
      <c r="N459" s="116"/>
    </row>
    <row r="460" spans="2:14">
      <c r="B460" s="115"/>
      <c r="C460" s="115"/>
      <c r="D460" s="115"/>
      <c r="E460" s="115"/>
      <c r="F460" s="115"/>
      <c r="G460" s="115"/>
      <c r="H460" s="116"/>
      <c r="I460" s="116"/>
      <c r="J460" s="116"/>
      <c r="K460" s="116"/>
      <c r="L460" s="116"/>
      <c r="M460" s="116"/>
      <c r="N460" s="116"/>
    </row>
    <row r="461" spans="2:14">
      <c r="B461" s="115"/>
      <c r="C461" s="115"/>
      <c r="D461" s="115"/>
      <c r="E461" s="115"/>
      <c r="F461" s="115"/>
      <c r="G461" s="115"/>
      <c r="H461" s="116"/>
      <c r="I461" s="116"/>
      <c r="J461" s="116"/>
      <c r="K461" s="116"/>
      <c r="L461" s="116"/>
      <c r="M461" s="116"/>
      <c r="N461" s="116"/>
    </row>
    <row r="462" spans="2:14">
      <c r="B462" s="115"/>
      <c r="C462" s="115"/>
      <c r="D462" s="115"/>
      <c r="E462" s="115"/>
      <c r="F462" s="115"/>
      <c r="G462" s="115"/>
      <c r="H462" s="116"/>
      <c r="I462" s="116"/>
      <c r="J462" s="116"/>
      <c r="K462" s="116"/>
      <c r="L462" s="116"/>
      <c r="M462" s="116"/>
      <c r="N462" s="116"/>
    </row>
    <row r="463" spans="2:14">
      <c r="B463" s="115"/>
      <c r="C463" s="115"/>
      <c r="D463" s="115"/>
      <c r="E463" s="115"/>
      <c r="F463" s="115"/>
      <c r="G463" s="115"/>
      <c r="H463" s="116"/>
      <c r="I463" s="116"/>
      <c r="J463" s="116"/>
      <c r="K463" s="116"/>
      <c r="L463" s="116"/>
      <c r="M463" s="116"/>
      <c r="N463" s="116"/>
    </row>
    <row r="464" spans="2:14">
      <c r="B464" s="115"/>
      <c r="C464" s="115"/>
      <c r="D464" s="115"/>
      <c r="E464" s="115"/>
      <c r="F464" s="115"/>
      <c r="G464" s="115"/>
      <c r="H464" s="116"/>
      <c r="I464" s="116"/>
      <c r="J464" s="116"/>
      <c r="K464" s="116"/>
      <c r="L464" s="116"/>
      <c r="M464" s="116"/>
      <c r="N464" s="116"/>
    </row>
    <row r="465" spans="2:14">
      <c r="B465" s="115"/>
      <c r="C465" s="115"/>
      <c r="D465" s="115"/>
      <c r="E465" s="115"/>
      <c r="F465" s="115"/>
      <c r="G465" s="115"/>
      <c r="H465" s="116"/>
      <c r="I465" s="116"/>
      <c r="J465" s="116"/>
      <c r="K465" s="116"/>
      <c r="L465" s="116"/>
      <c r="M465" s="116"/>
      <c r="N465" s="116"/>
    </row>
    <row r="466" spans="2:14">
      <c r="B466" s="115"/>
      <c r="C466" s="115"/>
      <c r="D466" s="115"/>
      <c r="E466" s="115"/>
      <c r="F466" s="115"/>
      <c r="G466" s="115"/>
      <c r="H466" s="116"/>
      <c r="I466" s="116"/>
      <c r="J466" s="116"/>
      <c r="K466" s="116"/>
      <c r="L466" s="116"/>
      <c r="M466" s="116"/>
      <c r="N466" s="116"/>
    </row>
    <row r="467" spans="2:14">
      <c r="B467" s="115"/>
      <c r="C467" s="115"/>
      <c r="D467" s="115"/>
      <c r="E467" s="115"/>
      <c r="F467" s="115"/>
      <c r="G467" s="115"/>
      <c r="H467" s="116"/>
      <c r="I467" s="116"/>
      <c r="J467" s="116"/>
      <c r="K467" s="116"/>
      <c r="L467" s="116"/>
      <c r="M467" s="116"/>
      <c r="N467" s="116"/>
    </row>
    <row r="468" spans="2:14">
      <c r="B468" s="115"/>
      <c r="C468" s="115"/>
      <c r="D468" s="115"/>
      <c r="E468" s="115"/>
      <c r="F468" s="115"/>
      <c r="G468" s="115"/>
      <c r="H468" s="116"/>
      <c r="I468" s="116"/>
      <c r="J468" s="116"/>
      <c r="K468" s="116"/>
      <c r="L468" s="116"/>
      <c r="M468" s="116"/>
      <c r="N468" s="116"/>
    </row>
    <row r="469" spans="2:14">
      <c r="B469" s="115"/>
      <c r="C469" s="115"/>
      <c r="D469" s="115"/>
      <c r="E469" s="115"/>
      <c r="F469" s="115"/>
      <c r="G469" s="115"/>
      <c r="H469" s="116"/>
      <c r="I469" s="116"/>
      <c r="J469" s="116"/>
      <c r="K469" s="116"/>
      <c r="L469" s="116"/>
      <c r="M469" s="116"/>
      <c r="N469" s="116"/>
    </row>
    <row r="470" spans="2:14">
      <c r="B470" s="115"/>
      <c r="C470" s="115"/>
      <c r="D470" s="115"/>
      <c r="E470" s="115"/>
      <c r="F470" s="115"/>
      <c r="G470" s="115"/>
      <c r="H470" s="116"/>
      <c r="I470" s="116"/>
      <c r="J470" s="116"/>
      <c r="K470" s="116"/>
      <c r="L470" s="116"/>
      <c r="M470" s="116"/>
      <c r="N470" s="116"/>
    </row>
    <row r="471" spans="2:14">
      <c r="B471" s="115"/>
      <c r="C471" s="115"/>
      <c r="D471" s="115"/>
      <c r="E471" s="115"/>
      <c r="F471" s="115"/>
      <c r="G471" s="115"/>
      <c r="H471" s="116"/>
      <c r="I471" s="116"/>
      <c r="J471" s="116"/>
      <c r="K471" s="116"/>
      <c r="L471" s="116"/>
      <c r="M471" s="116"/>
      <c r="N471" s="116"/>
    </row>
    <row r="472" spans="2:14">
      <c r="B472" s="115"/>
      <c r="C472" s="115"/>
      <c r="D472" s="115"/>
      <c r="E472" s="115"/>
      <c r="F472" s="115"/>
      <c r="G472" s="115"/>
      <c r="H472" s="116"/>
      <c r="I472" s="116"/>
      <c r="J472" s="116"/>
      <c r="K472" s="116"/>
      <c r="L472" s="116"/>
      <c r="M472" s="116"/>
      <c r="N472" s="116"/>
    </row>
    <row r="473" spans="2:14">
      <c r="B473" s="115"/>
      <c r="C473" s="115"/>
      <c r="D473" s="115"/>
      <c r="E473" s="115"/>
      <c r="F473" s="115"/>
      <c r="G473" s="115"/>
      <c r="H473" s="116"/>
      <c r="I473" s="116"/>
      <c r="J473" s="116"/>
      <c r="K473" s="116"/>
      <c r="L473" s="116"/>
      <c r="M473" s="116"/>
      <c r="N473" s="116"/>
    </row>
    <row r="474" spans="2:14">
      <c r="B474" s="115"/>
      <c r="C474" s="115"/>
      <c r="D474" s="115"/>
      <c r="E474" s="115"/>
      <c r="F474" s="115"/>
      <c r="G474" s="115"/>
      <c r="H474" s="116"/>
      <c r="I474" s="116"/>
      <c r="J474" s="116"/>
      <c r="K474" s="116"/>
      <c r="L474" s="116"/>
      <c r="M474" s="116"/>
      <c r="N474" s="116"/>
    </row>
    <row r="475" spans="2:14">
      <c r="B475" s="115"/>
      <c r="C475" s="115"/>
      <c r="D475" s="115"/>
      <c r="E475" s="115"/>
      <c r="F475" s="115"/>
      <c r="G475" s="115"/>
      <c r="H475" s="116"/>
      <c r="I475" s="116"/>
      <c r="J475" s="116"/>
      <c r="K475" s="116"/>
      <c r="L475" s="116"/>
      <c r="M475" s="116"/>
      <c r="N475" s="116"/>
    </row>
    <row r="476" spans="2:14">
      <c r="B476" s="115"/>
      <c r="C476" s="115"/>
      <c r="D476" s="115"/>
      <c r="E476" s="115"/>
      <c r="F476" s="115"/>
      <c r="G476" s="115"/>
      <c r="H476" s="116"/>
      <c r="I476" s="116"/>
      <c r="J476" s="116"/>
      <c r="K476" s="116"/>
      <c r="L476" s="116"/>
      <c r="M476" s="116"/>
      <c r="N476" s="116"/>
    </row>
    <row r="477" spans="2:14">
      <c r="B477" s="115"/>
      <c r="C477" s="115"/>
      <c r="D477" s="115"/>
      <c r="E477" s="115"/>
      <c r="F477" s="115"/>
      <c r="G477" s="115"/>
      <c r="H477" s="116"/>
      <c r="I477" s="116"/>
      <c r="J477" s="116"/>
      <c r="K477" s="116"/>
      <c r="L477" s="116"/>
      <c r="M477" s="116"/>
      <c r="N477" s="116"/>
    </row>
    <row r="478" spans="2:14">
      <c r="B478" s="115"/>
      <c r="C478" s="115"/>
      <c r="D478" s="115"/>
      <c r="E478" s="115"/>
      <c r="F478" s="115"/>
      <c r="G478" s="115"/>
      <c r="H478" s="116"/>
      <c r="I478" s="116"/>
      <c r="J478" s="116"/>
      <c r="K478" s="116"/>
      <c r="L478" s="116"/>
      <c r="M478" s="116"/>
      <c r="N478" s="116"/>
    </row>
    <row r="479" spans="2:14">
      <c r="B479" s="115"/>
      <c r="C479" s="115"/>
      <c r="D479" s="115"/>
      <c r="E479" s="115"/>
      <c r="F479" s="115"/>
      <c r="G479" s="115"/>
      <c r="H479" s="116"/>
      <c r="I479" s="116"/>
      <c r="J479" s="116"/>
      <c r="K479" s="116"/>
      <c r="L479" s="116"/>
      <c r="M479" s="116"/>
      <c r="N479" s="116"/>
    </row>
    <row r="480" spans="2:14">
      <c r="B480" s="115"/>
      <c r="C480" s="115"/>
      <c r="D480" s="115"/>
      <c r="E480" s="115"/>
      <c r="F480" s="115"/>
      <c r="G480" s="115"/>
      <c r="H480" s="116"/>
      <c r="I480" s="116"/>
      <c r="J480" s="116"/>
      <c r="K480" s="116"/>
      <c r="L480" s="116"/>
      <c r="M480" s="116"/>
      <c r="N480" s="116"/>
    </row>
    <row r="481" spans="2:14">
      <c r="B481" s="115"/>
      <c r="C481" s="115"/>
      <c r="D481" s="115"/>
      <c r="E481" s="115"/>
      <c r="F481" s="115"/>
      <c r="G481" s="115"/>
      <c r="H481" s="116"/>
      <c r="I481" s="116"/>
      <c r="J481" s="116"/>
      <c r="K481" s="116"/>
      <c r="L481" s="116"/>
      <c r="M481" s="116"/>
      <c r="N481" s="116"/>
    </row>
    <row r="482" spans="2:14">
      <c r="B482" s="115"/>
      <c r="C482" s="115"/>
      <c r="D482" s="115"/>
      <c r="E482" s="115"/>
      <c r="F482" s="115"/>
      <c r="G482" s="115"/>
      <c r="H482" s="116"/>
      <c r="I482" s="116"/>
      <c r="J482" s="116"/>
      <c r="K482" s="116"/>
      <c r="L482" s="116"/>
      <c r="M482" s="116"/>
      <c r="N482" s="116"/>
    </row>
    <row r="483" spans="2:14">
      <c r="B483" s="115"/>
      <c r="C483" s="115"/>
      <c r="D483" s="115"/>
      <c r="E483" s="115"/>
      <c r="F483" s="115"/>
      <c r="G483" s="115"/>
      <c r="H483" s="116"/>
      <c r="I483" s="116"/>
      <c r="J483" s="116"/>
      <c r="K483" s="116"/>
      <c r="L483" s="116"/>
      <c r="M483" s="116"/>
      <c r="N483" s="116"/>
    </row>
    <row r="484" spans="2:14">
      <c r="B484" s="115"/>
      <c r="C484" s="115"/>
      <c r="D484" s="115"/>
      <c r="E484" s="115"/>
      <c r="F484" s="115"/>
      <c r="G484" s="115"/>
      <c r="H484" s="116"/>
      <c r="I484" s="116"/>
      <c r="J484" s="116"/>
      <c r="K484" s="116"/>
      <c r="L484" s="116"/>
      <c r="M484" s="116"/>
      <c r="N484" s="116"/>
    </row>
    <row r="485" spans="2:14">
      <c r="B485" s="115"/>
      <c r="C485" s="115"/>
      <c r="D485" s="115"/>
      <c r="E485" s="115"/>
      <c r="F485" s="115"/>
      <c r="G485" s="115"/>
      <c r="H485" s="116"/>
      <c r="I485" s="116"/>
      <c r="J485" s="116"/>
      <c r="K485" s="116"/>
      <c r="L485" s="116"/>
      <c r="M485" s="116"/>
      <c r="N485" s="116"/>
    </row>
    <row r="486" spans="2:14">
      <c r="B486" s="115"/>
      <c r="C486" s="115"/>
      <c r="D486" s="115"/>
      <c r="E486" s="115"/>
      <c r="F486" s="115"/>
      <c r="G486" s="115"/>
      <c r="H486" s="116"/>
      <c r="I486" s="116"/>
      <c r="J486" s="116"/>
      <c r="K486" s="116"/>
      <c r="L486" s="116"/>
      <c r="M486" s="116"/>
      <c r="N486" s="116"/>
    </row>
    <row r="487" spans="2:14">
      <c r="B487" s="115"/>
      <c r="C487" s="115"/>
      <c r="D487" s="115"/>
      <c r="E487" s="115"/>
      <c r="F487" s="115"/>
      <c r="G487" s="115"/>
      <c r="H487" s="116"/>
      <c r="I487" s="116"/>
      <c r="J487" s="116"/>
      <c r="K487" s="116"/>
      <c r="L487" s="116"/>
      <c r="M487" s="116"/>
      <c r="N487" s="116"/>
    </row>
    <row r="488" spans="2:14">
      <c r="B488" s="115"/>
      <c r="C488" s="115"/>
      <c r="D488" s="115"/>
      <c r="E488" s="115"/>
      <c r="F488" s="115"/>
      <c r="G488" s="115"/>
      <c r="H488" s="116"/>
      <c r="I488" s="116"/>
      <c r="J488" s="116"/>
      <c r="K488" s="116"/>
      <c r="L488" s="116"/>
      <c r="M488" s="116"/>
      <c r="N488" s="116"/>
    </row>
    <row r="489" spans="2:14">
      <c r="B489" s="115"/>
      <c r="C489" s="115"/>
      <c r="D489" s="115"/>
      <c r="E489" s="115"/>
      <c r="F489" s="115"/>
      <c r="G489" s="115"/>
      <c r="H489" s="116"/>
      <c r="I489" s="116"/>
      <c r="J489" s="116"/>
      <c r="K489" s="116"/>
      <c r="L489" s="116"/>
      <c r="M489" s="116"/>
      <c r="N489" s="116"/>
    </row>
    <row r="490" spans="2:14">
      <c r="B490" s="115"/>
      <c r="C490" s="115"/>
      <c r="D490" s="115"/>
      <c r="E490" s="115"/>
      <c r="F490" s="115"/>
      <c r="G490" s="115"/>
      <c r="H490" s="116"/>
      <c r="I490" s="116"/>
      <c r="J490" s="116"/>
      <c r="K490" s="116"/>
      <c r="L490" s="116"/>
      <c r="M490" s="116"/>
      <c r="N490" s="116"/>
    </row>
    <row r="491" spans="2:14">
      <c r="B491" s="115"/>
      <c r="C491" s="115"/>
      <c r="D491" s="115"/>
      <c r="E491" s="115"/>
      <c r="F491" s="115"/>
      <c r="G491" s="115"/>
      <c r="H491" s="116"/>
      <c r="I491" s="116"/>
      <c r="J491" s="116"/>
      <c r="K491" s="116"/>
      <c r="L491" s="116"/>
      <c r="M491" s="116"/>
      <c r="N491" s="116"/>
    </row>
    <row r="492" spans="2:14">
      <c r="B492" s="115"/>
      <c r="C492" s="115"/>
      <c r="D492" s="115"/>
      <c r="E492" s="115"/>
      <c r="F492" s="115"/>
      <c r="G492" s="115"/>
      <c r="H492" s="116"/>
      <c r="I492" s="116"/>
      <c r="J492" s="116"/>
      <c r="K492" s="116"/>
      <c r="L492" s="116"/>
      <c r="M492" s="116"/>
      <c r="N492" s="116"/>
    </row>
    <row r="493" spans="2:14">
      <c r="B493" s="115"/>
      <c r="C493" s="115"/>
      <c r="D493" s="115"/>
      <c r="E493" s="115"/>
      <c r="F493" s="115"/>
      <c r="G493" s="115"/>
      <c r="H493" s="116"/>
      <c r="I493" s="116"/>
      <c r="J493" s="116"/>
      <c r="K493" s="116"/>
      <c r="L493" s="116"/>
      <c r="M493" s="116"/>
      <c r="N493" s="116"/>
    </row>
    <row r="494" spans="2:14">
      <c r="B494" s="115"/>
      <c r="C494" s="115"/>
      <c r="D494" s="115"/>
      <c r="E494" s="115"/>
      <c r="F494" s="115"/>
      <c r="G494" s="115"/>
      <c r="H494" s="116"/>
      <c r="I494" s="116"/>
      <c r="J494" s="116"/>
      <c r="K494" s="116"/>
      <c r="L494" s="116"/>
      <c r="M494" s="116"/>
      <c r="N494" s="116"/>
    </row>
    <row r="495" spans="2:14">
      <c r="B495" s="115"/>
      <c r="C495" s="115"/>
      <c r="D495" s="115"/>
      <c r="E495" s="115"/>
      <c r="F495" s="115"/>
      <c r="G495" s="115"/>
      <c r="H495" s="116"/>
      <c r="I495" s="116"/>
      <c r="J495" s="116"/>
      <c r="K495" s="116"/>
      <c r="L495" s="116"/>
      <c r="M495" s="116"/>
      <c r="N495" s="116"/>
    </row>
    <row r="496" spans="2:14">
      <c r="B496" s="115"/>
      <c r="C496" s="115"/>
      <c r="D496" s="115"/>
      <c r="E496" s="115"/>
      <c r="F496" s="115"/>
      <c r="G496" s="115"/>
      <c r="H496" s="116"/>
      <c r="I496" s="116"/>
      <c r="J496" s="116"/>
      <c r="K496" s="116"/>
      <c r="L496" s="116"/>
      <c r="M496" s="116"/>
      <c r="N496" s="116"/>
    </row>
    <row r="497" spans="2:14">
      <c r="B497" s="115"/>
      <c r="C497" s="115"/>
      <c r="D497" s="115"/>
      <c r="E497" s="115"/>
      <c r="F497" s="115"/>
      <c r="G497" s="115"/>
      <c r="H497" s="116"/>
      <c r="I497" s="116"/>
      <c r="J497" s="116"/>
      <c r="K497" s="116"/>
      <c r="L497" s="116"/>
      <c r="M497" s="116"/>
      <c r="N497" s="116"/>
    </row>
    <row r="498" spans="2:14">
      <c r="B498" s="115"/>
      <c r="C498" s="115"/>
      <c r="D498" s="115"/>
      <c r="E498" s="115"/>
      <c r="F498" s="115"/>
      <c r="G498" s="115"/>
      <c r="H498" s="116"/>
      <c r="I498" s="116"/>
      <c r="J498" s="116"/>
      <c r="K498" s="116"/>
      <c r="L498" s="116"/>
      <c r="M498" s="116"/>
      <c r="N498" s="116"/>
    </row>
    <row r="499" spans="2:14">
      <c r="B499" s="115"/>
      <c r="C499" s="115"/>
      <c r="D499" s="115"/>
      <c r="E499" s="115"/>
      <c r="F499" s="115"/>
      <c r="G499" s="115"/>
      <c r="H499" s="116"/>
      <c r="I499" s="116"/>
      <c r="J499" s="116"/>
      <c r="K499" s="116"/>
      <c r="L499" s="116"/>
      <c r="M499" s="116"/>
      <c r="N499" s="116"/>
    </row>
    <row r="500" spans="2:14">
      <c r="B500" s="115"/>
      <c r="C500" s="115"/>
      <c r="D500" s="115"/>
      <c r="E500" s="115"/>
      <c r="F500" s="115"/>
      <c r="G500" s="115"/>
      <c r="H500" s="116"/>
      <c r="I500" s="116"/>
      <c r="J500" s="116"/>
      <c r="K500" s="116"/>
      <c r="L500" s="116"/>
      <c r="M500" s="116"/>
      <c r="N500" s="116"/>
    </row>
    <row r="501" spans="2:14">
      <c r="B501" s="115"/>
      <c r="C501" s="115"/>
      <c r="D501" s="115"/>
      <c r="E501" s="115"/>
      <c r="F501" s="115"/>
      <c r="G501" s="115"/>
      <c r="H501" s="116"/>
      <c r="I501" s="116"/>
      <c r="J501" s="116"/>
      <c r="K501" s="116"/>
      <c r="L501" s="116"/>
      <c r="M501" s="116"/>
      <c r="N501" s="116"/>
    </row>
    <row r="502" spans="2:14">
      <c r="B502" s="115"/>
      <c r="C502" s="115"/>
      <c r="D502" s="115"/>
      <c r="E502" s="115"/>
      <c r="F502" s="115"/>
      <c r="G502" s="115"/>
      <c r="H502" s="116"/>
      <c r="I502" s="116"/>
      <c r="J502" s="116"/>
      <c r="K502" s="116"/>
      <c r="L502" s="116"/>
      <c r="M502" s="116"/>
      <c r="N502" s="116"/>
    </row>
    <row r="503" spans="2:14">
      <c r="B503" s="115"/>
      <c r="C503" s="115"/>
      <c r="D503" s="115"/>
      <c r="E503" s="115"/>
      <c r="F503" s="115"/>
      <c r="G503" s="115"/>
      <c r="H503" s="116"/>
      <c r="I503" s="116"/>
      <c r="J503" s="116"/>
      <c r="K503" s="116"/>
      <c r="L503" s="116"/>
      <c r="M503" s="116"/>
      <c r="N503" s="116"/>
    </row>
    <row r="504" spans="2:14">
      <c r="B504" s="115"/>
      <c r="C504" s="115"/>
      <c r="D504" s="115"/>
      <c r="E504" s="115"/>
      <c r="F504" s="115"/>
      <c r="G504" s="115"/>
      <c r="H504" s="116"/>
      <c r="I504" s="116"/>
      <c r="J504" s="116"/>
      <c r="K504" s="116"/>
      <c r="L504" s="116"/>
      <c r="M504" s="116"/>
      <c r="N504" s="116"/>
    </row>
    <row r="505" spans="2:14">
      <c r="B505" s="115"/>
      <c r="C505" s="115"/>
      <c r="D505" s="115"/>
      <c r="E505" s="115"/>
      <c r="F505" s="115"/>
      <c r="G505" s="115"/>
      <c r="H505" s="116"/>
      <c r="I505" s="116"/>
      <c r="J505" s="116"/>
      <c r="K505" s="116"/>
      <c r="L505" s="116"/>
      <c r="M505" s="116"/>
      <c r="N505" s="116"/>
    </row>
    <row r="506" spans="2:14">
      <c r="B506" s="115"/>
      <c r="C506" s="115"/>
      <c r="D506" s="115"/>
      <c r="E506" s="115"/>
      <c r="F506" s="115"/>
      <c r="G506" s="115"/>
      <c r="H506" s="116"/>
      <c r="I506" s="116"/>
      <c r="J506" s="116"/>
      <c r="K506" s="116"/>
      <c r="L506" s="116"/>
      <c r="M506" s="116"/>
      <c r="N506" s="116"/>
    </row>
    <row r="507" spans="2:14">
      <c r="B507" s="115"/>
      <c r="C507" s="115"/>
      <c r="D507" s="115"/>
      <c r="E507" s="115"/>
      <c r="F507" s="115"/>
      <c r="G507" s="115"/>
      <c r="H507" s="116"/>
      <c r="I507" s="116"/>
      <c r="J507" s="116"/>
      <c r="K507" s="116"/>
      <c r="L507" s="116"/>
      <c r="M507" s="116"/>
      <c r="N507" s="116"/>
    </row>
    <row r="508" spans="2:14">
      <c r="B508" s="115"/>
      <c r="C508" s="115"/>
      <c r="D508" s="115"/>
      <c r="E508" s="115"/>
      <c r="F508" s="115"/>
      <c r="G508" s="115"/>
      <c r="H508" s="116"/>
      <c r="I508" s="116"/>
      <c r="J508" s="116"/>
      <c r="K508" s="116"/>
      <c r="L508" s="116"/>
      <c r="M508" s="116"/>
      <c r="N508" s="116"/>
    </row>
    <row r="509" spans="2:14">
      <c r="B509" s="115"/>
      <c r="C509" s="115"/>
      <c r="D509" s="115"/>
      <c r="E509" s="115"/>
      <c r="F509" s="115"/>
      <c r="G509" s="115"/>
      <c r="H509" s="116"/>
      <c r="I509" s="116"/>
      <c r="J509" s="116"/>
      <c r="K509" s="116"/>
      <c r="L509" s="116"/>
      <c r="M509" s="116"/>
      <c r="N509" s="116"/>
    </row>
    <row r="510" spans="2:14">
      <c r="B510" s="115"/>
      <c r="C510" s="115"/>
      <c r="D510" s="115"/>
      <c r="E510" s="115"/>
      <c r="F510" s="115"/>
      <c r="G510" s="115"/>
      <c r="H510" s="116"/>
      <c r="I510" s="116"/>
      <c r="J510" s="116"/>
      <c r="K510" s="116"/>
      <c r="L510" s="116"/>
      <c r="M510" s="116"/>
      <c r="N510" s="116"/>
    </row>
    <row r="511" spans="2:14">
      <c r="B511" s="115"/>
      <c r="C511" s="115"/>
      <c r="D511" s="115"/>
      <c r="E511" s="115"/>
      <c r="F511" s="115"/>
      <c r="G511" s="115"/>
      <c r="H511" s="116"/>
      <c r="I511" s="116"/>
      <c r="J511" s="116"/>
      <c r="K511" s="116"/>
      <c r="L511" s="116"/>
      <c r="M511" s="116"/>
      <c r="N511" s="116"/>
    </row>
    <row r="512" spans="2:14">
      <c r="B512" s="115"/>
      <c r="C512" s="115"/>
      <c r="D512" s="115"/>
      <c r="E512" s="115"/>
      <c r="F512" s="115"/>
      <c r="G512" s="115"/>
      <c r="H512" s="116"/>
      <c r="I512" s="116"/>
      <c r="J512" s="116"/>
      <c r="K512" s="116"/>
      <c r="L512" s="116"/>
      <c r="M512" s="116"/>
      <c r="N512" s="116"/>
    </row>
    <row r="513" spans="2:14">
      <c r="B513" s="115"/>
      <c r="C513" s="115"/>
      <c r="D513" s="115"/>
      <c r="E513" s="115"/>
      <c r="F513" s="115"/>
      <c r="G513" s="115"/>
      <c r="H513" s="116"/>
      <c r="I513" s="116"/>
      <c r="J513" s="116"/>
      <c r="K513" s="116"/>
      <c r="L513" s="116"/>
      <c r="M513" s="116"/>
      <c r="N513" s="116"/>
    </row>
    <row r="514" spans="2:14">
      <c r="B514" s="115"/>
      <c r="C514" s="115"/>
      <c r="D514" s="115"/>
      <c r="E514" s="115"/>
      <c r="F514" s="115"/>
      <c r="G514" s="115"/>
      <c r="H514" s="116"/>
      <c r="I514" s="116"/>
      <c r="J514" s="116"/>
      <c r="K514" s="116"/>
      <c r="L514" s="116"/>
      <c r="M514" s="116"/>
      <c r="N514" s="116"/>
    </row>
    <row r="515" spans="2:14">
      <c r="B515" s="115"/>
      <c r="C515" s="115"/>
      <c r="D515" s="115"/>
      <c r="E515" s="115"/>
      <c r="F515" s="115"/>
      <c r="G515" s="115"/>
      <c r="H515" s="116"/>
      <c r="I515" s="116"/>
      <c r="J515" s="116"/>
      <c r="K515" s="116"/>
      <c r="L515" s="116"/>
      <c r="M515" s="116"/>
      <c r="N515" s="116"/>
    </row>
    <row r="516" spans="2:14">
      <c r="B516" s="115"/>
      <c r="C516" s="115"/>
      <c r="D516" s="115"/>
      <c r="E516" s="115"/>
      <c r="F516" s="115"/>
      <c r="G516" s="115"/>
      <c r="H516" s="116"/>
      <c r="I516" s="116"/>
      <c r="J516" s="116"/>
      <c r="K516" s="116"/>
      <c r="L516" s="116"/>
      <c r="M516" s="116"/>
      <c r="N516" s="116"/>
    </row>
    <row r="517" spans="2:14">
      <c r="B517" s="115"/>
      <c r="C517" s="115"/>
      <c r="D517" s="115"/>
      <c r="E517" s="115"/>
      <c r="F517" s="115"/>
      <c r="G517" s="115"/>
      <c r="H517" s="116"/>
      <c r="I517" s="116"/>
      <c r="J517" s="116"/>
      <c r="K517" s="116"/>
      <c r="L517" s="116"/>
      <c r="M517" s="116"/>
      <c r="N517" s="116"/>
    </row>
    <row r="518" spans="2:14">
      <c r="B518" s="115"/>
      <c r="C518" s="115"/>
      <c r="D518" s="115"/>
      <c r="E518" s="115"/>
      <c r="F518" s="115"/>
      <c r="G518" s="115"/>
      <c r="H518" s="116"/>
      <c r="I518" s="116"/>
      <c r="J518" s="116"/>
      <c r="K518" s="116"/>
      <c r="L518" s="116"/>
      <c r="M518" s="116"/>
      <c r="N518" s="116"/>
    </row>
    <row r="519" spans="2:14">
      <c r="B519" s="115"/>
      <c r="C519" s="115"/>
      <c r="D519" s="115"/>
      <c r="E519" s="115"/>
      <c r="F519" s="115"/>
      <c r="G519" s="115"/>
      <c r="H519" s="116"/>
      <c r="I519" s="116"/>
      <c r="J519" s="116"/>
      <c r="K519" s="116"/>
      <c r="L519" s="116"/>
      <c r="M519" s="116"/>
      <c r="N519" s="116"/>
    </row>
    <row r="520" spans="2:14">
      <c r="B520" s="115"/>
      <c r="C520" s="115"/>
      <c r="D520" s="115"/>
      <c r="E520" s="115"/>
      <c r="F520" s="115"/>
      <c r="G520" s="115"/>
      <c r="H520" s="116"/>
      <c r="I520" s="116"/>
      <c r="J520" s="116"/>
      <c r="K520" s="116"/>
      <c r="L520" s="116"/>
      <c r="M520" s="116"/>
      <c r="N520" s="116"/>
    </row>
    <row r="521" spans="2:14">
      <c r="B521" s="115"/>
      <c r="C521" s="115"/>
      <c r="D521" s="115"/>
      <c r="E521" s="115"/>
      <c r="F521" s="115"/>
      <c r="G521" s="115"/>
      <c r="H521" s="116"/>
      <c r="I521" s="116"/>
      <c r="J521" s="116"/>
      <c r="K521" s="116"/>
      <c r="L521" s="116"/>
      <c r="M521" s="116"/>
      <c r="N521" s="116"/>
    </row>
    <row r="522" spans="2:14">
      <c r="B522" s="115"/>
      <c r="C522" s="115"/>
      <c r="D522" s="115"/>
      <c r="E522" s="115"/>
      <c r="F522" s="115"/>
      <c r="G522" s="115"/>
      <c r="H522" s="116"/>
      <c r="I522" s="116"/>
      <c r="J522" s="116"/>
      <c r="K522" s="116"/>
      <c r="L522" s="116"/>
      <c r="M522" s="116"/>
      <c r="N522" s="116"/>
    </row>
    <row r="523" spans="2:14">
      <c r="B523" s="115"/>
      <c r="C523" s="115"/>
      <c r="D523" s="115"/>
      <c r="E523" s="115"/>
      <c r="F523" s="115"/>
      <c r="G523" s="115"/>
      <c r="H523" s="116"/>
      <c r="I523" s="116"/>
      <c r="J523" s="116"/>
      <c r="K523" s="116"/>
      <c r="L523" s="116"/>
      <c r="M523" s="116"/>
      <c r="N523" s="116"/>
    </row>
    <row r="524" spans="2:14">
      <c r="B524" s="115"/>
      <c r="C524" s="115"/>
      <c r="D524" s="115"/>
      <c r="E524" s="115"/>
      <c r="F524" s="115"/>
      <c r="G524" s="115"/>
      <c r="H524" s="116"/>
      <c r="I524" s="116"/>
      <c r="J524" s="116"/>
      <c r="K524" s="116"/>
      <c r="L524" s="116"/>
      <c r="M524" s="116"/>
      <c r="N524" s="116"/>
    </row>
    <row r="525" spans="2:14">
      <c r="B525" s="115"/>
      <c r="C525" s="115"/>
      <c r="D525" s="115"/>
      <c r="E525" s="115"/>
      <c r="F525" s="115"/>
      <c r="G525" s="115"/>
      <c r="H525" s="116"/>
      <c r="I525" s="116"/>
      <c r="J525" s="116"/>
      <c r="K525" s="116"/>
      <c r="L525" s="116"/>
      <c r="M525" s="116"/>
      <c r="N525" s="116"/>
    </row>
    <row r="526" spans="2:14">
      <c r="B526" s="115"/>
      <c r="C526" s="115"/>
      <c r="D526" s="115"/>
      <c r="E526" s="115"/>
      <c r="F526" s="115"/>
      <c r="G526" s="115"/>
      <c r="H526" s="116"/>
      <c r="I526" s="116"/>
      <c r="J526" s="116"/>
      <c r="K526" s="116"/>
      <c r="L526" s="116"/>
      <c r="M526" s="116"/>
      <c r="N526" s="116"/>
    </row>
    <row r="527" spans="2:14">
      <c r="B527" s="115"/>
      <c r="C527" s="115"/>
      <c r="D527" s="115"/>
      <c r="E527" s="115"/>
      <c r="F527" s="115"/>
      <c r="G527" s="115"/>
      <c r="H527" s="116"/>
      <c r="I527" s="116"/>
      <c r="J527" s="116"/>
      <c r="K527" s="116"/>
      <c r="L527" s="116"/>
      <c r="M527" s="116"/>
      <c r="N527" s="116"/>
    </row>
    <row r="528" spans="2:14">
      <c r="B528" s="115"/>
      <c r="C528" s="115"/>
      <c r="D528" s="115"/>
      <c r="E528" s="115"/>
      <c r="F528" s="115"/>
      <c r="G528" s="115"/>
      <c r="H528" s="116"/>
      <c r="I528" s="116"/>
      <c r="J528" s="116"/>
      <c r="K528" s="116"/>
      <c r="L528" s="116"/>
      <c r="M528" s="116"/>
      <c r="N528" s="116"/>
    </row>
    <row r="529" spans="2:14">
      <c r="B529" s="115"/>
      <c r="C529" s="115"/>
      <c r="D529" s="115"/>
      <c r="E529" s="115"/>
      <c r="F529" s="115"/>
      <c r="G529" s="115"/>
      <c r="H529" s="116"/>
      <c r="I529" s="116"/>
      <c r="J529" s="116"/>
      <c r="K529" s="116"/>
      <c r="L529" s="116"/>
      <c r="M529" s="116"/>
      <c r="N529" s="116"/>
    </row>
    <row r="530" spans="2:14">
      <c r="B530" s="115"/>
      <c r="C530" s="115"/>
      <c r="D530" s="115"/>
      <c r="E530" s="115"/>
      <c r="F530" s="115"/>
      <c r="G530" s="115"/>
      <c r="H530" s="116"/>
      <c r="I530" s="116"/>
      <c r="J530" s="116"/>
      <c r="K530" s="116"/>
      <c r="L530" s="116"/>
      <c r="M530" s="116"/>
      <c r="N530" s="116"/>
    </row>
    <row r="531" spans="2:14">
      <c r="B531" s="115"/>
      <c r="C531" s="115"/>
      <c r="D531" s="115"/>
      <c r="E531" s="115"/>
      <c r="F531" s="115"/>
      <c r="G531" s="115"/>
      <c r="H531" s="116"/>
      <c r="I531" s="116"/>
      <c r="J531" s="116"/>
      <c r="K531" s="116"/>
      <c r="L531" s="116"/>
      <c r="M531" s="116"/>
      <c r="N531" s="116"/>
    </row>
    <row r="532" spans="2:14">
      <c r="B532" s="115"/>
      <c r="C532" s="115"/>
      <c r="D532" s="115"/>
      <c r="E532" s="115"/>
      <c r="F532" s="115"/>
      <c r="G532" s="115"/>
      <c r="H532" s="116"/>
      <c r="I532" s="116"/>
      <c r="J532" s="116"/>
      <c r="K532" s="116"/>
      <c r="L532" s="116"/>
      <c r="M532" s="116"/>
      <c r="N532" s="116"/>
    </row>
    <row r="533" spans="2:14">
      <c r="B533" s="115"/>
      <c r="C533" s="115"/>
      <c r="D533" s="115"/>
      <c r="E533" s="115"/>
      <c r="F533" s="115"/>
      <c r="G533" s="115"/>
      <c r="H533" s="116"/>
      <c r="I533" s="116"/>
      <c r="J533" s="116"/>
      <c r="K533" s="116"/>
      <c r="L533" s="116"/>
      <c r="M533" s="116"/>
      <c r="N533" s="116"/>
    </row>
    <row r="534" spans="2:14">
      <c r="B534" s="115"/>
      <c r="C534" s="115"/>
      <c r="D534" s="115"/>
      <c r="E534" s="115"/>
      <c r="F534" s="115"/>
      <c r="G534" s="115"/>
      <c r="H534" s="116"/>
      <c r="I534" s="116"/>
      <c r="J534" s="116"/>
      <c r="K534" s="116"/>
      <c r="L534" s="116"/>
      <c r="M534" s="116"/>
      <c r="N534" s="116"/>
    </row>
    <row r="535" spans="2:14">
      <c r="B535" s="115"/>
      <c r="C535" s="115"/>
      <c r="D535" s="115"/>
      <c r="E535" s="115"/>
      <c r="F535" s="115"/>
      <c r="G535" s="115"/>
      <c r="H535" s="116"/>
      <c r="I535" s="116"/>
      <c r="J535" s="116"/>
      <c r="K535" s="116"/>
      <c r="L535" s="116"/>
      <c r="M535" s="116"/>
      <c r="N535" s="116"/>
    </row>
    <row r="536" spans="2:14">
      <c r="B536" s="115"/>
      <c r="C536" s="115"/>
      <c r="D536" s="115"/>
      <c r="E536" s="115"/>
      <c r="F536" s="115"/>
      <c r="G536" s="115"/>
      <c r="H536" s="116"/>
      <c r="I536" s="116"/>
      <c r="J536" s="116"/>
      <c r="K536" s="116"/>
      <c r="L536" s="116"/>
      <c r="M536" s="116"/>
      <c r="N536" s="116"/>
    </row>
    <row r="537" spans="2:14">
      <c r="B537" s="115"/>
      <c r="C537" s="115"/>
      <c r="D537" s="115"/>
      <c r="E537" s="115"/>
      <c r="F537" s="115"/>
      <c r="G537" s="115"/>
      <c r="H537" s="116"/>
      <c r="I537" s="116"/>
      <c r="J537" s="116"/>
      <c r="K537" s="116"/>
      <c r="L537" s="116"/>
      <c r="M537" s="116"/>
      <c r="N537" s="116"/>
    </row>
    <row r="538" spans="2:14">
      <c r="B538" s="115"/>
      <c r="C538" s="115"/>
      <c r="D538" s="115"/>
      <c r="E538" s="115"/>
      <c r="F538" s="115"/>
      <c r="G538" s="115"/>
      <c r="H538" s="116"/>
      <c r="I538" s="116"/>
      <c r="J538" s="116"/>
      <c r="K538" s="116"/>
      <c r="L538" s="116"/>
      <c r="M538" s="116"/>
      <c r="N538" s="116"/>
    </row>
    <row r="539" spans="2:14">
      <c r="B539" s="115"/>
      <c r="C539" s="115"/>
      <c r="D539" s="115"/>
      <c r="E539" s="115"/>
      <c r="F539" s="115"/>
      <c r="G539" s="115"/>
      <c r="H539" s="116"/>
      <c r="I539" s="116"/>
      <c r="J539" s="116"/>
      <c r="K539" s="116"/>
      <c r="L539" s="116"/>
      <c r="M539" s="116"/>
      <c r="N539" s="116"/>
    </row>
    <row r="540" spans="2:14">
      <c r="B540" s="115"/>
      <c r="C540" s="115"/>
      <c r="D540" s="115"/>
      <c r="E540" s="115"/>
      <c r="F540" s="115"/>
      <c r="G540" s="115"/>
      <c r="H540" s="116"/>
      <c r="I540" s="116"/>
      <c r="J540" s="116"/>
      <c r="K540" s="116"/>
      <c r="L540" s="116"/>
      <c r="M540" s="116"/>
      <c r="N540" s="116"/>
    </row>
    <row r="541" spans="2:14">
      <c r="B541" s="115"/>
      <c r="C541" s="115"/>
      <c r="D541" s="115"/>
      <c r="E541" s="115"/>
      <c r="F541" s="115"/>
      <c r="G541" s="115"/>
      <c r="H541" s="116"/>
      <c r="I541" s="116"/>
      <c r="J541" s="116"/>
      <c r="K541" s="116"/>
      <c r="L541" s="116"/>
      <c r="M541" s="116"/>
      <c r="N541" s="116"/>
    </row>
    <row r="542" spans="2:14">
      <c r="B542" s="115"/>
      <c r="C542" s="115"/>
      <c r="D542" s="115"/>
      <c r="E542" s="115"/>
      <c r="F542" s="115"/>
      <c r="G542" s="115"/>
      <c r="H542" s="116"/>
      <c r="I542" s="116"/>
      <c r="J542" s="116"/>
      <c r="K542" s="116"/>
      <c r="L542" s="116"/>
      <c r="M542" s="116"/>
      <c r="N542" s="116"/>
    </row>
    <row r="543" spans="2:14">
      <c r="B543" s="115"/>
      <c r="C543" s="115"/>
      <c r="D543" s="115"/>
      <c r="E543" s="115"/>
      <c r="F543" s="115"/>
      <c r="G543" s="115"/>
      <c r="H543" s="116"/>
      <c r="I543" s="116"/>
      <c r="J543" s="116"/>
      <c r="K543" s="116"/>
      <c r="L543" s="116"/>
      <c r="M543" s="116"/>
      <c r="N543" s="116"/>
    </row>
    <row r="544" spans="2:14">
      <c r="B544" s="115"/>
      <c r="C544" s="115"/>
      <c r="D544" s="115"/>
      <c r="E544" s="115"/>
      <c r="F544" s="115"/>
      <c r="G544" s="115"/>
      <c r="H544" s="116"/>
      <c r="I544" s="116"/>
      <c r="J544" s="116"/>
      <c r="K544" s="116"/>
      <c r="L544" s="116"/>
      <c r="M544" s="116"/>
      <c r="N544" s="116"/>
    </row>
    <row r="545" spans="2:14">
      <c r="B545" s="115"/>
      <c r="C545" s="115"/>
      <c r="D545" s="115"/>
      <c r="E545" s="115"/>
      <c r="F545" s="115"/>
      <c r="G545" s="115"/>
      <c r="H545" s="116"/>
      <c r="I545" s="116"/>
      <c r="J545" s="116"/>
      <c r="K545" s="116"/>
      <c r="L545" s="116"/>
      <c r="M545" s="116"/>
      <c r="N545" s="116"/>
    </row>
    <row r="546" spans="2:14">
      <c r="B546" s="115"/>
      <c r="C546" s="115"/>
      <c r="D546" s="115"/>
      <c r="E546" s="115"/>
      <c r="F546" s="115"/>
      <c r="G546" s="115"/>
      <c r="H546" s="116"/>
      <c r="I546" s="116"/>
      <c r="J546" s="116"/>
      <c r="K546" s="116"/>
      <c r="L546" s="116"/>
      <c r="M546" s="116"/>
      <c r="N546" s="116"/>
    </row>
    <row r="547" spans="2:14">
      <c r="B547" s="115"/>
      <c r="C547" s="115"/>
      <c r="D547" s="115"/>
      <c r="E547" s="115"/>
      <c r="F547" s="115"/>
      <c r="G547" s="115"/>
      <c r="H547" s="116"/>
      <c r="I547" s="116"/>
      <c r="J547" s="116"/>
      <c r="K547" s="116"/>
      <c r="L547" s="116"/>
      <c r="M547" s="116"/>
      <c r="N547" s="116"/>
    </row>
    <row r="548" spans="2:14">
      <c r="B548" s="115"/>
      <c r="C548" s="115"/>
      <c r="D548" s="115"/>
      <c r="E548" s="115"/>
      <c r="F548" s="115"/>
      <c r="G548" s="115"/>
      <c r="H548" s="116"/>
      <c r="I548" s="116"/>
      <c r="J548" s="116"/>
      <c r="K548" s="116"/>
      <c r="L548" s="116"/>
      <c r="M548" s="116"/>
      <c r="N548" s="116"/>
    </row>
    <row r="549" spans="2:14">
      <c r="B549" s="115"/>
      <c r="C549" s="115"/>
      <c r="D549" s="115"/>
      <c r="E549" s="115"/>
      <c r="F549" s="115"/>
      <c r="G549" s="115"/>
      <c r="H549" s="116"/>
      <c r="I549" s="116"/>
      <c r="J549" s="116"/>
      <c r="K549" s="116"/>
      <c r="L549" s="116"/>
      <c r="M549" s="116"/>
      <c r="N549" s="116"/>
    </row>
    <row r="550" spans="2:14">
      <c r="B550" s="115"/>
      <c r="C550" s="115"/>
      <c r="D550" s="115"/>
      <c r="E550" s="115"/>
      <c r="F550" s="115"/>
      <c r="G550" s="115"/>
      <c r="H550" s="116"/>
      <c r="I550" s="116"/>
      <c r="J550" s="116"/>
      <c r="K550" s="116"/>
      <c r="L550" s="116"/>
      <c r="M550" s="116"/>
      <c r="N550" s="116"/>
    </row>
    <row r="551" spans="2:14">
      <c r="B551" s="115"/>
      <c r="C551" s="115"/>
      <c r="D551" s="115"/>
      <c r="E551" s="115"/>
      <c r="F551" s="115"/>
      <c r="G551" s="115"/>
      <c r="H551" s="116"/>
      <c r="I551" s="116"/>
      <c r="J551" s="116"/>
      <c r="K551" s="116"/>
      <c r="L551" s="116"/>
      <c r="M551" s="116"/>
      <c r="N551" s="116"/>
    </row>
    <row r="552" spans="2:14">
      <c r="B552" s="115"/>
      <c r="C552" s="115"/>
      <c r="D552" s="115"/>
      <c r="E552" s="115"/>
      <c r="F552" s="115"/>
      <c r="G552" s="115"/>
      <c r="H552" s="116"/>
      <c r="I552" s="116"/>
      <c r="J552" s="116"/>
      <c r="K552" s="116"/>
      <c r="L552" s="116"/>
      <c r="M552" s="116"/>
      <c r="N552" s="116"/>
    </row>
    <row r="553" spans="2:14">
      <c r="B553" s="115"/>
      <c r="C553" s="115"/>
      <c r="D553" s="115"/>
      <c r="E553" s="115"/>
      <c r="F553" s="115"/>
      <c r="G553" s="115"/>
      <c r="H553" s="116"/>
      <c r="I553" s="116"/>
      <c r="J553" s="116"/>
      <c r="K553" s="116"/>
      <c r="L553" s="116"/>
      <c r="M553" s="116"/>
      <c r="N553" s="116"/>
    </row>
    <row r="554" spans="2:14">
      <c r="B554" s="115"/>
      <c r="C554" s="115"/>
      <c r="D554" s="115"/>
      <c r="E554" s="115"/>
      <c r="F554" s="115"/>
      <c r="G554" s="115"/>
      <c r="H554" s="116"/>
      <c r="I554" s="116"/>
      <c r="J554" s="116"/>
      <c r="K554" s="116"/>
      <c r="L554" s="116"/>
      <c r="M554" s="116"/>
      <c r="N554" s="116"/>
    </row>
    <row r="555" spans="2:14">
      <c r="B555" s="115"/>
      <c r="C555" s="115"/>
      <c r="D555" s="115"/>
      <c r="E555" s="115"/>
      <c r="F555" s="115"/>
      <c r="G555" s="115"/>
      <c r="H555" s="116"/>
      <c r="I555" s="116"/>
      <c r="J555" s="116"/>
      <c r="K555" s="116"/>
      <c r="L555" s="116"/>
      <c r="M555" s="116"/>
      <c r="N555" s="116"/>
    </row>
    <row r="556" spans="2:14">
      <c r="B556" s="115"/>
      <c r="C556" s="115"/>
      <c r="D556" s="115"/>
      <c r="E556" s="115"/>
      <c r="F556" s="115"/>
      <c r="G556" s="115"/>
      <c r="H556" s="116"/>
      <c r="I556" s="116"/>
      <c r="J556" s="116"/>
      <c r="K556" s="116"/>
      <c r="L556" s="116"/>
      <c r="M556" s="116"/>
      <c r="N556" s="116"/>
    </row>
    <row r="557" spans="2:14">
      <c r="B557" s="115"/>
      <c r="C557" s="115"/>
      <c r="D557" s="115"/>
      <c r="E557" s="115"/>
      <c r="F557" s="115"/>
      <c r="G557" s="115"/>
      <c r="H557" s="116"/>
      <c r="I557" s="116"/>
      <c r="J557" s="116"/>
      <c r="K557" s="116"/>
      <c r="L557" s="116"/>
      <c r="M557" s="116"/>
      <c r="N557" s="116"/>
    </row>
    <row r="558" spans="2:14">
      <c r="B558" s="115"/>
      <c r="C558" s="115"/>
      <c r="D558" s="115"/>
      <c r="E558" s="115"/>
      <c r="F558" s="115"/>
      <c r="G558" s="115"/>
      <c r="H558" s="116"/>
      <c r="I558" s="116"/>
      <c r="J558" s="116"/>
      <c r="K558" s="116"/>
      <c r="L558" s="116"/>
      <c r="M558" s="116"/>
      <c r="N558" s="116"/>
    </row>
    <row r="559" spans="2:14">
      <c r="B559" s="115"/>
      <c r="C559" s="115"/>
      <c r="D559" s="115"/>
      <c r="E559" s="115"/>
      <c r="F559" s="115"/>
      <c r="G559" s="115"/>
      <c r="H559" s="116"/>
      <c r="I559" s="116"/>
      <c r="J559" s="116"/>
      <c r="K559" s="116"/>
      <c r="L559" s="116"/>
      <c r="M559" s="116"/>
      <c r="N559" s="116"/>
    </row>
    <row r="560" spans="2:14">
      <c r="B560" s="115"/>
      <c r="C560" s="115"/>
      <c r="D560" s="115"/>
      <c r="E560" s="115"/>
      <c r="F560" s="115"/>
      <c r="G560" s="115"/>
      <c r="H560" s="116"/>
      <c r="I560" s="116"/>
      <c r="J560" s="116"/>
      <c r="K560" s="116"/>
      <c r="L560" s="116"/>
      <c r="M560" s="116"/>
      <c r="N560" s="116"/>
    </row>
    <row r="561" spans="2:14">
      <c r="B561" s="115"/>
      <c r="C561" s="115"/>
      <c r="D561" s="115"/>
      <c r="E561" s="115"/>
      <c r="F561" s="115"/>
      <c r="G561" s="115"/>
      <c r="H561" s="116"/>
      <c r="I561" s="116"/>
      <c r="J561" s="116"/>
      <c r="K561" s="116"/>
      <c r="L561" s="116"/>
      <c r="M561" s="116"/>
      <c r="N561" s="116"/>
    </row>
    <row r="562" spans="2:14">
      <c r="B562" s="115"/>
      <c r="C562" s="115"/>
      <c r="D562" s="115"/>
      <c r="E562" s="115"/>
      <c r="F562" s="115"/>
      <c r="G562" s="115"/>
      <c r="H562" s="116"/>
      <c r="I562" s="116"/>
      <c r="J562" s="116"/>
      <c r="K562" s="116"/>
      <c r="L562" s="116"/>
      <c r="M562" s="116"/>
      <c r="N562" s="116"/>
    </row>
    <row r="563" spans="2:14">
      <c r="B563" s="115"/>
      <c r="C563" s="115"/>
      <c r="D563" s="115"/>
      <c r="E563" s="115"/>
      <c r="F563" s="115"/>
      <c r="G563" s="115"/>
      <c r="H563" s="116"/>
      <c r="I563" s="116"/>
      <c r="J563" s="116"/>
      <c r="K563" s="116"/>
      <c r="L563" s="116"/>
      <c r="M563" s="116"/>
      <c r="N563" s="116"/>
    </row>
    <row r="564" spans="2:14">
      <c r="B564" s="115"/>
      <c r="C564" s="115"/>
      <c r="D564" s="115"/>
      <c r="E564" s="115"/>
      <c r="F564" s="115"/>
      <c r="G564" s="115"/>
      <c r="H564" s="116"/>
      <c r="I564" s="116"/>
      <c r="J564" s="116"/>
      <c r="K564" s="116"/>
      <c r="L564" s="116"/>
      <c r="M564" s="116"/>
      <c r="N564" s="116"/>
    </row>
    <row r="565" spans="2:14">
      <c r="B565" s="115"/>
      <c r="C565" s="115"/>
      <c r="D565" s="115"/>
      <c r="E565" s="115"/>
      <c r="F565" s="115"/>
      <c r="G565" s="115"/>
      <c r="H565" s="116"/>
      <c r="I565" s="116"/>
      <c r="J565" s="116"/>
      <c r="K565" s="116"/>
      <c r="L565" s="116"/>
      <c r="M565" s="116"/>
      <c r="N565" s="116"/>
    </row>
    <row r="566" spans="2:14">
      <c r="B566" s="115"/>
      <c r="C566" s="115"/>
      <c r="D566" s="115"/>
      <c r="E566" s="115"/>
      <c r="F566" s="115"/>
      <c r="G566" s="115"/>
      <c r="H566" s="116"/>
      <c r="I566" s="116"/>
      <c r="J566" s="116"/>
      <c r="K566" s="116"/>
      <c r="L566" s="116"/>
      <c r="M566" s="116"/>
      <c r="N566" s="116"/>
    </row>
    <row r="567" spans="2:14">
      <c r="B567" s="115"/>
      <c r="C567" s="115"/>
      <c r="D567" s="115"/>
      <c r="E567" s="115"/>
      <c r="F567" s="115"/>
      <c r="G567" s="115"/>
      <c r="H567" s="116"/>
      <c r="I567" s="116"/>
      <c r="J567" s="116"/>
      <c r="K567" s="116"/>
      <c r="L567" s="116"/>
      <c r="M567" s="116"/>
      <c r="N567" s="116"/>
    </row>
    <row r="568" spans="2:14">
      <c r="B568" s="115"/>
      <c r="C568" s="115"/>
      <c r="D568" s="115"/>
      <c r="E568" s="115"/>
      <c r="F568" s="115"/>
      <c r="G568" s="115"/>
      <c r="H568" s="116"/>
      <c r="I568" s="116"/>
      <c r="J568" s="116"/>
      <c r="K568" s="116"/>
      <c r="L568" s="116"/>
      <c r="M568" s="116"/>
      <c r="N568" s="116"/>
    </row>
    <row r="569" spans="2:14">
      <c r="B569" s="115"/>
      <c r="C569" s="115"/>
      <c r="D569" s="115"/>
      <c r="E569" s="115"/>
      <c r="F569" s="115"/>
      <c r="G569" s="115"/>
      <c r="H569" s="116"/>
      <c r="I569" s="116"/>
      <c r="J569" s="116"/>
      <c r="K569" s="116"/>
      <c r="L569" s="116"/>
      <c r="M569" s="116"/>
      <c r="N569" s="116"/>
    </row>
    <row r="570" spans="2:14">
      <c r="B570" s="115"/>
      <c r="C570" s="115"/>
      <c r="D570" s="115"/>
      <c r="E570" s="115"/>
      <c r="F570" s="115"/>
      <c r="G570" s="115"/>
      <c r="H570" s="116"/>
      <c r="I570" s="116"/>
      <c r="J570" s="116"/>
      <c r="K570" s="116"/>
      <c r="L570" s="116"/>
      <c r="M570" s="116"/>
      <c r="N570" s="116"/>
    </row>
    <row r="571" spans="2:14">
      <c r="B571" s="115"/>
      <c r="C571" s="115"/>
      <c r="D571" s="115"/>
      <c r="E571" s="115"/>
      <c r="F571" s="115"/>
      <c r="G571" s="115"/>
      <c r="H571" s="116"/>
      <c r="I571" s="116"/>
      <c r="J571" s="116"/>
      <c r="K571" s="116"/>
      <c r="L571" s="116"/>
      <c r="M571" s="116"/>
      <c r="N571" s="116"/>
    </row>
    <row r="572" spans="2:14">
      <c r="B572" s="115"/>
      <c r="C572" s="115"/>
      <c r="D572" s="115"/>
      <c r="E572" s="115"/>
      <c r="F572" s="115"/>
      <c r="G572" s="115"/>
      <c r="H572" s="116"/>
      <c r="I572" s="116"/>
      <c r="J572" s="116"/>
      <c r="K572" s="116"/>
      <c r="L572" s="116"/>
      <c r="M572" s="116"/>
      <c r="N572" s="116"/>
    </row>
    <row r="573" spans="2:14">
      <c r="B573" s="115"/>
      <c r="C573" s="115"/>
      <c r="D573" s="115"/>
      <c r="E573" s="115"/>
      <c r="F573" s="115"/>
      <c r="G573" s="115"/>
      <c r="H573" s="116"/>
      <c r="I573" s="116"/>
      <c r="J573" s="116"/>
      <c r="K573" s="116"/>
      <c r="L573" s="116"/>
      <c r="M573" s="116"/>
      <c r="N573" s="116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4 B26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2.4257812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135</v>
      </c>
      <c r="C1" s="67" t="s" vm="1">
        <v>207</v>
      </c>
    </row>
    <row r="2" spans="2:15">
      <c r="B2" s="46" t="s">
        <v>134</v>
      </c>
      <c r="C2" s="67" t="s">
        <v>208</v>
      </c>
    </row>
    <row r="3" spans="2:15">
      <c r="B3" s="46" t="s">
        <v>136</v>
      </c>
      <c r="C3" s="67" t="s">
        <v>209</v>
      </c>
    </row>
    <row r="4" spans="2:15">
      <c r="B4" s="46" t="s">
        <v>137</v>
      </c>
      <c r="C4" s="67">
        <v>12148</v>
      </c>
    </row>
    <row r="6" spans="2:15" ht="26.25" customHeight="1">
      <c r="B6" s="156" t="s">
        <v>159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15" ht="26.25" customHeight="1">
      <c r="B7" s="156" t="s">
        <v>86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</row>
    <row r="8" spans="2:15" s="3" customFormat="1" ht="78.75">
      <c r="B8" s="21" t="s">
        <v>108</v>
      </c>
      <c r="C8" s="29" t="s">
        <v>42</v>
      </c>
      <c r="D8" s="29" t="s">
        <v>112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96</v>
      </c>
      <c r="J8" s="29" t="s">
        <v>185</v>
      </c>
      <c r="K8" s="29" t="s">
        <v>184</v>
      </c>
      <c r="L8" s="29" t="s">
        <v>57</v>
      </c>
      <c r="M8" s="29" t="s">
        <v>54</v>
      </c>
      <c r="N8" s="29" t="s">
        <v>138</v>
      </c>
      <c r="O8" s="19" t="s">
        <v>140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192</v>
      </c>
      <c r="K9" s="31"/>
      <c r="L9" s="31" t="s">
        <v>188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1" t="s">
        <v>29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103.138584964</v>
      </c>
      <c r="M11" s="73"/>
      <c r="N11" s="84">
        <f>IFERROR(L11/$L$11,0)</f>
        <v>1</v>
      </c>
      <c r="O11" s="84">
        <f>L11/'סכום נכסי הקרן'!$C$42</f>
        <v>4.7172221566834623E-3</v>
      </c>
    </row>
    <row r="12" spans="2:15" s="4" customFormat="1" ht="18" customHeight="1">
      <c r="B12" s="90" t="s">
        <v>179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103.13858496400002</v>
      </c>
      <c r="M12" s="73"/>
      <c r="N12" s="84">
        <f t="shared" ref="N12:N20" si="0">IFERROR(L12/$L$11,0)</f>
        <v>1.0000000000000002</v>
      </c>
      <c r="O12" s="84">
        <f>L12/'סכום נכסי הקרן'!$C$42</f>
        <v>4.7172221566834632E-3</v>
      </c>
    </row>
    <row r="13" spans="2:15">
      <c r="B13" s="92" t="s">
        <v>48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103.13858496400002</v>
      </c>
      <c r="M13" s="71"/>
      <c r="N13" s="81">
        <f t="shared" si="0"/>
        <v>1.0000000000000002</v>
      </c>
      <c r="O13" s="81">
        <f>L13/'סכום נכסי הקרן'!$C$42</f>
        <v>4.7172221566834632E-3</v>
      </c>
    </row>
    <row r="14" spans="2:15">
      <c r="B14" s="76" t="s">
        <v>887</v>
      </c>
      <c r="C14" s="73" t="s">
        <v>888</v>
      </c>
      <c r="D14" s="86" t="s">
        <v>27</v>
      </c>
      <c r="E14" s="73"/>
      <c r="F14" s="86" t="s">
        <v>876</v>
      </c>
      <c r="G14" s="73" t="s">
        <v>635</v>
      </c>
      <c r="H14" s="73" t="s">
        <v>636</v>
      </c>
      <c r="I14" s="86" t="s">
        <v>123</v>
      </c>
      <c r="J14" s="83">
        <v>1.9875950000000002</v>
      </c>
      <c r="K14" s="85">
        <v>106693.59239999999</v>
      </c>
      <c r="L14" s="83">
        <v>8.5951524180000014</v>
      </c>
      <c r="M14" s="84">
        <v>5.1216266453785723E-6</v>
      </c>
      <c r="N14" s="84">
        <f t="shared" si="0"/>
        <v>8.3335954444208202E-2</v>
      </c>
      <c r="O14" s="84">
        <f>L14/'סכום נכסי הקרן'!$C$42</f>
        <v>3.9311421075258261E-4</v>
      </c>
    </row>
    <row r="15" spans="2:15">
      <c r="B15" s="76" t="s">
        <v>889</v>
      </c>
      <c r="C15" s="73" t="s">
        <v>890</v>
      </c>
      <c r="D15" s="86" t="s">
        <v>27</v>
      </c>
      <c r="E15" s="73"/>
      <c r="F15" s="86" t="s">
        <v>876</v>
      </c>
      <c r="G15" s="73" t="s">
        <v>646</v>
      </c>
      <c r="H15" s="73" t="s">
        <v>636</v>
      </c>
      <c r="I15" s="86" t="s">
        <v>121</v>
      </c>
      <c r="J15" s="83">
        <v>0.34740700000000002</v>
      </c>
      <c r="K15" s="85">
        <v>1007522</v>
      </c>
      <c r="L15" s="83">
        <v>13.384780581000003</v>
      </c>
      <c r="M15" s="84">
        <v>2.4209931627051462E-6</v>
      </c>
      <c r="N15" s="84">
        <f t="shared" si="0"/>
        <v>0.12977471608391652</v>
      </c>
      <c r="O15" s="84">
        <f>L15/'סכום נכסי הקרן'!$C$42</f>
        <v>6.1217616608835669E-4</v>
      </c>
    </row>
    <row r="16" spans="2:15">
      <c r="B16" s="76" t="s">
        <v>891</v>
      </c>
      <c r="C16" s="73" t="s">
        <v>892</v>
      </c>
      <c r="D16" s="86" t="s">
        <v>27</v>
      </c>
      <c r="E16" s="73"/>
      <c r="F16" s="86" t="s">
        <v>876</v>
      </c>
      <c r="G16" s="73" t="s">
        <v>865</v>
      </c>
      <c r="H16" s="73" t="s">
        <v>636</v>
      </c>
      <c r="I16" s="86" t="s">
        <v>121</v>
      </c>
      <c r="J16" s="83">
        <v>8.1807520000000018</v>
      </c>
      <c r="K16" s="85">
        <v>34912.99</v>
      </c>
      <c r="L16" s="83">
        <v>10.921899141000001</v>
      </c>
      <c r="M16" s="84">
        <v>9.8041008608621961E-7</v>
      </c>
      <c r="N16" s="84">
        <f t="shared" si="0"/>
        <v>0.10589537508985832</v>
      </c>
      <c r="O16" s="84">
        <f>L16/'סכום נכסי הקרן'!$C$42</f>
        <v>4.9953200966418559E-4</v>
      </c>
    </row>
    <row r="17" spans="2:15">
      <c r="B17" s="76" t="s">
        <v>893</v>
      </c>
      <c r="C17" s="73" t="s">
        <v>894</v>
      </c>
      <c r="D17" s="86" t="s">
        <v>27</v>
      </c>
      <c r="E17" s="73"/>
      <c r="F17" s="86" t="s">
        <v>876</v>
      </c>
      <c r="G17" s="73" t="s">
        <v>895</v>
      </c>
      <c r="H17" s="73" t="s">
        <v>636</v>
      </c>
      <c r="I17" s="86" t="s">
        <v>123</v>
      </c>
      <c r="J17" s="83">
        <v>1.9105570000000003</v>
      </c>
      <c r="K17" s="85">
        <v>236239</v>
      </c>
      <c r="L17" s="83">
        <v>18.293589179999998</v>
      </c>
      <c r="M17" s="84">
        <v>7.3075200986796226E-6</v>
      </c>
      <c r="N17" s="84">
        <f t="shared" si="0"/>
        <v>0.17736901457767024</v>
      </c>
      <c r="O17" s="84">
        <f>L17/'סכום נכסי הקרן'!$C$42</f>
        <v>8.366890454748981E-4</v>
      </c>
    </row>
    <row r="18" spans="2:15">
      <c r="B18" s="76" t="s">
        <v>896</v>
      </c>
      <c r="C18" s="73" t="s">
        <v>897</v>
      </c>
      <c r="D18" s="86" t="s">
        <v>27</v>
      </c>
      <c r="E18" s="73"/>
      <c r="F18" s="86" t="s">
        <v>876</v>
      </c>
      <c r="G18" s="73" t="s">
        <v>898</v>
      </c>
      <c r="H18" s="73" t="s">
        <v>636</v>
      </c>
      <c r="I18" s="86" t="s">
        <v>121</v>
      </c>
      <c r="J18" s="83">
        <v>4.6854830000000005</v>
      </c>
      <c r="K18" s="85">
        <v>122601.60000000001</v>
      </c>
      <c r="L18" s="83">
        <v>21.966880203000006</v>
      </c>
      <c r="M18" s="84">
        <v>7.9900336509564277E-6</v>
      </c>
      <c r="N18" s="84">
        <f t="shared" si="0"/>
        <v>0.21298411463243783</v>
      </c>
      <c r="O18" s="84">
        <f>L18/'סכום נכסי הקרן'!$C$42</f>
        <v>1.0046933845657461E-3</v>
      </c>
    </row>
    <row r="19" spans="2:15">
      <c r="B19" s="76" t="s">
        <v>899</v>
      </c>
      <c r="C19" s="73" t="s">
        <v>900</v>
      </c>
      <c r="D19" s="86" t="s">
        <v>27</v>
      </c>
      <c r="E19" s="73"/>
      <c r="F19" s="86" t="s">
        <v>876</v>
      </c>
      <c r="G19" s="73" t="s">
        <v>898</v>
      </c>
      <c r="H19" s="73" t="s">
        <v>636</v>
      </c>
      <c r="I19" s="86" t="s">
        <v>124</v>
      </c>
      <c r="J19" s="83">
        <v>815.43223700000021</v>
      </c>
      <c r="K19" s="85">
        <v>131.5</v>
      </c>
      <c r="L19" s="83">
        <v>5.0160812590000008</v>
      </c>
      <c r="M19" s="84">
        <v>3.612169838910781E-6</v>
      </c>
      <c r="N19" s="84">
        <f t="shared" si="0"/>
        <v>4.8634381213886524E-2</v>
      </c>
      <c r="O19" s="84">
        <f>L19/'סכום נכסי הקרן'!$C$42</f>
        <v>2.2941918063873546E-4</v>
      </c>
    </row>
    <row r="20" spans="2:15">
      <c r="B20" s="76" t="s">
        <v>901</v>
      </c>
      <c r="C20" s="73" t="s">
        <v>902</v>
      </c>
      <c r="D20" s="86" t="s">
        <v>27</v>
      </c>
      <c r="E20" s="73"/>
      <c r="F20" s="86" t="s">
        <v>876</v>
      </c>
      <c r="G20" s="73" t="s">
        <v>504</v>
      </c>
      <c r="H20" s="73"/>
      <c r="I20" s="86" t="s">
        <v>124</v>
      </c>
      <c r="J20" s="83">
        <v>31.959890000000005</v>
      </c>
      <c r="K20" s="85">
        <v>16695.21</v>
      </c>
      <c r="L20" s="83">
        <v>24.960202182000003</v>
      </c>
      <c r="M20" s="84">
        <v>3.2618466975833915E-5</v>
      </c>
      <c r="N20" s="84">
        <f t="shared" si="0"/>
        <v>0.24200644395802245</v>
      </c>
      <c r="O20" s="84">
        <f>L20/'סכום נכסי הקרן'!$C$42</f>
        <v>1.1415981594989581E-3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120" t="s">
        <v>200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120" t="s">
        <v>105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120" t="s">
        <v>183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120" t="s">
        <v>191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2:15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2:15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2:15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2:15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2:15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2:15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2:15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2:15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2:15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2:15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2:15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2:15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2:15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2:15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2:15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2:15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2:15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5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2:15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2:15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2:15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2:15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2:15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2:15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2:15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2:15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2:15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2:15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2:15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2:15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2:15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2:15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5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2:15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2:15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2:15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2:15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2:15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2:15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2:15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2:15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2:15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2:15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5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2:15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2:15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2:15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2:15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2:15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2:15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2:15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2:15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2:15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2:15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2:15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2:15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2:15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2:15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2:15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2:15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2:15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2:15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2:15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2:15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2:15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2:15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2:15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2:15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2:15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2:15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2:15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2:15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2:15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2:15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2:15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2:15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2:15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2:15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2:15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2:15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2:15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2:15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2:15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2:15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2:15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2:15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2:15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2:15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2:15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2:15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2:15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2:15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2:15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2:15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2:15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2:15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2:15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2:15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2:15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2:15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2:15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2:15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2:15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2:15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2:15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2:15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2:15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2:15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2:15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2:15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2:15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2:15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2:15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2:15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2:15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2:15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2:15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2:15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2:15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2:15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2:15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2:15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2:15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2:15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</row>
    <row r="315" spans="2:15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2:15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</row>
    <row r="317" spans="2:15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</row>
    <row r="318" spans="2:15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</row>
    <row r="319" spans="2:15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2:15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</row>
    <row r="321" spans="2:15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</row>
    <row r="322" spans="2:15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</row>
    <row r="323" spans="2:15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</row>
    <row r="324" spans="2:15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</row>
    <row r="325" spans="2:15">
      <c r="B325" s="127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</row>
    <row r="326" spans="2:15">
      <c r="B326" s="127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</row>
    <row r="327" spans="2:15">
      <c r="B327" s="128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</row>
    <row r="328" spans="2:15">
      <c r="B328" s="115"/>
      <c r="C328" s="115"/>
      <c r="D328" s="115"/>
      <c r="E328" s="115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</row>
    <row r="329" spans="2:15">
      <c r="B329" s="115"/>
      <c r="C329" s="115"/>
      <c r="D329" s="115"/>
      <c r="E329" s="115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2:15">
      <c r="B330" s="115"/>
      <c r="C330" s="115"/>
      <c r="D330" s="115"/>
      <c r="E330" s="115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</row>
    <row r="331" spans="2:15">
      <c r="B331" s="115"/>
      <c r="C331" s="115"/>
      <c r="D331" s="115"/>
      <c r="E331" s="115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</row>
    <row r="332" spans="2:15">
      <c r="B332" s="115"/>
      <c r="C332" s="115"/>
      <c r="D332" s="115"/>
      <c r="E332" s="115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</row>
    <row r="333" spans="2:15">
      <c r="B333" s="115"/>
      <c r="C333" s="115"/>
      <c r="D333" s="115"/>
      <c r="E333" s="115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</row>
    <row r="334" spans="2:15">
      <c r="B334" s="115"/>
      <c r="C334" s="115"/>
      <c r="D334" s="115"/>
      <c r="E334" s="115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</row>
    <row r="335" spans="2:15">
      <c r="B335" s="115"/>
      <c r="C335" s="115"/>
      <c r="D335" s="115"/>
      <c r="E335" s="115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</row>
    <row r="336" spans="2:15">
      <c r="B336" s="115"/>
      <c r="C336" s="115"/>
      <c r="D336" s="115"/>
      <c r="E336" s="115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</row>
    <row r="337" spans="2:15">
      <c r="B337" s="115"/>
      <c r="C337" s="115"/>
      <c r="D337" s="115"/>
      <c r="E337" s="115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</row>
    <row r="338" spans="2:15">
      <c r="B338" s="115"/>
      <c r="C338" s="115"/>
      <c r="D338" s="115"/>
      <c r="E338" s="115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</row>
    <row r="339" spans="2:15">
      <c r="B339" s="115"/>
      <c r="C339" s="115"/>
      <c r="D339" s="115"/>
      <c r="E339" s="115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</row>
    <row r="340" spans="2:15">
      <c r="B340" s="115"/>
      <c r="C340" s="115"/>
      <c r="D340" s="115"/>
      <c r="E340" s="115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</row>
    <row r="341" spans="2:15">
      <c r="B341" s="115"/>
      <c r="C341" s="115"/>
      <c r="D341" s="115"/>
      <c r="E341" s="115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</row>
    <row r="342" spans="2:15">
      <c r="B342" s="115"/>
      <c r="C342" s="115"/>
      <c r="D342" s="115"/>
      <c r="E342" s="115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</row>
    <row r="343" spans="2:15">
      <c r="B343" s="115"/>
      <c r="C343" s="115"/>
      <c r="D343" s="115"/>
      <c r="E343" s="115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</row>
    <row r="344" spans="2:15">
      <c r="B344" s="115"/>
      <c r="C344" s="115"/>
      <c r="D344" s="115"/>
      <c r="E344" s="115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</row>
    <row r="345" spans="2:15">
      <c r="B345" s="115"/>
      <c r="C345" s="115"/>
      <c r="D345" s="115"/>
      <c r="E345" s="115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</row>
    <row r="346" spans="2:15">
      <c r="B346" s="115"/>
      <c r="C346" s="115"/>
      <c r="D346" s="115"/>
      <c r="E346" s="115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</row>
    <row r="347" spans="2:15">
      <c r="B347" s="115"/>
      <c r="C347" s="115"/>
      <c r="D347" s="115"/>
      <c r="E347" s="115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</row>
    <row r="348" spans="2:15">
      <c r="B348" s="115"/>
      <c r="C348" s="115"/>
      <c r="D348" s="115"/>
      <c r="E348" s="115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</row>
    <row r="349" spans="2:15">
      <c r="B349" s="115"/>
      <c r="C349" s="115"/>
      <c r="D349" s="115"/>
      <c r="E349" s="115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</row>
    <row r="350" spans="2:15">
      <c r="B350" s="115"/>
      <c r="C350" s="115"/>
      <c r="D350" s="115"/>
      <c r="E350" s="115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</row>
    <row r="351" spans="2:15">
      <c r="B351" s="115"/>
      <c r="C351" s="115"/>
      <c r="D351" s="115"/>
      <c r="E351" s="115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</row>
    <row r="352" spans="2:15">
      <c r="B352" s="115"/>
      <c r="C352" s="115"/>
      <c r="D352" s="115"/>
      <c r="E352" s="115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</row>
    <row r="353" spans="2:15">
      <c r="B353" s="115"/>
      <c r="C353" s="115"/>
      <c r="D353" s="115"/>
      <c r="E353" s="115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</row>
    <row r="354" spans="2:15">
      <c r="B354" s="115"/>
      <c r="C354" s="115"/>
      <c r="D354" s="115"/>
      <c r="E354" s="115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</row>
    <row r="355" spans="2:15">
      <c r="B355" s="115"/>
      <c r="C355" s="115"/>
      <c r="D355" s="115"/>
      <c r="E355" s="115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</row>
    <row r="356" spans="2:15">
      <c r="B356" s="115"/>
      <c r="C356" s="115"/>
      <c r="D356" s="115"/>
      <c r="E356" s="115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</row>
    <row r="357" spans="2:15">
      <c r="B357" s="115"/>
      <c r="C357" s="115"/>
      <c r="D357" s="115"/>
      <c r="E357" s="115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</row>
    <row r="358" spans="2:15">
      <c r="B358" s="115"/>
      <c r="C358" s="115"/>
      <c r="D358" s="115"/>
      <c r="E358" s="115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</row>
    <row r="359" spans="2:15">
      <c r="B359" s="115"/>
      <c r="C359" s="115"/>
      <c r="D359" s="115"/>
      <c r="E359" s="115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</row>
    <row r="360" spans="2:15">
      <c r="B360" s="115"/>
      <c r="C360" s="115"/>
      <c r="D360" s="115"/>
      <c r="E360" s="115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</row>
    <row r="361" spans="2:15">
      <c r="B361" s="115"/>
      <c r="C361" s="115"/>
      <c r="D361" s="115"/>
      <c r="E361" s="115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</row>
    <row r="362" spans="2:15">
      <c r="B362" s="115"/>
      <c r="C362" s="115"/>
      <c r="D362" s="115"/>
      <c r="E362" s="115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</row>
    <row r="363" spans="2:15">
      <c r="B363" s="115"/>
      <c r="C363" s="115"/>
      <c r="D363" s="115"/>
      <c r="E363" s="115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</row>
    <row r="364" spans="2:15">
      <c r="B364" s="115"/>
      <c r="C364" s="115"/>
      <c r="D364" s="115"/>
      <c r="E364" s="115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</row>
    <row r="365" spans="2:15">
      <c r="B365" s="115"/>
      <c r="C365" s="115"/>
      <c r="D365" s="115"/>
      <c r="E365" s="115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</row>
    <row r="366" spans="2:15">
      <c r="B366" s="115"/>
      <c r="C366" s="115"/>
      <c r="D366" s="115"/>
      <c r="E366" s="115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</row>
    <row r="367" spans="2:15">
      <c r="B367" s="115"/>
      <c r="C367" s="115"/>
      <c r="D367" s="115"/>
      <c r="E367" s="115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</row>
    <row r="368" spans="2:15">
      <c r="B368" s="115"/>
      <c r="C368" s="115"/>
      <c r="D368" s="115"/>
      <c r="E368" s="115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</row>
    <row r="369" spans="2:15">
      <c r="B369" s="115"/>
      <c r="C369" s="115"/>
      <c r="D369" s="115"/>
      <c r="E369" s="115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</row>
    <row r="370" spans="2:15">
      <c r="B370" s="115"/>
      <c r="C370" s="115"/>
      <c r="D370" s="115"/>
      <c r="E370" s="115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</row>
    <row r="371" spans="2:15">
      <c r="B371" s="115"/>
      <c r="C371" s="115"/>
      <c r="D371" s="115"/>
      <c r="E371" s="115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</row>
    <row r="372" spans="2:15">
      <c r="B372" s="115"/>
      <c r="C372" s="115"/>
      <c r="D372" s="115"/>
      <c r="E372" s="115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</row>
    <row r="373" spans="2:15">
      <c r="B373" s="115"/>
      <c r="C373" s="115"/>
      <c r="D373" s="115"/>
      <c r="E373" s="115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</row>
    <row r="374" spans="2:15">
      <c r="B374" s="115"/>
      <c r="C374" s="115"/>
      <c r="D374" s="115"/>
      <c r="E374" s="115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</row>
    <row r="375" spans="2:15">
      <c r="B375" s="115"/>
      <c r="C375" s="115"/>
      <c r="D375" s="115"/>
      <c r="E375" s="115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</row>
    <row r="376" spans="2:15">
      <c r="B376" s="115"/>
      <c r="C376" s="115"/>
      <c r="D376" s="115"/>
      <c r="E376" s="115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</row>
    <row r="377" spans="2:15">
      <c r="B377" s="115"/>
      <c r="C377" s="115"/>
      <c r="D377" s="115"/>
      <c r="E377" s="115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</row>
    <row r="378" spans="2:15">
      <c r="B378" s="115"/>
      <c r="C378" s="115"/>
      <c r="D378" s="115"/>
      <c r="E378" s="115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</row>
    <row r="379" spans="2:15">
      <c r="B379" s="115"/>
      <c r="C379" s="115"/>
      <c r="D379" s="115"/>
      <c r="E379" s="115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</row>
    <row r="380" spans="2:15">
      <c r="B380" s="115"/>
      <c r="C380" s="115"/>
      <c r="D380" s="115"/>
      <c r="E380" s="115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</row>
    <row r="381" spans="2:15">
      <c r="B381" s="115"/>
      <c r="C381" s="115"/>
      <c r="D381" s="115"/>
      <c r="E381" s="115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</row>
    <row r="382" spans="2:15">
      <c r="B382" s="115"/>
      <c r="C382" s="115"/>
      <c r="D382" s="115"/>
      <c r="E382" s="115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</row>
    <row r="383" spans="2:15">
      <c r="B383" s="115"/>
      <c r="C383" s="115"/>
      <c r="D383" s="115"/>
      <c r="E383" s="115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</row>
    <row r="384" spans="2:15">
      <c r="B384" s="115"/>
      <c r="C384" s="115"/>
      <c r="D384" s="115"/>
      <c r="E384" s="115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</row>
    <row r="385" spans="2:15">
      <c r="B385" s="115"/>
      <c r="C385" s="115"/>
      <c r="D385" s="115"/>
      <c r="E385" s="115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</row>
    <row r="386" spans="2:15">
      <c r="B386" s="115"/>
      <c r="C386" s="115"/>
      <c r="D386" s="115"/>
      <c r="E386" s="115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</row>
    <row r="387" spans="2:15">
      <c r="B387" s="115"/>
      <c r="C387" s="115"/>
      <c r="D387" s="115"/>
      <c r="E387" s="115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</row>
    <row r="388" spans="2:15">
      <c r="B388" s="115"/>
      <c r="C388" s="115"/>
      <c r="D388" s="115"/>
      <c r="E388" s="115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</row>
    <row r="389" spans="2:15">
      <c r="B389" s="115"/>
      <c r="C389" s="115"/>
      <c r="D389" s="115"/>
      <c r="E389" s="115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</row>
    <row r="390" spans="2:15">
      <c r="B390" s="115"/>
      <c r="C390" s="115"/>
      <c r="D390" s="115"/>
      <c r="E390" s="115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</row>
    <row r="391" spans="2:15">
      <c r="B391" s="115"/>
      <c r="C391" s="115"/>
      <c r="D391" s="115"/>
      <c r="E391" s="115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</row>
    <row r="392" spans="2:15">
      <c r="B392" s="115"/>
      <c r="C392" s="115"/>
      <c r="D392" s="115"/>
      <c r="E392" s="115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</row>
    <row r="393" spans="2:15">
      <c r="B393" s="115"/>
      <c r="C393" s="115"/>
      <c r="D393" s="115"/>
      <c r="E393" s="115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</row>
    <row r="394" spans="2:15">
      <c r="B394" s="115"/>
      <c r="C394" s="115"/>
      <c r="D394" s="115"/>
      <c r="E394" s="115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</row>
    <row r="395" spans="2:15">
      <c r="B395" s="115"/>
      <c r="C395" s="115"/>
      <c r="D395" s="115"/>
      <c r="E395" s="115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</row>
    <row r="396" spans="2:15">
      <c r="B396" s="115"/>
      <c r="C396" s="115"/>
      <c r="D396" s="115"/>
      <c r="E396" s="115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</row>
    <row r="397" spans="2:15">
      <c r="B397" s="115"/>
      <c r="C397" s="115"/>
      <c r="D397" s="115"/>
      <c r="E397" s="115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</row>
    <row r="398" spans="2:15">
      <c r="B398" s="115"/>
      <c r="C398" s="115"/>
      <c r="D398" s="115"/>
      <c r="E398" s="115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</row>
    <row r="399" spans="2:15">
      <c r="B399" s="115"/>
      <c r="C399" s="115"/>
      <c r="D399" s="115"/>
      <c r="E399" s="115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</row>
    <row r="400" spans="2:15">
      <c r="B400" s="115"/>
      <c r="C400" s="115"/>
      <c r="D400" s="115"/>
      <c r="E400" s="115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</row>
    <row r="401" spans="2:15">
      <c r="B401" s="115"/>
      <c r="C401" s="115"/>
      <c r="D401" s="115"/>
      <c r="E401" s="115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</row>
    <row r="402" spans="2:15">
      <c r="B402" s="115"/>
      <c r="C402" s="115"/>
      <c r="D402" s="115"/>
      <c r="E402" s="115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</row>
    <row r="403" spans="2:15">
      <c r="B403" s="115"/>
      <c r="C403" s="115"/>
      <c r="D403" s="115"/>
      <c r="E403" s="115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</row>
    <row r="404" spans="2:15">
      <c r="B404" s="115"/>
      <c r="C404" s="115"/>
      <c r="D404" s="115"/>
      <c r="E404" s="115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</row>
    <row r="405" spans="2:15">
      <c r="B405" s="115"/>
      <c r="C405" s="115"/>
      <c r="D405" s="115"/>
      <c r="E405" s="115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</row>
    <row r="406" spans="2:15">
      <c r="B406" s="115"/>
      <c r="C406" s="115"/>
      <c r="D406" s="115"/>
      <c r="E406" s="115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</row>
    <row r="407" spans="2:15">
      <c r="B407" s="115"/>
      <c r="C407" s="115"/>
      <c r="D407" s="115"/>
      <c r="E407" s="115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</row>
    <row r="408" spans="2:15">
      <c r="B408" s="115"/>
      <c r="C408" s="115"/>
      <c r="D408" s="115"/>
      <c r="E408" s="115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</row>
    <row r="409" spans="2:15">
      <c r="B409" s="115"/>
      <c r="C409" s="115"/>
      <c r="D409" s="115"/>
      <c r="E409" s="115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</row>
    <row r="410" spans="2:15">
      <c r="B410" s="115"/>
      <c r="C410" s="115"/>
      <c r="D410" s="115"/>
      <c r="E410" s="115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</row>
    <row r="411" spans="2:15">
      <c r="B411" s="115"/>
      <c r="C411" s="115"/>
      <c r="D411" s="115"/>
      <c r="E411" s="115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</row>
    <row r="412" spans="2:15">
      <c r="B412" s="115"/>
      <c r="C412" s="115"/>
      <c r="D412" s="115"/>
      <c r="E412" s="115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</row>
    <row r="413" spans="2:15">
      <c r="B413" s="115"/>
      <c r="C413" s="115"/>
      <c r="D413" s="115"/>
      <c r="E413" s="115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</row>
    <row r="414" spans="2:15">
      <c r="B414" s="115"/>
      <c r="C414" s="115"/>
      <c r="D414" s="115"/>
      <c r="E414" s="115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</row>
    <row r="415" spans="2:15">
      <c r="B415" s="115"/>
      <c r="C415" s="115"/>
      <c r="D415" s="115"/>
      <c r="E415" s="115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</row>
    <row r="416" spans="2:15">
      <c r="B416" s="115"/>
      <c r="C416" s="115"/>
      <c r="D416" s="115"/>
      <c r="E416" s="115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</row>
    <row r="417" spans="2:15">
      <c r="B417" s="115"/>
      <c r="C417" s="115"/>
      <c r="D417" s="115"/>
      <c r="E417" s="115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</row>
    <row r="418" spans="2:15">
      <c r="B418" s="115"/>
      <c r="C418" s="115"/>
      <c r="D418" s="115"/>
      <c r="E418" s="115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</row>
    <row r="419" spans="2:15">
      <c r="B419" s="115"/>
      <c r="C419" s="115"/>
      <c r="D419" s="115"/>
      <c r="E419" s="115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</row>
    <row r="420" spans="2:15">
      <c r="B420" s="115"/>
      <c r="C420" s="115"/>
      <c r="D420" s="115"/>
      <c r="E420" s="115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</row>
    <row r="421" spans="2:15">
      <c r="B421" s="115"/>
      <c r="C421" s="115"/>
      <c r="D421" s="115"/>
      <c r="E421" s="115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</row>
    <row r="422" spans="2:15">
      <c r="B422" s="115"/>
      <c r="C422" s="115"/>
      <c r="D422" s="115"/>
      <c r="E422" s="115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</row>
    <row r="423" spans="2:15">
      <c r="B423" s="115"/>
      <c r="C423" s="115"/>
      <c r="D423" s="115"/>
      <c r="E423" s="115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</row>
    <row r="424" spans="2:15">
      <c r="B424" s="115"/>
      <c r="C424" s="115"/>
      <c r="D424" s="115"/>
      <c r="E424" s="115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</row>
    <row r="425" spans="2:15">
      <c r="B425" s="115"/>
      <c r="C425" s="115"/>
      <c r="D425" s="115"/>
      <c r="E425" s="115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</row>
    <row r="426" spans="2:15">
      <c r="B426" s="115"/>
      <c r="C426" s="115"/>
      <c r="D426" s="115"/>
      <c r="E426" s="115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</row>
    <row r="427" spans="2:15">
      <c r="B427" s="115"/>
      <c r="C427" s="115"/>
      <c r="D427" s="115"/>
      <c r="E427" s="115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</row>
    <row r="428" spans="2:15">
      <c r="B428" s="115"/>
      <c r="C428" s="115"/>
      <c r="D428" s="115"/>
      <c r="E428" s="115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</row>
    <row r="429" spans="2:15">
      <c r="B429" s="115"/>
      <c r="C429" s="115"/>
      <c r="D429" s="115"/>
      <c r="E429" s="115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</row>
    <row r="430" spans="2:15">
      <c r="B430" s="115"/>
      <c r="C430" s="115"/>
      <c r="D430" s="115"/>
      <c r="E430" s="115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</row>
    <row r="431" spans="2:15">
      <c r="B431" s="115"/>
      <c r="C431" s="115"/>
      <c r="D431" s="115"/>
      <c r="E431" s="115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</row>
    <row r="432" spans="2:15">
      <c r="B432" s="115"/>
      <c r="C432" s="115"/>
      <c r="D432" s="115"/>
      <c r="E432" s="115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</row>
    <row r="433" spans="2:15">
      <c r="B433" s="115"/>
      <c r="C433" s="115"/>
      <c r="D433" s="115"/>
      <c r="E433" s="115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</row>
    <row r="434" spans="2:15">
      <c r="B434" s="115"/>
      <c r="C434" s="115"/>
      <c r="D434" s="115"/>
      <c r="E434" s="115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</row>
    <row r="435" spans="2:15">
      <c r="B435" s="115"/>
      <c r="C435" s="115"/>
      <c r="D435" s="115"/>
      <c r="E435" s="115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</row>
    <row r="436" spans="2:15">
      <c r="B436" s="115"/>
      <c r="C436" s="115"/>
      <c r="D436" s="115"/>
      <c r="E436" s="115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</row>
    <row r="437" spans="2:15">
      <c r="B437" s="115"/>
      <c r="C437" s="115"/>
      <c r="D437" s="115"/>
      <c r="E437" s="115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</row>
    <row r="438" spans="2:15">
      <c r="B438" s="115"/>
      <c r="C438" s="115"/>
      <c r="D438" s="115"/>
      <c r="E438" s="115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</row>
    <row r="439" spans="2:15">
      <c r="B439" s="115"/>
      <c r="C439" s="115"/>
      <c r="D439" s="115"/>
      <c r="E439" s="115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</row>
    <row r="440" spans="2:15">
      <c r="B440" s="115"/>
      <c r="C440" s="115"/>
      <c r="D440" s="115"/>
      <c r="E440" s="115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</row>
    <row r="441" spans="2:15">
      <c r="B441" s="115"/>
      <c r="C441" s="115"/>
      <c r="D441" s="115"/>
      <c r="E441" s="115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</row>
    <row r="442" spans="2:15">
      <c r="B442" s="115"/>
      <c r="C442" s="115"/>
      <c r="D442" s="115"/>
      <c r="E442" s="115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</row>
    <row r="443" spans="2:15">
      <c r="B443" s="115"/>
      <c r="C443" s="115"/>
      <c r="D443" s="115"/>
      <c r="E443" s="115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</row>
    <row r="444" spans="2:15">
      <c r="B444" s="115"/>
      <c r="C444" s="115"/>
      <c r="D444" s="115"/>
      <c r="E444" s="115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</row>
    <row r="445" spans="2:15">
      <c r="B445" s="115"/>
      <c r="C445" s="115"/>
      <c r="D445" s="115"/>
      <c r="E445" s="115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</row>
    <row r="446" spans="2:15">
      <c r="B446" s="115"/>
      <c r="C446" s="115"/>
      <c r="D446" s="115"/>
      <c r="E446" s="115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</row>
    <row r="447" spans="2:15">
      <c r="B447" s="115"/>
      <c r="C447" s="115"/>
      <c r="D447" s="115"/>
      <c r="E447" s="115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</row>
    <row r="448" spans="2:15">
      <c r="B448" s="115"/>
      <c r="C448" s="115"/>
      <c r="D448" s="115"/>
      <c r="E448" s="115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</row>
    <row r="449" spans="2:15">
      <c r="B449" s="115"/>
      <c r="C449" s="115"/>
      <c r="D449" s="115"/>
      <c r="E449" s="115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</row>
    <row r="450" spans="2:15">
      <c r="B450" s="115"/>
      <c r="C450" s="115"/>
      <c r="D450" s="115"/>
      <c r="E450" s="115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</row>
    <row r="451" spans="2:15">
      <c r="B451" s="115"/>
      <c r="C451" s="115"/>
      <c r="D451" s="115"/>
      <c r="E451" s="115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</row>
    <row r="452" spans="2:15">
      <c r="B452" s="115"/>
      <c r="C452" s="115"/>
      <c r="D452" s="115"/>
      <c r="E452" s="115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</row>
    <row r="453" spans="2:15">
      <c r="B453" s="115"/>
      <c r="C453" s="115"/>
      <c r="D453" s="115"/>
      <c r="E453" s="115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</row>
    <row r="454" spans="2:15">
      <c r="B454" s="115"/>
      <c r="C454" s="115"/>
      <c r="D454" s="115"/>
      <c r="E454" s="115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</row>
    <row r="455" spans="2:15">
      <c r="B455" s="115"/>
      <c r="C455" s="115"/>
      <c r="D455" s="115"/>
      <c r="E455" s="115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</row>
    <row r="456" spans="2:15">
      <c r="B456" s="115"/>
      <c r="C456" s="115"/>
      <c r="D456" s="115"/>
      <c r="E456" s="115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</row>
    <row r="457" spans="2:15">
      <c r="B457" s="115"/>
      <c r="C457" s="115"/>
      <c r="D457" s="115"/>
      <c r="E457" s="115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</row>
    <row r="458" spans="2:15">
      <c r="B458" s="115"/>
      <c r="C458" s="115"/>
      <c r="D458" s="115"/>
      <c r="E458" s="115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</row>
    <row r="459" spans="2:15">
      <c r="B459" s="115"/>
      <c r="C459" s="115"/>
      <c r="D459" s="115"/>
      <c r="E459" s="115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</row>
    <row r="460" spans="2:15">
      <c r="B460" s="115"/>
      <c r="C460" s="115"/>
      <c r="D460" s="115"/>
      <c r="E460" s="115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</row>
    <row r="461" spans="2:15">
      <c r="B461" s="115"/>
      <c r="C461" s="115"/>
      <c r="D461" s="115"/>
      <c r="E461" s="115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</row>
    <row r="462" spans="2:15">
      <c r="B462" s="115"/>
      <c r="C462" s="115"/>
      <c r="D462" s="115"/>
      <c r="E462" s="115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</row>
    <row r="463" spans="2:15">
      <c r="B463" s="115"/>
      <c r="C463" s="115"/>
      <c r="D463" s="115"/>
      <c r="E463" s="115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</row>
    <row r="464" spans="2:15">
      <c r="B464" s="115"/>
      <c r="C464" s="115"/>
      <c r="D464" s="115"/>
      <c r="E464" s="115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</row>
    <row r="465" spans="2:15">
      <c r="B465" s="115"/>
      <c r="C465" s="115"/>
      <c r="D465" s="115"/>
      <c r="E465" s="115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</row>
    <row r="466" spans="2:15">
      <c r="B466" s="115"/>
      <c r="C466" s="115"/>
      <c r="D466" s="115"/>
      <c r="E466" s="115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</row>
    <row r="467" spans="2:15">
      <c r="B467" s="115"/>
      <c r="C467" s="115"/>
      <c r="D467" s="115"/>
      <c r="E467" s="115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</row>
    <row r="468" spans="2:15">
      <c r="B468" s="115"/>
      <c r="C468" s="115"/>
      <c r="D468" s="115"/>
      <c r="E468" s="115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</row>
    <row r="469" spans="2:15">
      <c r="B469" s="115"/>
      <c r="C469" s="115"/>
      <c r="D469" s="115"/>
      <c r="E469" s="115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</row>
    <row r="470" spans="2:15">
      <c r="B470" s="115"/>
      <c r="C470" s="115"/>
      <c r="D470" s="115"/>
      <c r="E470" s="115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</row>
    <row r="471" spans="2:15">
      <c r="B471" s="115"/>
      <c r="C471" s="115"/>
      <c r="D471" s="115"/>
      <c r="E471" s="115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</row>
    <row r="472" spans="2:15">
      <c r="B472" s="115"/>
      <c r="C472" s="115"/>
      <c r="D472" s="115"/>
      <c r="E472" s="115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</row>
    <row r="473" spans="2:15">
      <c r="B473" s="115"/>
      <c r="C473" s="115"/>
      <c r="D473" s="115"/>
      <c r="E473" s="115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</row>
    <row r="474" spans="2:15">
      <c r="B474" s="115"/>
      <c r="C474" s="115"/>
      <c r="D474" s="115"/>
      <c r="E474" s="115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</row>
    <row r="475" spans="2:15">
      <c r="B475" s="115"/>
      <c r="C475" s="115"/>
      <c r="D475" s="115"/>
      <c r="E475" s="115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</row>
    <row r="476" spans="2:15">
      <c r="B476" s="115"/>
      <c r="C476" s="115"/>
      <c r="D476" s="115"/>
      <c r="E476" s="115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</row>
    <row r="477" spans="2:15">
      <c r="B477" s="115"/>
      <c r="C477" s="115"/>
      <c r="D477" s="115"/>
      <c r="E477" s="115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</row>
    <row r="478" spans="2:15">
      <c r="B478" s="115"/>
      <c r="C478" s="115"/>
      <c r="D478" s="115"/>
      <c r="E478" s="115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</row>
    <row r="479" spans="2:15">
      <c r="B479" s="115"/>
      <c r="C479" s="115"/>
      <c r="D479" s="115"/>
      <c r="E479" s="115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</row>
    <row r="480" spans="2:15">
      <c r="B480" s="115"/>
      <c r="C480" s="115"/>
      <c r="D480" s="115"/>
      <c r="E480" s="115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</row>
    <row r="481" spans="2:15">
      <c r="B481" s="115"/>
      <c r="C481" s="115"/>
      <c r="D481" s="115"/>
      <c r="E481" s="115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</row>
    <row r="482" spans="2:15">
      <c r="B482" s="115"/>
      <c r="C482" s="115"/>
      <c r="D482" s="115"/>
      <c r="E482" s="115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</row>
    <row r="483" spans="2:15">
      <c r="B483" s="115"/>
      <c r="C483" s="115"/>
      <c r="D483" s="115"/>
      <c r="E483" s="115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</row>
    <row r="484" spans="2:15">
      <c r="B484" s="115"/>
      <c r="C484" s="115"/>
      <c r="D484" s="115"/>
      <c r="E484" s="115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</row>
    <row r="485" spans="2:15">
      <c r="B485" s="115"/>
      <c r="C485" s="115"/>
      <c r="D485" s="115"/>
      <c r="E485" s="115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</row>
    <row r="486" spans="2:15">
      <c r="B486" s="115"/>
      <c r="C486" s="115"/>
      <c r="D486" s="115"/>
      <c r="E486" s="115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</row>
    <row r="487" spans="2:15">
      <c r="B487" s="115"/>
      <c r="C487" s="115"/>
      <c r="D487" s="115"/>
      <c r="E487" s="115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</row>
    <row r="488" spans="2:15">
      <c r="B488" s="115"/>
      <c r="C488" s="115"/>
      <c r="D488" s="115"/>
      <c r="E488" s="115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</row>
    <row r="489" spans="2:15">
      <c r="B489" s="115"/>
      <c r="C489" s="115"/>
      <c r="D489" s="115"/>
      <c r="E489" s="115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</row>
    <row r="490" spans="2:15">
      <c r="B490" s="115"/>
      <c r="C490" s="115"/>
      <c r="D490" s="115"/>
      <c r="E490" s="115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</row>
    <row r="491" spans="2:15">
      <c r="B491" s="115"/>
      <c r="C491" s="115"/>
      <c r="D491" s="115"/>
      <c r="E491" s="115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</row>
    <row r="492" spans="2:15">
      <c r="B492" s="115"/>
      <c r="C492" s="115"/>
      <c r="D492" s="115"/>
      <c r="E492" s="115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</row>
    <row r="493" spans="2:15">
      <c r="B493" s="115"/>
      <c r="C493" s="115"/>
      <c r="D493" s="115"/>
      <c r="E493" s="115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</row>
    <row r="494" spans="2:15">
      <c r="B494" s="115"/>
      <c r="C494" s="115"/>
      <c r="D494" s="115"/>
      <c r="E494" s="115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</row>
    <row r="495" spans="2:15">
      <c r="B495" s="115"/>
      <c r="C495" s="115"/>
      <c r="D495" s="115"/>
      <c r="E495" s="115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</row>
    <row r="496" spans="2:15">
      <c r="B496" s="115"/>
      <c r="C496" s="115"/>
      <c r="D496" s="115"/>
      <c r="E496" s="115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</row>
    <row r="497" spans="2:15">
      <c r="B497" s="115"/>
      <c r="C497" s="115"/>
      <c r="D497" s="115"/>
      <c r="E497" s="115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</row>
    <row r="498" spans="2:15">
      <c r="B498" s="115"/>
      <c r="C498" s="115"/>
      <c r="D498" s="115"/>
      <c r="E498" s="115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</row>
    <row r="499" spans="2:15">
      <c r="B499" s="115"/>
      <c r="C499" s="115"/>
      <c r="D499" s="115"/>
      <c r="E499" s="115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</row>
    <row r="500" spans="2:15">
      <c r="B500" s="115"/>
      <c r="C500" s="115"/>
      <c r="D500" s="115"/>
      <c r="E500" s="115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</row>
    <row r="501" spans="2:15">
      <c r="B501" s="115"/>
      <c r="C501" s="115"/>
      <c r="D501" s="115"/>
      <c r="E501" s="115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</row>
    <row r="502" spans="2:15">
      <c r="B502" s="115"/>
      <c r="C502" s="115"/>
      <c r="D502" s="115"/>
      <c r="E502" s="115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</row>
    <row r="503" spans="2:15">
      <c r="B503" s="115"/>
      <c r="C503" s="115"/>
      <c r="D503" s="115"/>
      <c r="E503" s="115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</row>
    <row r="504" spans="2:15">
      <c r="B504" s="115"/>
      <c r="C504" s="115"/>
      <c r="D504" s="115"/>
      <c r="E504" s="115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</row>
    <row r="505" spans="2:15">
      <c r="B505" s="115"/>
      <c r="C505" s="115"/>
      <c r="D505" s="115"/>
      <c r="E505" s="115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</row>
    <row r="506" spans="2:15">
      <c r="B506" s="115"/>
      <c r="C506" s="115"/>
      <c r="D506" s="115"/>
      <c r="E506" s="115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</row>
    <row r="507" spans="2:15">
      <c r="B507" s="115"/>
      <c r="C507" s="115"/>
      <c r="D507" s="115"/>
      <c r="E507" s="115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</row>
    <row r="508" spans="2:15">
      <c r="B508" s="115"/>
      <c r="C508" s="115"/>
      <c r="D508" s="115"/>
      <c r="E508" s="115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</row>
    <row r="509" spans="2:15">
      <c r="B509" s="115"/>
      <c r="C509" s="115"/>
      <c r="D509" s="115"/>
      <c r="E509" s="115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</row>
    <row r="510" spans="2:15">
      <c r="B510" s="115"/>
      <c r="C510" s="115"/>
      <c r="D510" s="115"/>
      <c r="E510" s="115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</row>
    <row r="511" spans="2:15">
      <c r="B511" s="115"/>
      <c r="C511" s="115"/>
      <c r="D511" s="115"/>
      <c r="E511" s="115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</row>
    <row r="512" spans="2:15">
      <c r="B512" s="115"/>
      <c r="C512" s="115"/>
      <c r="D512" s="115"/>
      <c r="E512" s="115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</row>
    <row r="513" spans="2:15">
      <c r="B513" s="115"/>
      <c r="C513" s="115"/>
      <c r="D513" s="115"/>
      <c r="E513" s="115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</row>
    <row r="514" spans="2:15">
      <c r="B514" s="115"/>
      <c r="C514" s="115"/>
      <c r="D514" s="115"/>
      <c r="E514" s="115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</row>
    <row r="515" spans="2:15">
      <c r="B515" s="115"/>
      <c r="C515" s="115"/>
      <c r="D515" s="115"/>
      <c r="E515" s="115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</row>
    <row r="516" spans="2:15">
      <c r="B516" s="115"/>
      <c r="C516" s="115"/>
      <c r="D516" s="115"/>
      <c r="E516" s="115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</row>
    <row r="517" spans="2:15">
      <c r="B517" s="115"/>
      <c r="C517" s="115"/>
      <c r="D517" s="115"/>
      <c r="E517" s="115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</row>
    <row r="518" spans="2:15">
      <c r="B518" s="115"/>
      <c r="C518" s="115"/>
      <c r="D518" s="115"/>
      <c r="E518" s="115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</row>
    <row r="519" spans="2:15">
      <c r="B519" s="115"/>
      <c r="C519" s="115"/>
      <c r="D519" s="115"/>
      <c r="E519" s="115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</row>
    <row r="520" spans="2:15">
      <c r="B520" s="115"/>
      <c r="C520" s="115"/>
      <c r="D520" s="115"/>
      <c r="E520" s="115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</row>
    <row r="521" spans="2:15">
      <c r="B521" s="115"/>
      <c r="C521" s="115"/>
      <c r="D521" s="115"/>
      <c r="E521" s="115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</row>
    <row r="522" spans="2:15">
      <c r="B522" s="115"/>
      <c r="C522" s="115"/>
      <c r="D522" s="115"/>
      <c r="E522" s="115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</row>
    <row r="523" spans="2:15">
      <c r="B523" s="115"/>
      <c r="C523" s="115"/>
      <c r="D523" s="115"/>
      <c r="E523" s="115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</row>
    <row r="524" spans="2:15">
      <c r="B524" s="115"/>
      <c r="C524" s="115"/>
      <c r="D524" s="115"/>
      <c r="E524" s="115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</row>
    <row r="525" spans="2:15">
      <c r="B525" s="115"/>
      <c r="C525" s="115"/>
      <c r="D525" s="115"/>
      <c r="E525" s="115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3 B25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135</v>
      </c>
      <c r="C1" s="67" t="s" vm="1">
        <v>207</v>
      </c>
    </row>
    <row r="2" spans="2:12">
      <c r="B2" s="46" t="s">
        <v>134</v>
      </c>
      <c r="C2" s="67" t="s">
        <v>208</v>
      </c>
    </row>
    <row r="3" spans="2:12">
      <c r="B3" s="46" t="s">
        <v>136</v>
      </c>
      <c r="C3" s="67" t="s">
        <v>209</v>
      </c>
    </row>
    <row r="4" spans="2:12">
      <c r="B4" s="46" t="s">
        <v>137</v>
      </c>
      <c r="C4" s="67">
        <v>12148</v>
      </c>
    </row>
    <row r="6" spans="2:12" ht="26.25" customHeight="1">
      <c r="B6" s="156" t="s">
        <v>159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2" ht="26.25" customHeight="1">
      <c r="B7" s="156" t="s">
        <v>87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12" s="3" customFormat="1" ht="78.75">
      <c r="B8" s="21" t="s">
        <v>109</v>
      </c>
      <c r="C8" s="29" t="s">
        <v>42</v>
      </c>
      <c r="D8" s="29" t="s">
        <v>112</v>
      </c>
      <c r="E8" s="29" t="s">
        <v>61</v>
      </c>
      <c r="F8" s="29" t="s">
        <v>96</v>
      </c>
      <c r="G8" s="29" t="s">
        <v>185</v>
      </c>
      <c r="H8" s="29" t="s">
        <v>184</v>
      </c>
      <c r="I8" s="29" t="s">
        <v>57</v>
      </c>
      <c r="J8" s="29" t="s">
        <v>54</v>
      </c>
      <c r="K8" s="29" t="s">
        <v>138</v>
      </c>
      <c r="L8" s="65" t="s">
        <v>140</v>
      </c>
    </row>
    <row r="9" spans="2:12" s="3" customFormat="1" ht="25.5">
      <c r="B9" s="14"/>
      <c r="C9" s="15"/>
      <c r="D9" s="15"/>
      <c r="E9" s="15"/>
      <c r="F9" s="15"/>
      <c r="G9" s="15" t="s">
        <v>192</v>
      </c>
      <c r="H9" s="15"/>
      <c r="I9" s="15" t="s">
        <v>188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24" t="s">
        <v>2067</v>
      </c>
      <c r="C11" s="91"/>
      <c r="D11" s="91"/>
      <c r="E11" s="91"/>
      <c r="F11" s="91"/>
      <c r="G11" s="91"/>
      <c r="H11" s="91"/>
      <c r="I11" s="125">
        <v>0</v>
      </c>
      <c r="J11" s="91"/>
      <c r="K11" s="126">
        <v>0</v>
      </c>
      <c r="L11" s="126">
        <v>0</v>
      </c>
    </row>
    <row r="12" spans="2:12" s="4" customFormat="1" ht="18" customHeight="1">
      <c r="B12" s="120" t="s">
        <v>200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>
      <c r="B13" s="120" t="s">
        <v>105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12">
      <c r="B14" s="120" t="s">
        <v>183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2">
      <c r="B15" s="120" t="s">
        <v>191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12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2023-12-03T10:54:16Z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