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F905EA3C-DF20-487C-8B10-B03041027899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השקעה'!$B$13:$K$219</definedName>
    <definedName name="_xlnm._FilterDatabase" localSheetId="1" hidden="1">מזומנים!$B$7:$L$188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'!$B$6:$T$26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84" l="1"/>
  <c r="C10" i="84" s="1"/>
  <c r="P24" i="71" l="1"/>
  <c r="P35" i="71"/>
  <c r="G20" i="80"/>
  <c r="G12" i="80"/>
  <c r="G11" i="80"/>
  <c r="C43" i="88" l="1"/>
  <c r="P41" i="78" l="1"/>
  <c r="O36" i="78"/>
  <c r="P12" i="78"/>
  <c r="H76" i="73"/>
  <c r="H48" i="73"/>
  <c r="H29" i="73"/>
  <c r="H47" i="73" l="1"/>
  <c r="P11" i="78"/>
  <c r="H13" i="73"/>
  <c r="H12" i="73" s="1"/>
  <c r="H11" i="73" s="1"/>
  <c r="C28" i="88" s="1"/>
  <c r="L20" i="69" l="1"/>
  <c r="L19" i="69"/>
  <c r="L18" i="69"/>
  <c r="L17" i="69"/>
  <c r="L16" i="69"/>
  <c r="L15" i="69"/>
  <c r="L14" i="69"/>
  <c r="M13" i="69"/>
  <c r="G13" i="69"/>
  <c r="M22" i="69"/>
  <c r="J22" i="69"/>
  <c r="G22" i="69"/>
  <c r="L220" i="62"/>
  <c r="L189" i="62"/>
  <c r="L188" i="62" s="1"/>
  <c r="L118" i="62"/>
  <c r="L12" i="62" s="1"/>
  <c r="M12" i="69" l="1"/>
  <c r="O13" i="69"/>
  <c r="O22" i="69"/>
  <c r="L11" i="62"/>
  <c r="R13" i="61"/>
  <c r="R12" i="61" s="1"/>
  <c r="R11" i="61" s="1"/>
  <c r="I11" i="81"/>
  <c r="I10" i="81" s="1"/>
  <c r="J20" i="58"/>
  <c r="J53" i="58"/>
  <c r="J52" i="58" s="1"/>
  <c r="J12" i="58"/>
  <c r="J11" i="58" l="1"/>
  <c r="J10" i="58" s="1"/>
  <c r="K56" i="58" s="1"/>
  <c r="J13" i="81"/>
  <c r="J10" i="81"/>
  <c r="J12" i="81"/>
  <c r="J11" i="81"/>
  <c r="K54" i="58"/>
  <c r="K55" i="58"/>
  <c r="K53" i="58" l="1"/>
  <c r="C23" i="88"/>
  <c r="C37" i="88"/>
  <c r="C16" i="88"/>
  <c r="C15" i="88"/>
  <c r="C11" i="88"/>
  <c r="C12" i="88" l="1"/>
  <c r="C10" i="88" s="1"/>
  <c r="H18" i="80"/>
  <c r="H24" i="80"/>
  <c r="H23" i="80"/>
  <c r="H22" i="80"/>
  <c r="H21" i="80"/>
  <c r="H20" i="80"/>
  <c r="H17" i="80"/>
  <c r="H16" i="80"/>
  <c r="H15" i="80"/>
  <c r="H14" i="80"/>
  <c r="H13" i="80"/>
  <c r="H12" i="80"/>
  <c r="H11" i="80"/>
  <c r="H10" i="80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401" i="76"/>
  <c r="J400" i="76"/>
  <c r="J398" i="76"/>
  <c r="J397" i="76"/>
  <c r="J396" i="76"/>
  <c r="J395" i="76"/>
  <c r="J394" i="76"/>
  <c r="J393" i="76"/>
  <c r="J392" i="76"/>
  <c r="J391" i="76"/>
  <c r="J390" i="76"/>
  <c r="J389" i="76"/>
  <c r="J388" i="76"/>
  <c r="J386" i="76"/>
  <c r="J385" i="76"/>
  <c r="J384" i="76"/>
  <c r="J383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4" i="73"/>
  <c r="J73" i="73"/>
  <c r="J72" i="73"/>
  <c r="J71" i="73"/>
  <c r="J70" i="73"/>
  <c r="J68" i="73"/>
  <c r="J67" i="73"/>
  <c r="J66" i="73"/>
  <c r="J65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41" i="71"/>
  <c r="R40" i="71"/>
  <c r="R39" i="71"/>
  <c r="R38" i="71"/>
  <c r="R33" i="71"/>
  <c r="R32" i="71"/>
  <c r="R36" i="71"/>
  <c r="R35" i="71"/>
  <c r="R31" i="71"/>
  <c r="R30" i="71"/>
  <c r="R29" i="71"/>
  <c r="R28" i="71"/>
  <c r="R27" i="71"/>
  <c r="R26" i="71"/>
  <c r="R25" i="71"/>
  <c r="R24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2" i="69"/>
  <c r="O11" i="69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2" i="59"/>
  <c r="Q41" i="59"/>
  <c r="Q40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4" i="59"/>
  <c r="Q23" i="59"/>
  <c r="Q22" i="59"/>
  <c r="Q20" i="59"/>
  <c r="Q19" i="59"/>
  <c r="Q18" i="59"/>
  <c r="Q17" i="59"/>
  <c r="Q16" i="59"/>
  <c r="Q15" i="59"/>
  <c r="Q14" i="59"/>
  <c r="Q13" i="59"/>
  <c r="Q12" i="59"/>
  <c r="Q11" i="59"/>
  <c r="K52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2" i="58"/>
  <c r="K11" i="58"/>
  <c r="K10" i="58"/>
  <c r="C42" i="88" l="1"/>
  <c r="K336" i="76" s="1"/>
  <c r="R58" i="78"/>
  <c r="R201" i="78"/>
  <c r="K304" i="76"/>
  <c r="K349" i="76"/>
  <c r="R258" i="78"/>
  <c r="R221" i="78"/>
  <c r="R179" i="78"/>
  <c r="D21" i="88"/>
  <c r="R322" i="78" l="1"/>
  <c r="R148" i="78"/>
  <c r="I23" i="80"/>
  <c r="R284" i="78"/>
  <c r="R125" i="78"/>
  <c r="R175" i="78"/>
  <c r="D41" i="88"/>
  <c r="R185" i="78"/>
  <c r="R233" i="78"/>
  <c r="R274" i="78"/>
  <c r="R328" i="78"/>
  <c r="D12" i="88"/>
  <c r="K343" i="76"/>
  <c r="K285" i="76"/>
  <c r="R333" i="78"/>
  <c r="R73" i="78"/>
  <c r="R241" i="78"/>
  <c r="R291" i="78"/>
  <c r="R181" i="78"/>
  <c r="D10" i="88"/>
  <c r="D32" i="88"/>
  <c r="R197" i="78"/>
  <c r="R239" i="78"/>
  <c r="R286" i="78"/>
  <c r="R331" i="78"/>
  <c r="D28" i="88"/>
  <c r="K340" i="76"/>
  <c r="K267" i="76"/>
  <c r="K374" i="76"/>
  <c r="R76" i="78"/>
  <c r="R287" i="78"/>
  <c r="D26" i="88"/>
  <c r="R270" i="78"/>
  <c r="K259" i="76"/>
  <c r="R161" i="78"/>
  <c r="R203" i="78"/>
  <c r="R242" i="78"/>
  <c r="R292" i="78"/>
  <c r="R346" i="78"/>
  <c r="D36" i="88"/>
  <c r="K325" i="76"/>
  <c r="K258" i="76"/>
  <c r="K391" i="76"/>
  <c r="R109" i="78"/>
  <c r="R330" i="78"/>
  <c r="K392" i="76"/>
  <c r="R14" i="78"/>
  <c r="K22" i="76"/>
  <c r="R167" i="78"/>
  <c r="R206" i="78"/>
  <c r="R249" i="78"/>
  <c r="R295" i="78"/>
  <c r="I12" i="80"/>
  <c r="D38" i="88"/>
  <c r="K313" i="76"/>
  <c r="K255" i="76"/>
  <c r="K394" i="76"/>
  <c r="R130" i="78"/>
  <c r="R341" i="78"/>
  <c r="R53" i="78"/>
  <c r="R87" i="78"/>
  <c r="K317" i="76"/>
  <c r="R170" i="78"/>
  <c r="R215" i="78"/>
  <c r="R255" i="78"/>
  <c r="R310" i="78"/>
  <c r="I20" i="80"/>
  <c r="K361" i="76"/>
  <c r="K307" i="76"/>
  <c r="K222" i="76"/>
  <c r="R36" i="78"/>
  <c r="R145" i="78"/>
  <c r="R195" i="78"/>
  <c r="R74" i="78"/>
  <c r="R123" i="78"/>
  <c r="K242" i="76"/>
  <c r="R16" i="78"/>
  <c r="R335" i="78"/>
  <c r="K302" i="76"/>
  <c r="P22" i="69"/>
  <c r="P13" i="69"/>
  <c r="R92" i="78"/>
  <c r="R51" i="78"/>
  <c r="R267" i="78"/>
  <c r="R89" i="78"/>
  <c r="D23" i="88"/>
  <c r="R263" i="78"/>
  <c r="K56" i="76"/>
  <c r="R192" i="78"/>
  <c r="R54" i="78"/>
  <c r="K339" i="76"/>
  <c r="K113" i="76"/>
  <c r="R19" i="78"/>
  <c r="R146" i="78"/>
  <c r="D24" i="88"/>
  <c r="R126" i="78"/>
  <c r="K303" i="76"/>
  <c r="K194" i="76"/>
  <c r="R275" i="78"/>
  <c r="R160" i="78"/>
  <c r="R35" i="78"/>
  <c r="R108" i="78"/>
  <c r="R240" i="78"/>
  <c r="K354" i="76"/>
  <c r="K281" i="76"/>
  <c r="K19" i="76"/>
  <c r="K152" i="76"/>
  <c r="K311" i="76"/>
  <c r="R268" i="78"/>
  <c r="R304" i="78"/>
  <c r="R340" i="78"/>
  <c r="D22" i="88"/>
  <c r="K367" i="76"/>
  <c r="K331" i="76"/>
  <c r="K291" i="76"/>
  <c r="K237" i="76"/>
  <c r="R290" i="78"/>
  <c r="R21" i="78"/>
  <c r="R94" i="78"/>
  <c r="R198" i="78"/>
  <c r="D25" i="88"/>
  <c r="R345" i="78"/>
  <c r="R37" i="78"/>
  <c r="R110" i="78"/>
  <c r="K390" i="76"/>
  <c r="R72" i="78"/>
  <c r="R144" i="78"/>
  <c r="R329" i="78"/>
  <c r="K318" i="76"/>
  <c r="L54" i="58"/>
  <c r="K77" i="76"/>
  <c r="K226" i="76"/>
  <c r="R152" i="78"/>
  <c r="R188" i="78"/>
  <c r="R224" i="78"/>
  <c r="R277" i="78"/>
  <c r="R313" i="78"/>
  <c r="R349" i="78"/>
  <c r="D13" i="88"/>
  <c r="K358" i="76"/>
  <c r="K322" i="76"/>
  <c r="K282" i="76"/>
  <c r="K219" i="76"/>
  <c r="R344" i="78"/>
  <c r="R39" i="78"/>
  <c r="R112" i="78"/>
  <c r="R202" i="78"/>
  <c r="K372" i="76"/>
  <c r="R56" i="78"/>
  <c r="R128" i="78"/>
  <c r="R281" i="78"/>
  <c r="R17" i="78"/>
  <c r="R90" i="78"/>
  <c r="R186" i="78"/>
  <c r="D17" i="88"/>
  <c r="K300" i="76"/>
  <c r="K224" i="76"/>
  <c r="K128" i="76"/>
  <c r="K227" i="76"/>
  <c r="K41" i="76"/>
  <c r="K170" i="76"/>
  <c r="K314" i="76"/>
  <c r="L13" i="75"/>
  <c r="K92" i="76"/>
  <c r="K212" i="76"/>
  <c r="K221" i="76"/>
  <c r="K59" i="76"/>
  <c r="K95" i="76"/>
  <c r="K131" i="76"/>
  <c r="K173" i="76"/>
  <c r="K215" i="76"/>
  <c r="K233" i="76"/>
  <c r="K238" i="76"/>
  <c r="K239" i="76"/>
  <c r="L53" i="58"/>
  <c r="D30" i="88"/>
  <c r="R155" i="78"/>
  <c r="R173" i="78"/>
  <c r="R191" i="78"/>
  <c r="R209" i="78"/>
  <c r="R227" i="78"/>
  <c r="R243" i="78"/>
  <c r="R261" i="78"/>
  <c r="R280" i="78"/>
  <c r="R298" i="78"/>
  <c r="R316" i="78"/>
  <c r="R334" i="78"/>
  <c r="R352" i="78"/>
  <c r="D27" i="88"/>
  <c r="D33" i="88"/>
  <c r="D15" i="88"/>
  <c r="K355" i="76"/>
  <c r="K337" i="76"/>
  <c r="K319" i="76"/>
  <c r="K301" i="76"/>
  <c r="K276" i="76"/>
  <c r="K246" i="76"/>
  <c r="R172" i="78"/>
  <c r="R260" i="78"/>
  <c r="I18" i="80"/>
  <c r="R12" i="78"/>
  <c r="R49" i="78"/>
  <c r="R85" i="78"/>
  <c r="R121" i="78"/>
  <c r="R169" i="78"/>
  <c r="R257" i="78"/>
  <c r="I22" i="80"/>
  <c r="R231" i="78"/>
  <c r="R320" i="78"/>
  <c r="K381" i="76"/>
  <c r="R28" i="78"/>
  <c r="R65" i="78"/>
  <c r="R101" i="78"/>
  <c r="R137" i="78"/>
  <c r="R217" i="78"/>
  <c r="R306" i="78"/>
  <c r="K379" i="76"/>
  <c r="R26" i="78"/>
  <c r="R63" i="78"/>
  <c r="R99" i="78"/>
  <c r="R135" i="78"/>
  <c r="R211" i="78"/>
  <c r="R300" i="78"/>
  <c r="K363" i="76"/>
  <c r="K327" i="76"/>
  <c r="K290" i="76"/>
  <c r="I11" i="80"/>
  <c r="K190" i="76"/>
  <c r="K32" i="76"/>
  <c r="K68" i="76"/>
  <c r="K104" i="76"/>
  <c r="K140" i="76"/>
  <c r="K185" i="76"/>
  <c r="K247" i="76"/>
  <c r="K280" i="76"/>
  <c r="K263" i="76"/>
  <c r="K275" i="76"/>
  <c r="D16" i="88"/>
  <c r="R158" i="78"/>
  <c r="R176" i="78"/>
  <c r="R194" i="78"/>
  <c r="R212" i="78"/>
  <c r="R230" i="78"/>
  <c r="R246" i="78"/>
  <c r="R264" i="78"/>
  <c r="R283" i="78"/>
  <c r="R301" i="78"/>
  <c r="R319" i="78"/>
  <c r="R337" i="78"/>
  <c r="R355" i="78"/>
  <c r="D42" i="88"/>
  <c r="D19" i="88"/>
  <c r="K370" i="76"/>
  <c r="K352" i="76"/>
  <c r="K334" i="76"/>
  <c r="K316" i="76"/>
  <c r="K294" i="76"/>
  <c r="K273" i="76"/>
  <c r="K240" i="76"/>
  <c r="R190" i="78"/>
  <c r="R279" i="78"/>
  <c r="D29" i="88"/>
  <c r="R18" i="78"/>
  <c r="R55" i="78"/>
  <c r="R91" i="78"/>
  <c r="R127" i="78"/>
  <c r="R187" i="78"/>
  <c r="R276" i="78"/>
  <c r="D34" i="88"/>
  <c r="R338" i="78"/>
  <c r="K389" i="76"/>
  <c r="R34" i="78"/>
  <c r="R71" i="78"/>
  <c r="R107" i="78"/>
  <c r="R143" i="78"/>
  <c r="R235" i="78"/>
  <c r="R324" i="78"/>
  <c r="K386" i="76"/>
  <c r="R32" i="78"/>
  <c r="R69" i="78"/>
  <c r="R105" i="78"/>
  <c r="R141" i="78"/>
  <c r="R229" i="78"/>
  <c r="R318" i="78"/>
  <c r="K357" i="76"/>
  <c r="K321" i="76"/>
  <c r="K284" i="76"/>
  <c r="R303" i="78"/>
  <c r="L16" i="74"/>
  <c r="K38" i="76"/>
  <c r="K74" i="76"/>
  <c r="K110" i="76"/>
  <c r="K149" i="76"/>
  <c r="K191" i="76"/>
  <c r="K265" i="76"/>
  <c r="K299" i="76"/>
  <c r="K305" i="76"/>
  <c r="K223" i="76"/>
  <c r="K365" i="76"/>
  <c r="K292" i="76"/>
  <c r="K368" i="76"/>
  <c r="K296" i="76"/>
  <c r="K362" i="76"/>
  <c r="K289" i="76"/>
  <c r="R285" i="78"/>
  <c r="K254" i="76"/>
  <c r="K209" i="76"/>
  <c r="K188" i="76"/>
  <c r="K167" i="76"/>
  <c r="K143" i="76"/>
  <c r="K125" i="76"/>
  <c r="K107" i="76"/>
  <c r="K89" i="76"/>
  <c r="K71" i="76"/>
  <c r="K53" i="76"/>
  <c r="K35" i="76"/>
  <c r="K16" i="76"/>
  <c r="K183" i="76"/>
  <c r="K278" i="76"/>
  <c r="R314" i="78"/>
  <c r="R278" i="78"/>
  <c r="K287" i="76"/>
  <c r="K306" i="76"/>
  <c r="K324" i="76"/>
  <c r="K342" i="76"/>
  <c r="K360" i="76"/>
  <c r="I21" i="80"/>
  <c r="R311" i="78"/>
  <c r="R256" i="78"/>
  <c r="R222" i="78"/>
  <c r="R168" i="78"/>
  <c r="R138" i="78"/>
  <c r="R120" i="78"/>
  <c r="R102" i="78"/>
  <c r="R84" i="78"/>
  <c r="R66" i="78"/>
  <c r="R48" i="78"/>
  <c r="R29" i="78"/>
  <c r="R11" i="78"/>
  <c r="K383" i="76"/>
  <c r="D18" i="88"/>
  <c r="R317" i="78"/>
  <c r="R262" i="78"/>
  <c r="R228" i="78"/>
  <c r="R174" i="78"/>
  <c r="R140" i="78"/>
  <c r="R122" i="78"/>
  <c r="R104" i="78"/>
  <c r="R86" i="78"/>
  <c r="R68" i="78"/>
  <c r="R50" i="78"/>
  <c r="R31" i="78"/>
  <c r="R13" i="78"/>
  <c r="K385" i="76"/>
  <c r="D40" i="88"/>
  <c r="R327" i="78"/>
  <c r="R273" i="78"/>
  <c r="R238" i="78"/>
  <c r="R184" i="78"/>
  <c r="D39" i="88"/>
  <c r="R323" i="78"/>
  <c r="R269" i="78"/>
  <c r="R234" i="78"/>
  <c r="R180" i="78"/>
  <c r="R142" i="78"/>
  <c r="R124" i="78"/>
  <c r="R106" i="78"/>
  <c r="R88" i="78"/>
  <c r="R70" i="78"/>
  <c r="R52" i="78"/>
  <c r="R33" i="78"/>
  <c r="R15" i="78"/>
  <c r="K388" i="76"/>
  <c r="D14" i="88"/>
  <c r="R326" i="78"/>
  <c r="R272" i="78"/>
  <c r="R237" i="78"/>
  <c r="R183" i="78"/>
  <c r="K225" i="76"/>
  <c r="K243" i="76"/>
  <c r="K261" i="76"/>
  <c r="K279" i="76"/>
  <c r="K298" i="76"/>
  <c r="K347" i="76"/>
  <c r="K268" i="76"/>
  <c r="K341" i="76"/>
  <c r="K256" i="76"/>
  <c r="K344" i="76"/>
  <c r="K262" i="76"/>
  <c r="R214" i="78"/>
  <c r="K236" i="76"/>
  <c r="K203" i="76"/>
  <c r="K179" i="76"/>
  <c r="K158" i="76"/>
  <c r="K137" i="76"/>
  <c r="K119" i="76"/>
  <c r="K101" i="76"/>
  <c r="K83" i="76"/>
  <c r="K65" i="76"/>
  <c r="K47" i="76"/>
  <c r="K29" i="76"/>
  <c r="L19" i="75"/>
  <c r="K201" i="76"/>
  <c r="L56" i="58"/>
  <c r="I24" i="80"/>
  <c r="R332" i="78"/>
  <c r="K293" i="76"/>
  <c r="K312" i="76"/>
  <c r="K330" i="76"/>
  <c r="K348" i="76"/>
  <c r="K366" i="76"/>
  <c r="R347" i="78"/>
  <c r="R293" i="78"/>
  <c r="R204" i="78"/>
  <c r="R150" i="78"/>
  <c r="R132" i="78"/>
  <c r="R114" i="78"/>
  <c r="R96" i="78"/>
  <c r="R78" i="78"/>
  <c r="R60" i="78"/>
  <c r="R42" i="78"/>
  <c r="R23" i="78"/>
  <c r="K396" i="76"/>
  <c r="K376" i="76"/>
  <c r="R353" i="78"/>
  <c r="R299" i="78"/>
  <c r="R244" i="78"/>
  <c r="R210" i="78"/>
  <c r="R156" i="78"/>
  <c r="R134" i="78"/>
  <c r="R116" i="78"/>
  <c r="R98" i="78"/>
  <c r="R80" i="78"/>
  <c r="R62" i="78"/>
  <c r="R44" i="78"/>
  <c r="R25" i="78"/>
  <c r="K398" i="76"/>
  <c r="K378" i="76"/>
  <c r="I17" i="80"/>
  <c r="R309" i="78"/>
  <c r="R254" i="78"/>
  <c r="R220" i="78"/>
  <c r="R166" i="78"/>
  <c r="I13" i="80"/>
  <c r="R305" i="78"/>
  <c r="R250" i="78"/>
  <c r="R216" i="78"/>
  <c r="R162" i="78"/>
  <c r="R136" i="78"/>
  <c r="R118" i="78"/>
  <c r="R100" i="78"/>
  <c r="R82" i="78"/>
  <c r="R64" i="78"/>
  <c r="R46" i="78"/>
  <c r="R27" i="78"/>
  <c r="K401" i="76"/>
  <c r="K380" i="76"/>
  <c r="I16" i="80"/>
  <c r="R308" i="78"/>
  <c r="R253" i="78"/>
  <c r="R219" i="78"/>
  <c r="R165" i="78"/>
  <c r="K231" i="76"/>
  <c r="K249" i="76"/>
  <c r="K329" i="76"/>
  <c r="K250" i="76"/>
  <c r="K323" i="76"/>
  <c r="K245" i="76"/>
  <c r="K335" i="76"/>
  <c r="K251" i="76"/>
  <c r="R171" i="78"/>
  <c r="K229" i="76"/>
  <c r="K197" i="76"/>
  <c r="K176" i="76"/>
  <c r="K155" i="76"/>
  <c r="K134" i="76"/>
  <c r="K116" i="76"/>
  <c r="K98" i="76"/>
  <c r="K80" i="76"/>
  <c r="K62" i="76"/>
  <c r="K44" i="76"/>
  <c r="K26" i="76"/>
  <c r="L16" i="75"/>
  <c r="K208" i="76"/>
  <c r="L55" i="58"/>
  <c r="R232" i="78"/>
  <c r="D31" i="88"/>
  <c r="K297" i="76"/>
  <c r="K315" i="76"/>
  <c r="K333" i="76"/>
  <c r="K351" i="76"/>
  <c r="K369" i="76"/>
  <c r="R336" i="78"/>
  <c r="R282" i="78"/>
  <c r="R193" i="78"/>
  <c r="R147" i="78"/>
  <c r="R129" i="78"/>
  <c r="R111" i="78"/>
  <c r="R93" i="78"/>
  <c r="R75" i="78"/>
  <c r="R57" i="78"/>
  <c r="R38" i="78"/>
  <c r="R20" i="78"/>
  <c r="K393" i="76"/>
  <c r="K373" i="76"/>
  <c r="R342" i="78"/>
  <c r="R288" i="78"/>
  <c r="R199" i="78"/>
  <c r="R149" i="78"/>
  <c r="R131" i="78"/>
  <c r="R113" i="78"/>
  <c r="R95" i="78"/>
  <c r="R77" i="78"/>
  <c r="R59" i="78"/>
  <c r="R41" i="78"/>
  <c r="R22" i="78"/>
  <c r="K395" i="76"/>
  <c r="K375" i="76"/>
  <c r="I10" i="80"/>
  <c r="R302" i="78"/>
  <c r="R247" i="78"/>
  <c r="R213" i="78"/>
  <c r="R159" i="78"/>
  <c r="R348" i="78"/>
  <c r="R294" i="78"/>
  <c r="R205" i="78"/>
  <c r="R151" i="78"/>
  <c r="R133" i="78"/>
  <c r="R115" i="78"/>
  <c r="R97" i="78"/>
  <c r="R79" i="78"/>
  <c r="R61" i="78"/>
  <c r="R43" i="78"/>
  <c r="R24" i="78"/>
  <c r="K397" i="76"/>
  <c r="K377" i="76"/>
  <c r="R351" i="78"/>
  <c r="R297" i="78"/>
  <c r="R208" i="78"/>
  <c r="R154" i="78"/>
  <c r="K234" i="76"/>
  <c r="K252" i="76"/>
  <c r="K270" i="76"/>
  <c r="D35" i="88"/>
  <c r="R164" i="78"/>
  <c r="R182" i="78"/>
  <c r="R200" i="78"/>
  <c r="R218" i="78"/>
  <c r="R236" i="78"/>
  <c r="R252" i="78"/>
  <c r="R271" i="78"/>
  <c r="R289" i="78"/>
  <c r="R307" i="78"/>
  <c r="R325" i="78"/>
  <c r="R343" i="78"/>
  <c r="I15" i="80"/>
  <c r="D37" i="88"/>
  <c r="D20" i="88"/>
  <c r="K364" i="76"/>
  <c r="K346" i="76"/>
  <c r="K328" i="76"/>
  <c r="K310" i="76"/>
  <c r="K288" i="76"/>
  <c r="K264" i="76"/>
  <c r="K228" i="76"/>
  <c r="R226" i="78"/>
  <c r="R315" i="78"/>
  <c r="K384" i="76"/>
  <c r="R30" i="78"/>
  <c r="R67" i="78"/>
  <c r="R103" i="78"/>
  <c r="R139" i="78"/>
  <c r="R223" i="78"/>
  <c r="R312" i="78"/>
  <c r="R177" i="78"/>
  <c r="R266" i="78"/>
  <c r="R10" i="78"/>
  <c r="R47" i="78"/>
  <c r="R83" i="78"/>
  <c r="R119" i="78"/>
  <c r="R163" i="78"/>
  <c r="R251" i="78"/>
  <c r="I14" i="80"/>
  <c r="K400" i="76"/>
  <c r="R45" i="78"/>
  <c r="R81" i="78"/>
  <c r="R117" i="78"/>
  <c r="R157" i="78"/>
  <c r="R245" i="78"/>
  <c r="R354" i="78"/>
  <c r="K345" i="76"/>
  <c r="K309" i="76"/>
  <c r="R321" i="78"/>
  <c r="D11" i="88"/>
  <c r="K13" i="76"/>
  <c r="K50" i="76"/>
  <c r="K86" i="76"/>
  <c r="K122" i="76"/>
  <c r="K161" i="76"/>
  <c r="K206" i="76"/>
  <c r="R225" i="78"/>
  <c r="K353" i="76"/>
  <c r="K359" i="76"/>
  <c r="K356" i="76"/>
  <c r="K277" i="76"/>
  <c r="K244" i="76"/>
  <c r="K308" i="76"/>
  <c r="K371" i="76"/>
  <c r="K286" i="76"/>
  <c r="K350" i="76"/>
  <c r="K257" i="76"/>
  <c r="K320" i="76"/>
  <c r="K12" i="81"/>
  <c r="K13" i="81"/>
  <c r="K146" i="76"/>
  <c r="K164" i="76"/>
  <c r="K182" i="76"/>
  <c r="K200" i="76"/>
  <c r="K218" i="76"/>
  <c r="K272" i="76"/>
  <c r="R296" i="78"/>
  <c r="K269" i="76"/>
  <c r="K326" i="76"/>
  <c r="K220" i="76"/>
  <c r="K274" i="76"/>
  <c r="K332" i="76"/>
  <c r="K232" i="76"/>
  <c r="K283" i="76"/>
  <c r="K338" i="76"/>
  <c r="K214" i="76"/>
  <c r="K10" i="81"/>
  <c r="K11" i="81"/>
  <c r="R153" i="78"/>
  <c r="K271" i="76"/>
  <c r="K266" i="76"/>
  <c r="K235" i="76"/>
  <c r="K230" i="76"/>
  <c r="K195" i="76"/>
  <c r="K187" i="76"/>
  <c r="K172" i="76"/>
  <c r="K165" i="76"/>
  <c r="K154" i="76"/>
  <c r="K147" i="76"/>
  <c r="K136" i="76"/>
  <c r="K129" i="76"/>
  <c r="K118" i="76"/>
  <c r="K111" i="76"/>
  <c r="K100" i="76"/>
  <c r="K93" i="76"/>
  <c r="K82" i="76"/>
  <c r="K75" i="76"/>
  <c r="K64" i="76"/>
  <c r="K57" i="76"/>
  <c r="K46" i="76"/>
  <c r="K39" i="76"/>
  <c r="K28" i="76"/>
  <c r="K20" i="76"/>
  <c r="L18" i="75"/>
  <c r="L11" i="75"/>
  <c r="K260" i="76"/>
  <c r="K210" i="76"/>
  <c r="K202" i="76"/>
  <c r="K198" i="76"/>
  <c r="K175" i="76"/>
  <c r="K168" i="76"/>
  <c r="K157" i="76"/>
  <c r="K150" i="76"/>
  <c r="K139" i="76"/>
  <c r="K132" i="76"/>
  <c r="K121" i="76"/>
  <c r="K114" i="76"/>
  <c r="K103" i="76"/>
  <c r="K96" i="76"/>
  <c r="K85" i="76"/>
  <c r="K78" i="76"/>
  <c r="K67" i="76"/>
  <c r="K60" i="76"/>
  <c r="K49" i="76"/>
  <c r="K42" i="76"/>
  <c r="K31" i="76"/>
  <c r="K24" i="76"/>
  <c r="K12" i="76"/>
  <c r="L14" i="75"/>
  <c r="L13" i="74"/>
  <c r="K219" i="73"/>
  <c r="K216" i="73"/>
  <c r="K213" i="73"/>
  <c r="K210" i="73"/>
  <c r="K207" i="73"/>
  <c r="K204" i="73"/>
  <c r="K200" i="73"/>
  <c r="K197" i="73"/>
  <c r="K192" i="73"/>
  <c r="K189" i="73"/>
  <c r="K186" i="73"/>
  <c r="K183" i="73"/>
  <c r="K180" i="73"/>
  <c r="K177" i="73"/>
  <c r="K174" i="73"/>
  <c r="K171" i="73"/>
  <c r="K168" i="73"/>
  <c r="K165" i="73"/>
  <c r="K162" i="73"/>
  <c r="K159" i="73"/>
  <c r="K156" i="73"/>
  <c r="K153" i="73"/>
  <c r="K150" i="73"/>
  <c r="K147" i="73"/>
  <c r="K144" i="73"/>
  <c r="K141" i="73"/>
  <c r="K138" i="73"/>
  <c r="K135" i="73"/>
  <c r="K132" i="73"/>
  <c r="K129" i="73"/>
  <c r="K125" i="73"/>
  <c r="K122" i="73"/>
  <c r="K119" i="73"/>
  <c r="K116" i="73"/>
  <c r="K113" i="73"/>
  <c r="K110" i="73"/>
  <c r="K107" i="73"/>
  <c r="K104" i="73"/>
  <c r="K101" i="73"/>
  <c r="K98" i="73"/>
  <c r="K95" i="73"/>
  <c r="K92" i="73"/>
  <c r="K89" i="73"/>
  <c r="K86" i="73"/>
  <c r="K83" i="73"/>
  <c r="K80" i="73"/>
  <c r="K77" i="73"/>
  <c r="K73" i="73"/>
  <c r="K70" i="73"/>
  <c r="K66" i="73"/>
  <c r="K62" i="73"/>
  <c r="K60" i="73"/>
  <c r="K57" i="73"/>
  <c r="K54" i="73"/>
  <c r="K50" i="73"/>
  <c r="K47" i="73"/>
  <c r="K43" i="73"/>
  <c r="K40" i="73"/>
  <c r="R207" i="78"/>
  <c r="R196" i="78"/>
  <c r="K217" i="76"/>
  <c r="K213" i="76"/>
  <c r="K166" i="76"/>
  <c r="K162" i="76"/>
  <c r="K145" i="76"/>
  <c r="K133" i="76"/>
  <c r="K112" i="76"/>
  <c r="K108" i="76"/>
  <c r="K91" i="76"/>
  <c r="K79" i="76"/>
  <c r="K58" i="76"/>
  <c r="K54" i="76"/>
  <c r="K37" i="76"/>
  <c r="K25" i="76"/>
  <c r="L12" i="75"/>
  <c r="L14" i="74"/>
  <c r="K212" i="73"/>
  <c r="K205" i="73"/>
  <c r="K194" i="73"/>
  <c r="K187" i="73"/>
  <c r="K176" i="73"/>
  <c r="K169" i="73"/>
  <c r="K158" i="73"/>
  <c r="K151" i="73"/>
  <c r="K140" i="73"/>
  <c r="K133" i="73"/>
  <c r="K121" i="73"/>
  <c r="K114" i="73"/>
  <c r="K103" i="73"/>
  <c r="K96" i="73"/>
  <c r="K85" i="73"/>
  <c r="K78" i="73"/>
  <c r="K65" i="73"/>
  <c r="K58" i="73"/>
  <c r="K49" i="73"/>
  <c r="K41" i="73"/>
  <c r="K204" i="76"/>
  <c r="K199" i="76"/>
  <c r="K186" i="76"/>
  <c r="K178" i="76"/>
  <c r="K174" i="76"/>
  <c r="K153" i="76"/>
  <c r="K141" i="76"/>
  <c r="K124" i="76"/>
  <c r="K120" i="76"/>
  <c r="K99" i="76"/>
  <c r="K87" i="76"/>
  <c r="K70" i="76"/>
  <c r="K66" i="76"/>
  <c r="K45" i="76"/>
  <c r="K33" i="76"/>
  <c r="K15" i="76"/>
  <c r="K11" i="76"/>
  <c r="K215" i="73"/>
  <c r="K208" i="73"/>
  <c r="K196" i="73"/>
  <c r="K190" i="73"/>
  <c r="K179" i="73"/>
  <c r="K172" i="73"/>
  <c r="K161" i="73"/>
  <c r="K154" i="73"/>
  <c r="K143" i="73"/>
  <c r="K136" i="73"/>
  <c r="K124" i="73"/>
  <c r="K117" i="73"/>
  <c r="K106" i="73"/>
  <c r="K99" i="73"/>
  <c r="K88" i="73"/>
  <c r="K81" i="73"/>
  <c r="K68" i="73"/>
  <c r="K61" i="73"/>
  <c r="K52" i="73"/>
  <c r="K44" i="73"/>
  <c r="K37" i="73"/>
  <c r="K35" i="73"/>
  <c r="K32" i="73"/>
  <c r="K29" i="73"/>
  <c r="K25" i="73"/>
  <c r="K20" i="73"/>
  <c r="K15" i="73"/>
  <c r="K12" i="73"/>
  <c r="M61" i="72"/>
  <c r="M58" i="72"/>
  <c r="M55" i="72"/>
  <c r="M52" i="72"/>
  <c r="M49" i="72"/>
  <c r="M46" i="72"/>
  <c r="M43" i="72"/>
  <c r="M40" i="72"/>
  <c r="M36" i="72"/>
  <c r="M33" i="72"/>
  <c r="M30" i="72"/>
  <c r="M27" i="72"/>
  <c r="M24" i="72"/>
  <c r="M21" i="72"/>
  <c r="M18" i="72"/>
  <c r="M15" i="72"/>
  <c r="S40" i="71"/>
  <c r="S33" i="71"/>
  <c r="S35" i="71"/>
  <c r="S29" i="71"/>
  <c r="S26" i="71"/>
  <c r="S22" i="71"/>
  <c r="S19" i="71"/>
  <c r="S16" i="71"/>
  <c r="S13" i="71"/>
  <c r="P158" i="69"/>
  <c r="P155" i="69"/>
  <c r="P152" i="69"/>
  <c r="P149" i="69"/>
  <c r="P146" i="69"/>
  <c r="P143" i="69"/>
  <c r="P140" i="69"/>
  <c r="P137" i="69"/>
  <c r="P134" i="69"/>
  <c r="P131" i="69"/>
  <c r="P128" i="69"/>
  <c r="P125" i="69"/>
  <c r="P122" i="69"/>
  <c r="R350" i="78"/>
  <c r="R339" i="78"/>
  <c r="R189" i="78"/>
  <c r="R178" i="78"/>
  <c r="K216" i="76"/>
  <c r="K207" i="76"/>
  <c r="K181" i="76"/>
  <c r="K169" i="76"/>
  <c r="K148" i="76"/>
  <c r="K144" i="76"/>
  <c r="K127" i="76"/>
  <c r="K115" i="76"/>
  <c r="K94" i="76"/>
  <c r="K90" i="76"/>
  <c r="K73" i="76"/>
  <c r="K61" i="76"/>
  <c r="K40" i="76"/>
  <c r="K36" i="76"/>
  <c r="K18" i="76"/>
  <c r="L15" i="75"/>
  <c r="K218" i="73"/>
  <c r="K211" i="73"/>
  <c r="K199" i="73"/>
  <c r="K193" i="73"/>
  <c r="K182" i="73"/>
  <c r="K175" i="73"/>
  <c r="K164" i="73"/>
  <c r="K157" i="73"/>
  <c r="K146" i="73"/>
  <c r="K139" i="73"/>
  <c r="K128" i="73"/>
  <c r="K120" i="73"/>
  <c r="K109" i="73"/>
  <c r="K102" i="73"/>
  <c r="K91" i="73"/>
  <c r="K84" i="73"/>
  <c r="K72" i="73"/>
  <c r="K63" i="73"/>
  <c r="K53" i="73"/>
  <c r="K48" i="73"/>
  <c r="K253" i="76"/>
  <c r="K248" i="76"/>
  <c r="K211" i="76"/>
  <c r="K193" i="76"/>
  <c r="K189" i="76"/>
  <c r="K177" i="76"/>
  <c r="K160" i="76"/>
  <c r="K156" i="76"/>
  <c r="K135" i="76"/>
  <c r="K123" i="76"/>
  <c r="K106" i="76"/>
  <c r="K102" i="76"/>
  <c r="K81" i="76"/>
  <c r="K69" i="76"/>
  <c r="K52" i="76"/>
  <c r="K48" i="76"/>
  <c r="K27" i="76"/>
  <c r="K14" i="76"/>
  <c r="L12" i="74"/>
  <c r="K214" i="73"/>
  <c r="K203" i="73"/>
  <c r="K195" i="73"/>
  <c r="K185" i="73"/>
  <c r="K178" i="73"/>
  <c r="K167" i="73"/>
  <c r="K160" i="73"/>
  <c r="K149" i="73"/>
  <c r="K142" i="73"/>
  <c r="K131" i="73"/>
  <c r="K123" i="73"/>
  <c r="K112" i="73"/>
  <c r="K105" i="73"/>
  <c r="K94" i="73"/>
  <c r="K87" i="73"/>
  <c r="K76" i="73"/>
  <c r="K67" i="73"/>
  <c r="K56" i="73"/>
  <c r="K51" i="73"/>
  <c r="K39" i="73"/>
  <c r="K34" i="73"/>
  <c r="K31" i="73"/>
  <c r="K27" i="73"/>
  <c r="K23" i="73"/>
  <c r="K19" i="73"/>
  <c r="K17" i="73"/>
  <c r="K14" i="73"/>
  <c r="K11" i="73"/>
  <c r="M60" i="72"/>
  <c r="M57" i="72"/>
  <c r="M54" i="72"/>
  <c r="M51" i="72"/>
  <c r="M48" i="72"/>
  <c r="M45" i="72"/>
  <c r="M42" i="72"/>
  <c r="M39" i="72"/>
  <c r="M35" i="72"/>
  <c r="M32" i="72"/>
  <c r="M29" i="72"/>
  <c r="M26" i="72"/>
  <c r="M23" i="72"/>
  <c r="M20" i="72"/>
  <c r="M17" i="72"/>
  <c r="M13" i="72"/>
  <c r="M11" i="72"/>
  <c r="S39" i="71"/>
  <c r="S32" i="71"/>
  <c r="S31" i="71"/>
  <c r="S28" i="71"/>
  <c r="R259" i="78"/>
  <c r="R248" i="78"/>
  <c r="K184" i="76"/>
  <c r="K180" i="76"/>
  <c r="K163" i="76"/>
  <c r="K151" i="76"/>
  <c r="K130" i="76"/>
  <c r="K126" i="76"/>
  <c r="K109" i="76"/>
  <c r="K97" i="76"/>
  <c r="K76" i="76"/>
  <c r="K72" i="76"/>
  <c r="K55" i="76"/>
  <c r="K43" i="76"/>
  <c r="K21" i="76"/>
  <c r="K17" i="76"/>
  <c r="L15" i="74"/>
  <c r="K217" i="73"/>
  <c r="K206" i="73"/>
  <c r="K198" i="73"/>
  <c r="K188" i="73"/>
  <c r="K181" i="73"/>
  <c r="K170" i="73"/>
  <c r="K163" i="73"/>
  <c r="K152" i="73"/>
  <c r="K145" i="73"/>
  <c r="K134" i="73"/>
  <c r="K126" i="73"/>
  <c r="K115" i="73"/>
  <c r="K108" i="73"/>
  <c r="K97" i="73"/>
  <c r="K90" i="73"/>
  <c r="K79" i="73"/>
  <c r="K71" i="73"/>
  <c r="K59" i="73"/>
  <c r="K42" i="73"/>
  <c r="K241" i="76"/>
  <c r="K205" i="76"/>
  <c r="K196" i="76"/>
  <c r="K192" i="76"/>
  <c r="K171" i="76"/>
  <c r="K159" i="76"/>
  <c r="K142" i="76"/>
  <c r="K138" i="76"/>
  <c r="K117" i="76"/>
  <c r="K105" i="76"/>
  <c r="K88" i="76"/>
  <c r="K84" i="76"/>
  <c r="K63" i="76"/>
  <c r="K51" i="76"/>
  <c r="K34" i="76"/>
  <c r="K30" i="76"/>
  <c r="L17" i="75"/>
  <c r="L11" i="74"/>
  <c r="K209" i="73"/>
  <c r="K201" i="73"/>
  <c r="K191" i="73"/>
  <c r="K184" i="73"/>
  <c r="K173" i="73"/>
  <c r="K166" i="73"/>
  <c r="K155" i="73"/>
  <c r="K148" i="73"/>
  <c r="K137" i="73"/>
  <c r="K130" i="73"/>
  <c r="K118" i="73"/>
  <c r="K111" i="73"/>
  <c r="K100" i="73"/>
  <c r="K93" i="73"/>
  <c r="K82" i="73"/>
  <c r="K74" i="73"/>
  <c r="K55" i="73"/>
  <c r="K45" i="73"/>
  <c r="K38" i="73"/>
  <c r="K36" i="73"/>
  <c r="K33" i="73"/>
  <c r="K30" i="73"/>
  <c r="K26" i="73"/>
  <c r="K22" i="73"/>
  <c r="K18" i="73"/>
  <c r="K16" i="73"/>
  <c r="K13" i="73"/>
  <c r="M62" i="72"/>
  <c r="M59" i="72"/>
  <c r="M56" i="72"/>
  <c r="M53" i="72"/>
  <c r="M50" i="72"/>
  <c r="M47" i="72"/>
  <c r="M44" i="72"/>
  <c r="M41" i="72"/>
  <c r="M34" i="72"/>
  <c r="M25" i="72"/>
  <c r="M16" i="72"/>
  <c r="S38" i="71"/>
  <c r="S27" i="71"/>
  <c r="S15" i="71"/>
  <c r="P156" i="69"/>
  <c r="P145" i="69"/>
  <c r="P138" i="69"/>
  <c r="P127" i="69"/>
  <c r="P120" i="69"/>
  <c r="P117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19" i="69"/>
  <c r="P16" i="69"/>
  <c r="K17" i="67"/>
  <c r="K14" i="67"/>
  <c r="K11" i="67"/>
  <c r="L21" i="66"/>
  <c r="L17" i="66"/>
  <c r="L14" i="66"/>
  <c r="L11" i="66"/>
  <c r="L18" i="65"/>
  <c r="L14" i="65"/>
  <c r="L11" i="65"/>
  <c r="O23" i="64"/>
  <c r="O16" i="64"/>
  <c r="O13" i="64"/>
  <c r="N76" i="63"/>
  <c r="N72" i="63"/>
  <c r="N69" i="63"/>
  <c r="N66" i="63"/>
  <c r="N63" i="63"/>
  <c r="N60" i="63"/>
  <c r="N57" i="63"/>
  <c r="N51" i="63"/>
  <c r="N45" i="63"/>
  <c r="N36" i="63"/>
  <c r="N25" i="63"/>
  <c r="N13" i="63"/>
  <c r="O264" i="62"/>
  <c r="O254" i="62"/>
  <c r="O248" i="62"/>
  <c r="O238" i="62"/>
  <c r="O229" i="62"/>
  <c r="O220" i="62"/>
  <c r="O211" i="62"/>
  <c r="O203" i="62"/>
  <c r="O195" i="62"/>
  <c r="O185" i="62"/>
  <c r="O179" i="62"/>
  <c r="O170" i="62"/>
  <c r="O161" i="62"/>
  <c r="O153" i="62"/>
  <c r="S18" i="71"/>
  <c r="S11" i="71"/>
  <c r="P148" i="69"/>
  <c r="P141" i="69"/>
  <c r="P130" i="69"/>
  <c r="P123" i="69"/>
  <c r="P56" i="69"/>
  <c r="K13" i="67"/>
  <c r="L20" i="66"/>
  <c r="L16" i="66"/>
  <c r="L20" i="65"/>
  <c r="O25" i="64"/>
  <c r="O22" i="64"/>
  <c r="O15" i="64"/>
  <c r="N75" i="63"/>
  <c r="N68" i="63"/>
  <c r="N65" i="63"/>
  <c r="N59" i="63"/>
  <c r="N56" i="63"/>
  <c r="N50" i="63"/>
  <c r="N41" i="63"/>
  <c r="N35" i="63"/>
  <c r="N28" i="63"/>
  <c r="N21" i="63"/>
  <c r="N18" i="63"/>
  <c r="N12" i="63"/>
  <c r="O263" i="62"/>
  <c r="O257" i="62"/>
  <c r="O253" i="62"/>
  <c r="O247" i="62"/>
  <c r="O240" i="62"/>
  <c r="O234" i="62"/>
  <c r="O228" i="62"/>
  <c r="O222" i="62"/>
  <c r="O216" i="62"/>
  <c r="O213" i="62"/>
  <c r="O207" i="62"/>
  <c r="O202" i="62"/>
  <c r="O194" i="62"/>
  <c r="O191" i="62"/>
  <c r="O184" i="62"/>
  <c r="O178" i="62"/>
  <c r="O172" i="62"/>
  <c r="O166" i="62"/>
  <c r="O163" i="62"/>
  <c r="O158" i="62"/>
  <c r="O152" i="62"/>
  <c r="O146" i="62"/>
  <c r="O140" i="62"/>
  <c r="O134" i="62"/>
  <c r="O128" i="62"/>
  <c r="O125" i="62"/>
  <c r="O119" i="62"/>
  <c r="M38" i="72"/>
  <c r="M28" i="72"/>
  <c r="M19" i="72"/>
  <c r="S41" i="71"/>
  <c r="S30" i="71"/>
  <c r="S21" i="71"/>
  <c r="S14" i="71"/>
  <c r="P151" i="69"/>
  <c r="P144" i="69"/>
  <c r="P133" i="69"/>
  <c r="P126" i="69"/>
  <c r="P119" i="69"/>
  <c r="P116" i="69"/>
  <c r="P113" i="69"/>
  <c r="P110" i="69"/>
  <c r="P107" i="69"/>
  <c r="P104" i="69"/>
  <c r="P101" i="69"/>
  <c r="P98" i="69"/>
  <c r="P95" i="69"/>
  <c r="P92" i="69"/>
  <c r="P89" i="69"/>
  <c r="P86" i="69"/>
  <c r="P83" i="69"/>
  <c r="P80" i="69"/>
  <c r="P77" i="69"/>
  <c r="P74" i="69"/>
  <c r="P71" i="69"/>
  <c r="P68" i="69"/>
  <c r="P65" i="69"/>
  <c r="P62" i="69"/>
  <c r="P59" i="69"/>
  <c r="P53" i="69"/>
  <c r="P50" i="69"/>
  <c r="P47" i="69"/>
  <c r="P44" i="69"/>
  <c r="P41" i="69"/>
  <c r="P38" i="69"/>
  <c r="P35" i="69"/>
  <c r="P32" i="69"/>
  <c r="P29" i="69"/>
  <c r="P26" i="69"/>
  <c r="P23" i="69"/>
  <c r="P18" i="69"/>
  <c r="P15" i="69"/>
  <c r="P12" i="69"/>
  <c r="K16" i="67"/>
  <c r="L23" i="66"/>
  <c r="L13" i="66"/>
  <c r="L17" i="65"/>
  <c r="L13" i="65"/>
  <c r="O18" i="64"/>
  <c r="O12" i="64"/>
  <c r="N71" i="63"/>
  <c r="N62" i="63"/>
  <c r="N53" i="63"/>
  <c r="N47" i="63"/>
  <c r="N44" i="63"/>
  <c r="N38" i="63"/>
  <c r="N31" i="63"/>
  <c r="N24" i="63"/>
  <c r="N15" i="63"/>
  <c r="O267" i="62"/>
  <c r="O260" i="62"/>
  <c r="O250" i="62"/>
  <c r="O244" i="62"/>
  <c r="O237" i="62"/>
  <c r="O231" i="62"/>
  <c r="O225" i="62"/>
  <c r="O218" i="62"/>
  <c r="O210" i="62"/>
  <c r="O205" i="62"/>
  <c r="O199" i="62"/>
  <c r="O196" i="62"/>
  <c r="O188" i="62"/>
  <c r="O181" i="62"/>
  <c r="O175" i="62"/>
  <c r="O169" i="62"/>
  <c r="O160" i="62"/>
  <c r="O155" i="62"/>
  <c r="O149" i="62"/>
  <c r="O143" i="62"/>
  <c r="O137" i="62"/>
  <c r="O131" i="62"/>
  <c r="O122" i="62"/>
  <c r="O115" i="62"/>
  <c r="S25" i="71"/>
  <c r="S17" i="71"/>
  <c r="P154" i="69"/>
  <c r="P147" i="69"/>
  <c r="P136" i="69"/>
  <c r="P129" i="69"/>
  <c r="P79" i="69"/>
  <c r="K15" i="67"/>
  <c r="L19" i="66"/>
  <c r="L12" i="66"/>
  <c r="L15" i="65"/>
  <c r="O24" i="64"/>
  <c r="O17" i="64"/>
  <c r="O11" i="64"/>
  <c r="N73" i="63"/>
  <c r="N67" i="63"/>
  <c r="N61" i="63"/>
  <c r="N55" i="63"/>
  <c r="N52" i="63"/>
  <c r="N46" i="63"/>
  <c r="N40" i="63"/>
  <c r="N34" i="63"/>
  <c r="N30" i="63"/>
  <c r="N23" i="63"/>
  <c r="N17" i="63"/>
  <c r="N11" i="63"/>
  <c r="O265" i="62"/>
  <c r="O259" i="62"/>
  <c r="O246" i="62"/>
  <c r="O239" i="62"/>
  <c r="O236" i="62"/>
  <c r="O230" i="62"/>
  <c r="O224" i="62"/>
  <c r="O217" i="62"/>
  <c r="O212" i="62"/>
  <c r="M31" i="72"/>
  <c r="M22" i="72"/>
  <c r="M12" i="72"/>
  <c r="S36" i="71"/>
  <c r="S20" i="71"/>
  <c r="P157" i="69"/>
  <c r="P150" i="69"/>
  <c r="P139" i="69"/>
  <c r="P132" i="69"/>
  <c r="P121" i="69"/>
  <c r="P118" i="69"/>
  <c r="P115" i="69"/>
  <c r="P112" i="69"/>
  <c r="P109" i="69"/>
  <c r="P106" i="69"/>
  <c r="P103" i="69"/>
  <c r="P100" i="69"/>
  <c r="P97" i="69"/>
  <c r="P94" i="69"/>
  <c r="P91" i="69"/>
  <c r="P88" i="69"/>
  <c r="P85" i="69"/>
  <c r="P82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0" i="69"/>
  <c r="P17" i="69"/>
  <c r="P14" i="69"/>
  <c r="P11" i="69"/>
  <c r="K12" i="67"/>
  <c r="L22" i="66"/>
  <c r="L15" i="66"/>
  <c r="L19" i="65"/>
  <c r="L12" i="65"/>
  <c r="O20" i="64"/>
  <c r="O14" i="64"/>
  <c r="N70" i="63"/>
  <c r="N64" i="63"/>
  <c r="N58" i="63"/>
  <c r="N49" i="63"/>
  <c r="N43" i="63"/>
  <c r="N37" i="63"/>
  <c r="N26" i="63"/>
  <c r="N20" i="63"/>
  <c r="N14" i="63"/>
  <c r="O262" i="62"/>
  <c r="O256" i="62"/>
  <c r="O252" i="62"/>
  <c r="O249" i="62"/>
  <c r="O243" i="62"/>
  <c r="O233" i="62"/>
  <c r="O227" i="62"/>
  <c r="O221" i="62"/>
  <c r="O215" i="62"/>
  <c r="S24" i="71"/>
  <c r="S12" i="71"/>
  <c r="P153" i="69"/>
  <c r="P142" i="69"/>
  <c r="P135" i="69"/>
  <c r="P124" i="69"/>
  <c r="O19" i="64"/>
  <c r="N54" i="63"/>
  <c r="N48" i="63"/>
  <c r="N42" i="63"/>
  <c r="N39" i="63"/>
  <c r="N32" i="63"/>
  <c r="N29" i="63"/>
  <c r="N22" i="63"/>
  <c r="N19" i="63"/>
  <c r="N16" i="63"/>
  <c r="O268" i="62"/>
  <c r="O261" i="62"/>
  <c r="O258" i="62"/>
  <c r="O251" i="62"/>
  <c r="O245" i="62"/>
  <c r="O241" i="62"/>
  <c r="O235" i="62"/>
  <c r="O232" i="62"/>
  <c r="O226" i="62"/>
  <c r="O223" i="62"/>
  <c r="O266" i="62"/>
  <c r="O214" i="62"/>
  <c r="O208" i="62"/>
  <c r="O206" i="62"/>
  <c r="O200" i="62"/>
  <c r="O197" i="62"/>
  <c r="O192" i="62"/>
  <c r="O189" i="62"/>
  <c r="O182" i="62"/>
  <c r="O176" i="62"/>
  <c r="O173" i="62"/>
  <c r="O167" i="62"/>
  <c r="O164" i="62"/>
  <c r="O159" i="62"/>
  <c r="O156" i="62"/>
  <c r="O150" i="62"/>
  <c r="O147" i="62"/>
  <c r="O204" i="62"/>
  <c r="O242" i="62"/>
  <c r="O186" i="62"/>
  <c r="O177" i="62"/>
  <c r="O168" i="62"/>
  <c r="O151" i="62"/>
  <c r="O139" i="62"/>
  <c r="O132" i="62"/>
  <c r="O121" i="62"/>
  <c r="O113" i="62"/>
  <c r="O110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O19" i="62"/>
  <c r="O16" i="62"/>
  <c r="O13" i="62"/>
  <c r="U358" i="61"/>
  <c r="U355" i="61"/>
  <c r="U352" i="61"/>
  <c r="U349" i="61"/>
  <c r="U340" i="61"/>
  <c r="U325" i="61"/>
  <c r="U319" i="61"/>
  <c r="U313" i="61"/>
  <c r="U304" i="61"/>
  <c r="U298" i="61"/>
  <c r="U283" i="61"/>
  <c r="U274" i="61"/>
  <c r="U261" i="61"/>
  <c r="U250" i="61"/>
  <c r="U241" i="61"/>
  <c r="U232" i="61"/>
  <c r="U223" i="61"/>
  <c r="U214" i="61"/>
  <c r="U205" i="61"/>
  <c r="U199" i="61"/>
  <c r="U193" i="61"/>
  <c r="U184" i="61"/>
  <c r="U172" i="61"/>
  <c r="U154" i="61"/>
  <c r="U145" i="61"/>
  <c r="U136" i="61"/>
  <c r="U130" i="61"/>
  <c r="U121" i="61"/>
  <c r="U115" i="61"/>
  <c r="U106" i="61"/>
  <c r="U97" i="61"/>
  <c r="U91" i="61"/>
  <c r="U79" i="61"/>
  <c r="U58" i="61"/>
  <c r="U49" i="61"/>
  <c r="U43" i="61"/>
  <c r="U31" i="61"/>
  <c r="O142" i="62"/>
  <c r="O135" i="62"/>
  <c r="O124" i="62"/>
  <c r="O116" i="62"/>
  <c r="O79" i="62"/>
  <c r="O70" i="62"/>
  <c r="O61" i="62"/>
  <c r="O55" i="62"/>
  <c r="O45" i="62"/>
  <c r="O39" i="62"/>
  <c r="O33" i="62"/>
  <c r="O27" i="62"/>
  <c r="O21" i="62"/>
  <c r="O15" i="62"/>
  <c r="U360" i="61"/>
  <c r="U354" i="61"/>
  <c r="U348" i="61"/>
  <c r="U342" i="61"/>
  <c r="U336" i="61"/>
  <c r="U330" i="61"/>
  <c r="U324" i="61"/>
  <c r="U321" i="61"/>
  <c r="U315" i="61"/>
  <c r="U309" i="61"/>
  <c r="U306" i="61"/>
  <c r="U300" i="61"/>
  <c r="U294" i="61"/>
  <c r="U288" i="61"/>
  <c r="U282" i="61"/>
  <c r="U279" i="61"/>
  <c r="U273" i="61"/>
  <c r="U266" i="61"/>
  <c r="U260" i="61"/>
  <c r="U253" i="61"/>
  <c r="U246" i="61"/>
  <c r="U240" i="61"/>
  <c r="U234" i="61"/>
  <c r="U231" i="61"/>
  <c r="U228" i="61"/>
  <c r="U222" i="61"/>
  <c r="U216" i="61"/>
  <c r="U210" i="61"/>
  <c r="U204" i="61"/>
  <c r="U198" i="61"/>
  <c r="U195" i="61"/>
  <c r="U189" i="61"/>
  <c r="U183" i="61"/>
  <c r="U177" i="61"/>
  <c r="U174" i="61"/>
  <c r="U168" i="61"/>
  <c r="U162" i="61"/>
  <c r="U156" i="61"/>
  <c r="U150" i="61"/>
  <c r="U144" i="61"/>
  <c r="U138" i="61"/>
  <c r="U132" i="61"/>
  <c r="U126" i="61"/>
  <c r="U123" i="61"/>
  <c r="U117" i="61"/>
  <c r="U111" i="61"/>
  <c r="U105" i="61"/>
  <c r="U99" i="61"/>
  <c r="U93" i="61"/>
  <c r="U90" i="61"/>
  <c r="U84" i="61"/>
  <c r="U72" i="61"/>
  <c r="U66" i="61"/>
  <c r="U60" i="61"/>
  <c r="U54" i="61"/>
  <c r="U48" i="61"/>
  <c r="U42" i="61"/>
  <c r="U36" i="61"/>
  <c r="U30" i="61"/>
  <c r="U27" i="61"/>
  <c r="U21" i="61"/>
  <c r="U12" i="61"/>
  <c r="O255" i="62"/>
  <c r="O198" i="62"/>
  <c r="O190" i="62"/>
  <c r="O180" i="62"/>
  <c r="O171" i="62"/>
  <c r="O162" i="62"/>
  <c r="O154" i="62"/>
  <c r="O145" i="62"/>
  <c r="O138" i="62"/>
  <c r="O127" i="62"/>
  <c r="O120" i="62"/>
  <c r="O112" i="62"/>
  <c r="O109" i="62"/>
  <c r="O106" i="62"/>
  <c r="O103" i="62"/>
  <c r="O100" i="62"/>
  <c r="O97" i="62"/>
  <c r="O94" i="62"/>
  <c r="O91" i="62"/>
  <c r="O88" i="62"/>
  <c r="O85" i="62"/>
  <c r="O82" i="62"/>
  <c r="O76" i="62"/>
  <c r="O73" i="62"/>
  <c r="O67" i="62"/>
  <c r="O64" i="62"/>
  <c r="O58" i="62"/>
  <c r="O52" i="62"/>
  <c r="O49" i="62"/>
  <c r="O42" i="62"/>
  <c r="O36" i="62"/>
  <c r="O30" i="62"/>
  <c r="O24" i="62"/>
  <c r="O18" i="62"/>
  <c r="O12" i="62"/>
  <c r="U357" i="61"/>
  <c r="U351" i="61"/>
  <c r="U345" i="61"/>
  <c r="U339" i="61"/>
  <c r="U333" i="61"/>
  <c r="U327" i="61"/>
  <c r="U318" i="61"/>
  <c r="U312" i="61"/>
  <c r="U303" i="61"/>
  <c r="U297" i="61"/>
  <c r="U291" i="61"/>
  <c r="U285" i="61"/>
  <c r="U276" i="61"/>
  <c r="U269" i="61"/>
  <c r="U263" i="61"/>
  <c r="U256" i="61"/>
  <c r="U249" i="61"/>
  <c r="U243" i="61"/>
  <c r="U237" i="61"/>
  <c r="U225" i="61"/>
  <c r="U219" i="61"/>
  <c r="U213" i="61"/>
  <c r="U207" i="61"/>
  <c r="U201" i="61"/>
  <c r="U192" i="61"/>
  <c r="U186" i="61"/>
  <c r="U180" i="61"/>
  <c r="U171" i="61"/>
  <c r="U164" i="61"/>
  <c r="U159" i="61"/>
  <c r="U153" i="61"/>
  <c r="U147" i="61"/>
  <c r="U141" i="61"/>
  <c r="U135" i="61"/>
  <c r="U129" i="61"/>
  <c r="U120" i="61"/>
  <c r="U114" i="61"/>
  <c r="U108" i="61"/>
  <c r="U102" i="61"/>
  <c r="U96" i="61"/>
  <c r="U87" i="61"/>
  <c r="U81" i="61"/>
  <c r="U78" i="61"/>
  <c r="U75" i="61"/>
  <c r="U69" i="61"/>
  <c r="U63" i="61"/>
  <c r="U57" i="61"/>
  <c r="U51" i="61"/>
  <c r="U45" i="61"/>
  <c r="U39" i="61"/>
  <c r="U33" i="61"/>
  <c r="U24" i="61"/>
  <c r="U18" i="61"/>
  <c r="U15" i="61"/>
  <c r="O141" i="62"/>
  <c r="O130" i="62"/>
  <c r="O123" i="62"/>
  <c r="O114" i="62"/>
  <c r="O108" i="62"/>
  <c r="O102" i="62"/>
  <c r="O96" i="62"/>
  <c r="O90" i="62"/>
  <c r="O87" i="62"/>
  <c r="O81" i="62"/>
  <c r="O75" i="62"/>
  <c r="O66" i="62"/>
  <c r="O63" i="62"/>
  <c r="O57" i="62"/>
  <c r="O51" i="62"/>
  <c r="O47" i="62"/>
  <c r="O44" i="62"/>
  <c r="O38" i="62"/>
  <c r="O32" i="62"/>
  <c r="O26" i="62"/>
  <c r="O20" i="62"/>
  <c r="O14" i="62"/>
  <c r="O11" i="62"/>
  <c r="U356" i="61"/>
  <c r="U350" i="61"/>
  <c r="U341" i="61"/>
  <c r="U335" i="61"/>
  <c r="U326" i="61"/>
  <c r="U323" i="61"/>
  <c r="U317" i="61"/>
  <c r="U311" i="61"/>
  <c r="U305" i="61"/>
  <c r="U299" i="61"/>
  <c r="U293" i="61"/>
  <c r="U290" i="61"/>
  <c r="U284" i="61"/>
  <c r="U278" i="61"/>
  <c r="U275" i="61"/>
  <c r="U268" i="61"/>
  <c r="U262" i="61"/>
  <c r="U255" i="61"/>
  <c r="U252" i="61"/>
  <c r="U245" i="61"/>
  <c r="U239" i="61"/>
  <c r="U233" i="61"/>
  <c r="U230" i="61"/>
  <c r="U224" i="61"/>
  <c r="U218" i="61"/>
  <c r="U212" i="61"/>
  <c r="U209" i="61"/>
  <c r="U203" i="61"/>
  <c r="U197" i="61"/>
  <c r="U194" i="61"/>
  <c r="U188" i="61"/>
  <c r="U182" i="61"/>
  <c r="U179" i="61"/>
  <c r="U173" i="61"/>
  <c r="U166" i="61"/>
  <c r="U161" i="61"/>
  <c r="U158" i="61"/>
  <c r="U152" i="61"/>
  <c r="U146" i="61"/>
  <c r="U140" i="61"/>
  <c r="U134" i="61"/>
  <c r="U131" i="61"/>
  <c r="U125" i="61"/>
  <c r="U116" i="61"/>
  <c r="U110" i="61"/>
  <c r="U104" i="61"/>
  <c r="U101" i="61"/>
  <c r="U95" i="61"/>
  <c r="U92" i="61"/>
  <c r="U86" i="61"/>
  <c r="U83" i="61"/>
  <c r="U80" i="61"/>
  <c r="U74" i="61"/>
  <c r="U68" i="61"/>
  <c r="U62" i="61"/>
  <c r="U56" i="61"/>
  <c r="U50" i="61"/>
  <c r="U44" i="61"/>
  <c r="U41" i="61"/>
  <c r="U35" i="61"/>
  <c r="U29" i="61"/>
  <c r="U26" i="61"/>
  <c r="O209" i="62"/>
  <c r="O201" i="62"/>
  <c r="O193" i="62"/>
  <c r="O183" i="62"/>
  <c r="O174" i="62"/>
  <c r="O165" i="62"/>
  <c r="O157" i="62"/>
  <c r="O148" i="62"/>
  <c r="O144" i="62"/>
  <c r="O133" i="62"/>
  <c r="O126" i="62"/>
  <c r="O111" i="62"/>
  <c r="O105" i="62"/>
  <c r="O99" i="62"/>
  <c r="O93" i="62"/>
  <c r="O84" i="62"/>
  <c r="O78" i="62"/>
  <c r="O72" i="62"/>
  <c r="O69" i="62"/>
  <c r="O60" i="62"/>
  <c r="O54" i="62"/>
  <c r="O41" i="62"/>
  <c r="O35" i="62"/>
  <c r="O29" i="62"/>
  <c r="O23" i="62"/>
  <c r="O17" i="62"/>
  <c r="U359" i="61"/>
  <c r="U353" i="61"/>
  <c r="U347" i="61"/>
  <c r="U344" i="61"/>
  <c r="U338" i="61"/>
  <c r="U332" i="61"/>
  <c r="U329" i="61"/>
  <c r="U320" i="61"/>
  <c r="U314" i="61"/>
  <c r="U308" i="61"/>
  <c r="U302" i="61"/>
  <c r="U296" i="61"/>
  <c r="U287" i="61"/>
  <c r="U281" i="61"/>
  <c r="U272" i="61"/>
  <c r="U265" i="61"/>
  <c r="U259" i="61"/>
  <c r="U248" i="61"/>
  <c r="U242" i="61"/>
  <c r="U236" i="61"/>
  <c r="U227" i="61"/>
  <c r="U221" i="61"/>
  <c r="U215" i="61"/>
  <c r="U206" i="61"/>
  <c r="U200" i="61"/>
  <c r="U191" i="61"/>
  <c r="U185" i="61"/>
  <c r="U176" i="61"/>
  <c r="U170" i="61"/>
  <c r="U163" i="61"/>
  <c r="U155" i="61"/>
  <c r="U149" i="61"/>
  <c r="U143" i="61"/>
  <c r="U137" i="61"/>
  <c r="U128" i="61"/>
  <c r="U122" i="61"/>
  <c r="U119" i="61"/>
  <c r="U113" i="61"/>
  <c r="U107" i="61"/>
  <c r="U98" i="61"/>
  <c r="U89" i="61"/>
  <c r="U77" i="61"/>
  <c r="U71" i="61"/>
  <c r="U65" i="61"/>
  <c r="U59" i="61"/>
  <c r="U53" i="61"/>
  <c r="U47" i="61"/>
  <c r="U38" i="61"/>
  <c r="U32" i="61"/>
  <c r="U23" i="61"/>
  <c r="U20" i="61"/>
  <c r="U17" i="61"/>
  <c r="O136" i="62"/>
  <c r="O129" i="62"/>
  <c r="O118" i="62"/>
  <c r="U361" i="61"/>
  <c r="U346" i="61"/>
  <c r="U343" i="61"/>
  <c r="U337" i="61"/>
  <c r="U334" i="61"/>
  <c r="U331" i="61"/>
  <c r="U328" i="61"/>
  <c r="U322" i="61"/>
  <c r="U316" i="61"/>
  <c r="U310" i="61"/>
  <c r="U307" i="61"/>
  <c r="U301" i="61"/>
  <c r="U295" i="61"/>
  <c r="U292" i="61"/>
  <c r="U289" i="61"/>
  <c r="U286" i="61"/>
  <c r="U280" i="61"/>
  <c r="U277" i="61"/>
  <c r="U271" i="61"/>
  <c r="U267" i="61"/>
  <c r="U264" i="61"/>
  <c r="U258" i="61"/>
  <c r="U254" i="61"/>
  <c r="U247" i="61"/>
  <c r="U244" i="61"/>
  <c r="U238" i="61"/>
  <c r="U235" i="61"/>
  <c r="U229" i="61"/>
  <c r="U226" i="61"/>
  <c r="U220" i="61"/>
  <c r="U217" i="61"/>
  <c r="U211" i="61"/>
  <c r="U208" i="61"/>
  <c r="U202" i="61"/>
  <c r="U196" i="61"/>
  <c r="U190" i="61"/>
  <c r="U187" i="61"/>
  <c r="U181" i="61"/>
  <c r="U178" i="61"/>
  <c r="U175" i="61"/>
  <c r="U169" i="61"/>
  <c r="U165" i="61"/>
  <c r="U160" i="61"/>
  <c r="U157" i="61"/>
  <c r="U151" i="61"/>
  <c r="U148" i="61"/>
  <c r="U142" i="61"/>
  <c r="U139" i="61"/>
  <c r="U133" i="61"/>
  <c r="U127" i="61"/>
  <c r="U124" i="61"/>
  <c r="U118" i="61"/>
  <c r="U112" i="61"/>
  <c r="U109" i="61"/>
  <c r="U103" i="61"/>
  <c r="U100" i="61"/>
  <c r="U94" i="61"/>
  <c r="U88" i="61"/>
  <c r="U85" i="61"/>
  <c r="U82" i="61"/>
  <c r="U76" i="61"/>
  <c r="U73" i="61"/>
  <c r="U70" i="61"/>
  <c r="U67" i="61"/>
  <c r="U64" i="61"/>
  <c r="U61" i="61"/>
  <c r="U55" i="61"/>
  <c r="U52" i="61"/>
  <c r="U46" i="61"/>
  <c r="U40" i="61"/>
  <c r="U37" i="61"/>
  <c r="U34" i="61"/>
  <c r="U14" i="61"/>
  <c r="R26" i="59"/>
  <c r="R16" i="59"/>
  <c r="L52" i="58"/>
  <c r="L42" i="58"/>
  <c r="L36" i="58"/>
  <c r="L27" i="58"/>
  <c r="L17" i="58"/>
  <c r="L11" i="58"/>
  <c r="U25" i="61"/>
  <c r="R31" i="59"/>
  <c r="R22" i="59"/>
  <c r="L44" i="58"/>
  <c r="L32" i="58"/>
  <c r="L16" i="58"/>
  <c r="R17" i="59"/>
  <c r="L25" i="58"/>
  <c r="U22" i="61"/>
  <c r="R42" i="59"/>
  <c r="R38" i="59"/>
  <c r="R35" i="59"/>
  <c r="R32" i="59"/>
  <c r="R29" i="59"/>
  <c r="R23" i="59"/>
  <c r="R19" i="59"/>
  <c r="R13" i="59"/>
  <c r="L48" i="58"/>
  <c r="L45" i="58"/>
  <c r="L39" i="58"/>
  <c r="L33" i="58"/>
  <c r="L30" i="58"/>
  <c r="L24" i="58"/>
  <c r="L21" i="58"/>
  <c r="L14" i="58"/>
  <c r="U16" i="61"/>
  <c r="R34" i="59"/>
  <c r="R28" i="59"/>
  <c r="R25" i="59"/>
  <c r="R15" i="59"/>
  <c r="L47" i="58"/>
  <c r="L41" i="58"/>
  <c r="L35" i="58"/>
  <c r="L29" i="58"/>
  <c r="L20" i="58"/>
  <c r="R27" i="59"/>
  <c r="L49" i="58"/>
  <c r="L40" i="58"/>
  <c r="L28" i="58"/>
  <c r="L18" i="58"/>
  <c r="U13" i="61"/>
  <c r="R37" i="59"/>
  <c r="R18" i="59"/>
  <c r="R12" i="59"/>
  <c r="L38" i="58"/>
  <c r="L23" i="58"/>
  <c r="L10" i="58"/>
  <c r="R24" i="59"/>
  <c r="L46" i="58"/>
  <c r="L34" i="58"/>
  <c r="L15" i="58"/>
  <c r="R41" i="59"/>
  <c r="L50" i="58"/>
  <c r="L26" i="58"/>
  <c r="L13" i="58"/>
  <c r="R20" i="59"/>
  <c r="L43" i="58"/>
  <c r="L31" i="58"/>
  <c r="L22" i="58"/>
  <c r="L12" i="58"/>
  <c r="R14" i="59"/>
  <c r="U28" i="61"/>
  <c r="U19" i="61"/>
  <c r="U11" i="61"/>
  <c r="R40" i="59"/>
  <c r="R36" i="59"/>
  <c r="R33" i="59"/>
  <c r="R30" i="59"/>
  <c r="R11" i="59"/>
  <c r="L37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930]}"/>
    <s v="{[Medida].[Medida].&amp;[2]}"/>
    <s v="{[Keren].[Keren].[All]}"/>
    <s v="{[Cheshbon KM].[Hie Peilut].[Chevra].&amp;[369]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<sst xmlns="http://schemas.openxmlformats.org/spreadsheetml/2006/main" count="11793" uniqueCount="3428">
  <si>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</si>
  <si>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</si>
  <si>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</si>
  <si>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</si>
  <si>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</si>
  <si>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</si>
  <si>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</si>
  <si>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</si>
  <si>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</si>
  <si>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</si>
  <si>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</si>
  <si>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</si>
  <si>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</si>
  <si>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</si>
  <si>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</si>
  <si>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</si>
  <si>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</si>
  <si>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</si>
  <si>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</si>
  <si>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</si>
  <si>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</si>
  <si>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</si>
  <si>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</si>
  <si>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</si>
  <si>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</si>
  <si>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</si>
  <si>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</si>
  <si>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</si>
  <si>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</si>
  <si>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</si>
  <si>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</si>
  <si>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</si>
  <si>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</si>
  <si>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</si>
  <si>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</si>
  <si>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</si>
  <si>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</si>
  <si>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</si>
  <si>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</si>
  <si>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</si>
  <si>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</si>
  <si>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</si>
  <si>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</si>
  <si>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</si>
  <si>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</si>
  <si>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</si>
  <si>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</si>
  <si>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</si>
  <si>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</si>
  <si>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</si>
  <si>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</si>
  <si>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</si>
  <si>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</si>
  <si>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</si>
  <si>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</si>
  <si>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</si>
  <si>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</si>
  <si>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</si>
  <si>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</si>
  <si>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</si>
  <si>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</si>
  <si>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</si>
  <si>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</si>
  <si>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</si>
  <si>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</si>
  <si>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</si>
  <si>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</si>
  <si>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</si>
  <si>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</si>
  <si>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</si>
  <si>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</si>
  <si>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</si>
  <si>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</si>
  <si>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</si>
  <si>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</si>
  <si>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</si>
  <si>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</si>
  <si>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</si>
  <si>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</si>
  <si>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</si>
  <si>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</si>
  <si>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</si>
  <si>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</si>
  <si>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</si>
  <si>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</si>
  <si>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</si>
  <si>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</si>
  <si>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</si>
  <si>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</si>
  <si>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</si>
  <si>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</si>
  <si>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</si>
  <si>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</si>
  <si>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</si>
  <si>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</si>
  <si>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</si>
  <si>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</si>
  <si>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</si>
  <si>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</si>
  <si>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</si>
  <si>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</si>
  <si>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</si>
  <si>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</si>
  <si>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</si>
  <si>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</si>
  <si>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</si>
  <si>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</si>
  <si>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</si>
  <si>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</si>
  <si>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</si>
  <si>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</si>
  <si>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</si>
  <si>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</si>
  <si>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</si>
  <si>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</si>
  <si>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</si>
  <si>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</si>
  <si>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</si>
  <si>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</si>
  <si>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</si>
  <si>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</si>
  <si>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</si>
  <si>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</si>
  <si>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</si>
  <si>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</si>
  <si>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</si>
  <si>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</si>
  <si>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</si>
  <si>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</si>
  <si>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</si>
  <si>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</si>
  <si>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</si>
  <si>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</si>
  <si>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</si>
  <si>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</si>
  <si>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</si>
  <si>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</si>
  <si>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</si>
  <si>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</si>
  <si>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</si>
  <si>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</si>
  <si>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</si>
  <si>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</si>
  <si>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</si>
  <si>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</si>
  <si>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</si>
  <si>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</si>
  <si>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</si>
  <si>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</si>
  <si>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</si>
  <si>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</si>
  <si>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</si>
  <si>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</si>
  <si>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</si>
  <si>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</si>
  <si>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</si>
  <si>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</si>
  <si>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</si>
  <si>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</si>
  <si>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</si>
  <si>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</si>
  <si>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</si>
  <si>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</si>
  <si>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</si>
  <si>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</si>
  <si>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</si>
  <si>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</si>
  <si>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</si>
  <si>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</si>
  <si>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</si>
  <si>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</si>
  <si>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</si>
  <si>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</si>
  <si>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</si>
  <si>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</si>
  <si>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</si>
  <si>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</si>
  <si>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</si>
  <si>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</si>
  <si>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</si>
  <si>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</si>
  <si>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</si>
  <si>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</si>
  <si>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</si>
  <si>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</si>
  <si>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</si>
  <si>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</si>
  <si>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</si>
  <si>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</si>
  <si>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</si>
  <si>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</si>
  <si>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</si>
  <si>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</si>
  <si>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</si>
  <si>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</si>
  <si>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</si>
  <si>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</si>
  <si>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</si>
  <si>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</si>
  <si>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</si>
  <si>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</si>
  <si>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</si>
  <si>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</si>
  <si>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</si>
  <si>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</si>
  <si>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</si>
  <si>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</si>
  <si>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</si>
  <si>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</si>
  <si>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</si>
  <si>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</si>
  <si>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</si>
  <si>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</si>
  <si>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</si>
  <si>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</si>
  <si>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</si>
  <si>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</si>
  <si>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</si>
  <si>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</si>
  <si>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</si>
  <si>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</si>
  <si>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</si>
  <si>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</si>
  <si>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</si>
  <si>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</si>
  <si>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</si>
  <si>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</si>
  <si>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</si>
  <si>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</si>
  <si>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</si>
  <si>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</si>
  <si>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</si>
  <si>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</si>
  <si>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כללי למקבלי קצבה</t>
  </si>
  <si>
    <t>מ.ק.מ. 414</t>
  </si>
  <si>
    <t>8240418</t>
  </si>
  <si>
    <t>RF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</si>
  <si>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</si>
  <si>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</si>
  <si>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</si>
  <si>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</si>
  <si>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</si>
  <si>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</si>
  <si>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</si>
  <si>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</si>
  <si>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</si>
  <si>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</si>
  <si>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</si>
  <si>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</si>
  <si>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</si>
  <si>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</si>
  <si>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</si>
  <si>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</si>
  <si>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</si>
  <si>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</si>
  <si>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</si>
  <si>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</si>
  <si>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</si>
  <si>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</si>
  <si>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</si>
  <si>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</si>
  <si>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</si>
  <si>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</si>
  <si>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</si>
  <si>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</si>
  <si>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</si>
  <si>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</si>
  <si>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</si>
  <si>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</si>
  <si>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</si>
  <si>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</si>
  <si>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</si>
  <si>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</si>
  <si>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</si>
  <si>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</si>
  <si>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</si>
  <si>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</si>
  <si>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</si>
  <si>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</si>
  <si>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</si>
  <si>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</si>
  <si>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</si>
  <si>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</si>
  <si>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</si>
  <si>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</si>
  <si>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</si>
  <si>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</si>
  <si>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</si>
  <si>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</si>
  <si>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</si>
  <si>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</si>
  <si>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</si>
  <si>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</si>
  <si>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</si>
  <si>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</si>
  <si>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</si>
  <si>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</si>
  <si>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</si>
  <si>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</si>
  <si>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</si>
  <si>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</si>
  <si>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</si>
  <si>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</si>
  <si>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</si>
  <si>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</si>
  <si>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</si>
  <si>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</si>
  <si>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</si>
  <si>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</si>
  <si>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</si>
  <si>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</si>
  <si>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</si>
  <si>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</si>
  <si>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</si>
  <si>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</si>
  <si>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</si>
  <si>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</si>
  <si>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</si>
  <si>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</si>
  <si>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</si>
  <si>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</si>
  <si>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</si>
  <si>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</si>
  <si>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</si>
  <si>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</si>
  <si>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</si>
  <si>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</si>
  <si>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</si>
  <si>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</si>
  <si>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</si>
  <si>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</si>
  <si>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</si>
  <si>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</si>
  <si>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</si>
  <si>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</si>
  <si>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</si>
  <si>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</si>
  <si>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</si>
  <si>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</si>
  <si>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</si>
  <si>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</si>
  <si>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</si>
  <si>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</si>
  <si>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</si>
  <si>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</si>
  <si>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</si>
  <si>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</si>
  <si>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</si>
  <si>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</si>
  <si>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</si>
  <si>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</si>
  <si>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</si>
  <si>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</si>
  <si>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</si>
  <si>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</si>
  <si>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</si>
  <si>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</si>
  <si>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</si>
  <si>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</si>
  <si>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</si>
  <si>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</si>
  <si>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</si>
  <si>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</si>
  <si>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</si>
  <si>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</si>
  <si>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</si>
  <si>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</si>
  <si>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</si>
  <si>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</si>
  <si>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</si>
  <si>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</si>
  <si>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</si>
  <si>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</si>
  <si>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</si>
  <si>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</si>
  <si>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</si>
  <si>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</si>
  <si>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</si>
  <si>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</si>
  <si>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</si>
  <si>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</si>
  <si>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</si>
  <si>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</si>
  <si>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</si>
  <si>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</si>
  <si>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</si>
  <si>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</si>
  <si>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</si>
  <si>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</si>
  <si>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</si>
  <si>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</si>
  <si>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</si>
  <si>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</si>
  <si>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</si>
  <si>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</si>
  <si>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</si>
  <si>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</si>
  <si>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</si>
  <si>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</si>
  <si>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</si>
  <si>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</si>
  <si>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</si>
  <si>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</si>
  <si>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</si>
  <si>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</si>
  <si>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</si>
  <si>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</si>
  <si>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</si>
  <si>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</si>
  <si>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</si>
  <si>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</si>
  <si>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</si>
  <si>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</si>
  <si>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</si>
  <si>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</si>
  <si>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</si>
  <si>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</si>
  <si>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</si>
  <si>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</si>
  <si>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</si>
  <si>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</si>
  <si>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</si>
  <si>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</si>
  <si>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</si>
  <si>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</si>
  <si>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</si>
  <si>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</si>
  <si>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</si>
  <si>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</si>
  <si>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</si>
  <si>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</si>
  <si>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</si>
  <si>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</si>
  <si>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</si>
  <si>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</si>
  <si>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</si>
  <si>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</si>
  <si>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</si>
  <si>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</si>
  <si>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</si>
  <si>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</si>
  <si>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</si>
  <si>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</si>
  <si>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</si>
  <si>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</si>
  <si>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</si>
  <si>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</si>
  <si>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</si>
  <si>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</si>
  <si>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</si>
  <si>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</si>
  <si>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</si>
  <si>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</si>
  <si>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</si>
  <si>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</si>
  <si>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</si>
  <si>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</si>
  <si>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</si>
  <si>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</si>
  <si>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</si>
  <si>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</si>
  <si>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</si>
  <si>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</si>
  <si>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</si>
  <si>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</si>
  <si>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</si>
  <si>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</si>
  <si>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</si>
  <si>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</si>
  <si>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</si>
  <si>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</si>
  <si>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</si>
  <si>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</si>
  <si>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</si>
  <si>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</si>
  <si>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</si>
  <si>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</si>
  <si>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</si>
  <si>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</si>
  <si>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</si>
  <si>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</si>
  <si>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</si>
  <si>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</si>
  <si>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</si>
  <si>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</si>
  <si>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</si>
  <si>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</si>
  <si>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</si>
  <si>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</si>
  <si>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</si>
  <si>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</si>
  <si>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</si>
  <si>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</si>
  <si>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</si>
  <si>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</si>
  <si>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</si>
  <si>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</si>
  <si>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</si>
  <si>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</si>
  <si>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</si>
  <si>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</si>
  <si>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</si>
  <si>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</si>
  <si>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</si>
  <si>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</si>
  <si>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</si>
  <si>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</si>
  <si>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</si>
  <si>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</si>
  <si>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</si>
  <si>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</si>
  <si>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</si>
  <si>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</si>
  <si>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</si>
  <si>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</si>
  <si>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</si>
  <si>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</si>
  <si>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</si>
  <si>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</si>
  <si>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</si>
  <si>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</si>
  <si>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</si>
  <si>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</si>
  <si>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</si>
  <si>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</si>
  <si>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</si>
  <si>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</si>
  <si>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</si>
  <si>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</si>
  <si>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</si>
  <si>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</si>
  <si>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</si>
  <si>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</si>
  <si>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</si>
  <si>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</si>
  <si>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</si>
  <si>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</si>
  <si>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</si>
  <si>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</si>
  <si>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</si>
  <si>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</si>
  <si>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</si>
  <si>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</si>
  <si>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</si>
  <si>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</si>
  <si>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</si>
  <si>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</si>
  <si>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</si>
  <si>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</si>
  <si>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</si>
  <si>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</si>
  <si>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</si>
  <si>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</si>
  <si>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</si>
  <si>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</si>
  <si>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</si>
  <si>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</si>
  <si>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</si>
  <si>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</si>
  <si>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</si>
  <si>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</si>
  <si>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</si>
  <si>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</si>
  <si>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</si>
  <si>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</si>
  <si>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</si>
  <si>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</si>
  <si>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</si>
  <si>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</si>
  <si>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</si>
  <si>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</si>
  <si>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</si>
  <si>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</si>
  <si>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</si>
  <si>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</si>
  <si>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</si>
  <si>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</si>
  <si>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</si>
  <si>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</si>
  <si>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</si>
  <si>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</si>
  <si>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</si>
  <si>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</si>
  <si>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</si>
  <si>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</si>
  <si>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</si>
  <si>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</si>
  <si>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</si>
  <si>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</si>
  <si>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</si>
  <si>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</si>
  <si>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</si>
  <si>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</si>
  <si>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</si>
  <si>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</si>
  <si>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</si>
  <si>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</si>
  <si>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</si>
  <si>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</si>
  <si>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</si>
  <si>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</si>
  <si>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</si>
  <si>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</si>
  <si>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</si>
  <si>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</si>
  <si>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</si>
  <si>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</si>
  <si>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</si>
  <si>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</si>
  <si>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</si>
  <si>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</si>
  <si>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</si>
  <si>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</si>
  <si>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</si>
  <si>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</si>
  <si>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</si>
  <si>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</si>
  <si>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</si>
  <si>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</si>
  <si>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</si>
  <si>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</si>
  <si>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</si>
  <si>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</si>
  <si>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</si>
  <si>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</si>
  <si>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</si>
  <si>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</si>
  <si>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</si>
  <si>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</si>
  <si>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</si>
  <si>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</si>
  <si>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</si>
  <si>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</si>
  <si>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</si>
  <si>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</si>
  <si>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</si>
  <si>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</si>
  <si>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</si>
  <si>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</si>
  <si>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</si>
  <si>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</si>
  <si>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</si>
  <si>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</si>
  <si>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</si>
  <si>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</si>
  <si>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</si>
  <si>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</si>
  <si>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</si>
  <si>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</si>
  <si>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</si>
  <si>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</si>
  <si>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</si>
  <si>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</si>
  <si>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</si>
  <si>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</si>
  <si>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</si>
  <si>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</si>
  <si>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</si>
  <si>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</si>
  <si>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</si>
  <si>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</si>
  <si>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</si>
  <si>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</si>
  <si>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</si>
  <si>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</si>
  <si>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</si>
  <si>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</si>
  <si>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</si>
  <si>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</si>
  <si>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</si>
  <si>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</si>
  <si>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</si>
  <si>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</si>
  <si>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</si>
  <si>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</si>
  <si>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</si>
  <si>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</si>
  <si>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</si>
  <si>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</si>
  <si>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</si>
  <si>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</si>
  <si>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</si>
  <si>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</si>
  <si>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</si>
  <si>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</si>
  <si>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</si>
  <si>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</si>
  <si>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</si>
  <si>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</si>
  <si>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</si>
  <si>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</si>
  <si>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</si>
  <si>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</si>
  <si>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</si>
  <si>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</si>
  <si>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</si>
  <si>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</si>
  <si>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</si>
  <si>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</si>
  <si>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</si>
  <si>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</si>
  <si>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</si>
  <si>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</si>
  <si>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</si>
  <si>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</si>
  <si>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</si>
  <si>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</si>
  <si>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</si>
  <si>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</si>
  <si>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</si>
  <si>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</si>
  <si>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</si>
  <si>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</si>
  <si>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</si>
  <si>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</si>
  <si>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</si>
  <si>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</si>
  <si>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</si>
  <si>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</si>
  <si>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</si>
  <si>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</si>
  <si>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</si>
  <si>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</si>
  <si>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</si>
  <si>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</si>
  <si>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</si>
  <si>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</si>
  <si>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</si>
  <si>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</si>
  <si>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</si>
  <si>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</si>
  <si>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</si>
  <si>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</si>
  <si>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</si>
  <si>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</si>
  <si>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</si>
  <si>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</si>
  <si>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</si>
  <si>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</si>
  <si>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</si>
  <si>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</si>
  <si>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</si>
  <si>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</si>
  <si>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</si>
  <si>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</si>
  <si>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</si>
  <si>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</si>
  <si>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</si>
  <si>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</si>
  <si>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</si>
  <si>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</si>
  <si>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</si>
  <si>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</si>
  <si>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</si>
  <si>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</si>
  <si>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</si>
  <si>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</si>
  <si>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</si>
  <si>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</si>
  <si>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</si>
  <si>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</si>
  <si>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</si>
  <si>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</si>
  <si>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</si>
  <si>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</si>
  <si>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</si>
  <si>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</si>
  <si>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</si>
  <si>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</si>
  <si>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</si>
  <si>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</si>
  <si>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</si>
  <si>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</si>
  <si>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</si>
  <si>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</si>
  <si>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</si>
  <si>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</si>
  <si>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</si>
  <si>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</si>
  <si>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</si>
  <si>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</si>
  <si>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</si>
  <si>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</si>
  <si>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</si>
  <si>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</si>
  <si>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</si>
  <si>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</si>
  <si>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</si>
  <si>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</si>
  <si>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</si>
  <si>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</si>
  <si>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</si>
  <si>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</si>
  <si>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</si>
  <si>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</si>
  <si>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</si>
  <si>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</si>
  <si>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</si>
  <si>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</si>
  <si>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</si>
  <si>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</si>
  <si>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</si>
  <si>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</si>
  <si>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</si>
  <si>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</si>
  <si>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</si>
  <si>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</si>
  <si>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</si>
  <si>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</si>
  <si>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</si>
  <si>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</si>
  <si>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</si>
  <si>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</si>
  <si>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</si>
  <si>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</si>
  <si>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</si>
  <si>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</si>
  <si>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</si>
  <si>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</si>
  <si>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</si>
  <si>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</si>
  <si>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</si>
  <si>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</si>
  <si>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</si>
  <si>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</si>
  <si>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</si>
  <si>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</si>
  <si>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</si>
  <si>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</si>
  <si>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</si>
  <si>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</si>
  <si>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</si>
  <si>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</si>
  <si>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</si>
  <si>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</si>
  <si>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</si>
  <si>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</si>
  <si>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</si>
  <si>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</si>
  <si>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</si>
  <si>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</si>
  <si>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</si>
  <si>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</si>
  <si>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</si>
  <si>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</si>
  <si>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</si>
  <si>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</si>
  <si>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</si>
  <si>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</si>
  <si>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</si>
  <si>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</si>
  <si>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</si>
  <si>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</si>
  <si>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</si>
  <si>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</si>
  <si>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</si>
  <si>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</si>
  <si>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</si>
  <si>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</si>
  <si>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</si>
  <si>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</si>
  <si>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</si>
  <si>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</si>
  <si>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</si>
  <si>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</si>
  <si>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</si>
  <si>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</si>
  <si>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</si>
  <si>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</si>
  <si>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</si>
  <si>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</si>
  <si>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</si>
  <si>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</si>
  <si>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</si>
  <si>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</si>
  <si>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</si>
  <si>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</si>
  <si>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</si>
  <si>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</si>
  <si>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</si>
  <si>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</si>
  <si>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</si>
  <si>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</si>
  <si>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</si>
  <si>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</si>
  <si>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</si>
  <si>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</si>
  <si>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</si>
  <si>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</si>
  <si>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</si>
  <si>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</si>
  <si>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</si>
  <si>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</si>
  <si>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</si>
  <si>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</si>
  <si>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</si>
  <si>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</si>
  <si>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</si>
  <si>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</si>
  <si>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</si>
  <si>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</si>
  <si>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</si>
  <si>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</si>
  <si>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</si>
  <si>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</si>
  <si>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</si>
  <si>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</si>
  <si>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</si>
  <si>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</si>
  <si>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</si>
  <si>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</si>
  <si>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</si>
  <si>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</si>
  <si>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</si>
  <si>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</si>
  <si>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</si>
  <si>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</si>
  <si>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</si>
  <si>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</si>
  <si>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</si>
  <si>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</si>
  <si>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</si>
  <si>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</si>
  <si>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</si>
  <si>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</si>
  <si>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</si>
  <si>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</si>
  <si>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</si>
  <si>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</si>
  <si>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</si>
  <si>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</si>
  <si>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</si>
  <si>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</si>
  <si>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</si>
  <si>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</si>
  <si>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</si>
  <si>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</si>
  <si>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</si>
  <si>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</si>
  <si>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</si>
  <si>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</si>
  <si>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</si>
  <si>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</si>
  <si>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</si>
  <si>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</si>
  <si>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</si>
  <si>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</si>
  <si>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</si>
  <si>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</si>
  <si>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</si>
  <si>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</si>
  <si>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</si>
  <si>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</si>
  <si>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</si>
  <si>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</si>
  <si>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</si>
  <si>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</si>
  <si>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</si>
  <si>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</si>
  <si>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</si>
  <si>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</si>
  <si>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</si>
  <si>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</si>
  <si>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</si>
  <si>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</si>
  <si>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</si>
  <si>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</si>
  <si>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</si>
  <si>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</si>
  <si>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</si>
  <si>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</si>
  <si>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</si>
  <si>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</si>
  <si>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</si>
  <si>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</si>
  <si>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</si>
  <si>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</si>
  <si>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</si>
  <si>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</si>
  <si>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</si>
  <si>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</si>
  <si>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</si>
  <si>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</si>
  <si>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</si>
  <si>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</si>
  <si>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</si>
  <si>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</si>
  <si>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</si>
  <si>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</si>
  <si>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</si>
  <si>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</si>
  <si>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</si>
  <si>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</si>
  <si>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</si>
  <si>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</si>
  <si>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</si>
  <si>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</si>
  <si>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</si>
  <si>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</si>
  <si>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</si>
  <si>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</si>
  <si>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</si>
  <si>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</si>
  <si>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</si>
  <si>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</si>
  <si>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</si>
  <si>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</si>
  <si>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</si>
  <si>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</si>
  <si>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</si>
  <si>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</si>
  <si>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</si>
  <si>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</si>
  <si>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</si>
  <si>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</si>
  <si>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</si>
  <si>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</si>
  <si>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</si>
  <si>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</si>
  <si>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</si>
  <si>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</si>
  <si>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</si>
  <si>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</si>
  <si>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</si>
  <si>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</si>
  <si>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</si>
  <si>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</si>
  <si>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</si>
  <si>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</si>
  <si>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</si>
  <si>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</si>
  <si>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</si>
  <si>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</si>
  <si>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</si>
  <si>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</si>
  <si>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</si>
  <si>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</si>
  <si>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</si>
  <si>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</si>
  <si>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</si>
  <si>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</si>
  <si>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</si>
  <si>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</si>
  <si>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</si>
  <si>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</si>
  <si>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</si>
  <si>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</si>
  <si>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</si>
  <si>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</si>
  <si>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</si>
  <si>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</si>
  <si>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</si>
  <si>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</si>
  <si>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</si>
  <si>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</si>
  <si>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</si>
  <si>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</si>
  <si>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</si>
  <si>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</si>
  <si>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</si>
  <si>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</si>
  <si>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</si>
  <si>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</si>
  <si>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</si>
  <si>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</si>
  <si>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</si>
  <si>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</si>
  <si>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</si>
  <si>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</si>
  <si>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</si>
  <si>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</si>
  <si>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</si>
  <si>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</si>
  <si>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</si>
  <si>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</si>
  <si>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</si>
  <si>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</si>
  <si>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</si>
  <si>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</si>
  <si>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</si>
  <si>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</si>
  <si>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</si>
  <si>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</si>
  <si>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</si>
  <si>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</si>
  <si>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</si>
  <si>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</si>
  <si>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</si>
  <si>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</si>
  <si>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</si>
  <si>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</si>
  <si>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</si>
  <si>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</si>
  <si>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</si>
  <si>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</si>
  <si>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</si>
  <si>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</si>
  <si>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</si>
  <si>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</si>
  <si>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</si>
  <si>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</si>
  <si>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</si>
  <si>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</si>
  <si>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</si>
  <si>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</si>
  <si>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</si>
  <si>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</si>
  <si>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</si>
  <si>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</si>
  <si>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</si>
  <si>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</si>
  <si>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</si>
  <si>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</si>
  <si>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</si>
  <si>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</si>
  <si>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</si>
  <si>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</si>
  <si>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</si>
  <si>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</si>
  <si>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</si>
  <si>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</si>
  <si>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</si>
  <si>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</si>
  <si>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</si>
  <si>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</si>
  <si>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</si>
  <si>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</si>
  <si>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</si>
  <si>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</si>
  <si>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</si>
  <si>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</si>
  <si>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</si>
  <si>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</si>
  <si>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</si>
  <si>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</si>
  <si>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</si>
  <si>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</si>
  <si>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</si>
  <si>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</si>
  <si>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</si>
  <si>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</si>
  <si>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</si>
  <si>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</si>
  <si>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</si>
  <si>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</si>
  <si>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</si>
  <si>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</si>
  <si>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</si>
  <si>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</si>
  <si>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</si>
  <si>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</si>
  <si>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</si>
  <si>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</si>
  <si>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</si>
  <si>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</si>
  <si>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</si>
  <si>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</si>
  <si>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</si>
  <si>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</si>
  <si>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</si>
  <si>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</si>
  <si>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</si>
  <si>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</si>
  <si>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</si>
  <si>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</si>
  <si>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</si>
  <si>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</si>
  <si>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</si>
  <si>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</si>
  <si>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</si>
  <si>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</si>
  <si>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</si>
  <si>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</si>
  <si>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</si>
  <si>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</si>
  <si>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</si>
  <si>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</si>
  <si>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</si>
  <si>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</si>
  <si>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</si>
  <si>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</si>
  <si>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</si>
  <si>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</si>
  <si>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</si>
  <si>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</si>
  <si>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</si>
  <si>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</si>
  <si>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</si>
  <si>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</si>
  <si>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</si>
  <si>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</si>
  <si>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</si>
  <si>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</si>
  <si>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</si>
  <si>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</si>
  <si>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</si>
  <si>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</si>
  <si>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</si>
  <si>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</si>
  <si>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</si>
  <si>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</si>
  <si>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</si>
  <si>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</si>
  <si>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</si>
  <si>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</si>
  <si>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</si>
  <si>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</si>
  <si>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</si>
  <si>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</si>
  <si>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</si>
  <si>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</si>
  <si>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</si>
  <si>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</si>
  <si>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</si>
  <si>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</si>
  <si>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</si>
  <si>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</si>
  <si>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</si>
  <si>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</si>
  <si>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</si>
  <si>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</si>
  <si>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</si>
  <si>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</si>
  <si>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</si>
  <si>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</si>
  <si>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</si>
  <si>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</si>
  <si>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</si>
  <si>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</si>
  <si>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</si>
  <si>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</si>
  <si>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</si>
  <si>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</si>
  <si>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</si>
  <si>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</si>
  <si>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</si>
  <si>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</si>
  <si>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</si>
  <si>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</si>
  <si>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</si>
  <si>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</si>
  <si>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</si>
  <si>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</si>
  <si>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</si>
  <si>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</si>
  <si>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</si>
  <si>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</si>
  <si>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</si>
  <si>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</si>
  <si>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</si>
  <si>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</si>
  <si>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</si>
  <si>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</si>
  <si>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</si>
  <si>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</si>
  <si>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</si>
  <si>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</si>
  <si>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</si>
  <si>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</si>
  <si>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</si>
  <si>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</si>
  <si>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</si>
  <si>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</si>
  <si>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</si>
  <si>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</si>
  <si>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</si>
  <si>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</si>
  <si>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</si>
  <si>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</si>
  <si>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</si>
  <si>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</si>
  <si>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</si>
  <si>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</si>
  <si>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</si>
  <si>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</si>
  <si>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</si>
  <si>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</si>
  <si>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</si>
  <si>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</si>
  <si>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</si>
  <si>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</si>
  <si>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</si>
  <si>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</si>
  <si>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</si>
  <si>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</si>
  <si>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</si>
  <si>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</si>
  <si>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</si>
  <si>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</si>
  <si>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</si>
  <si>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</si>
  <si>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</si>
  <si>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</si>
  <si>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</si>
  <si>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</si>
  <si>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</si>
  <si>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</si>
  <si>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</si>
  <si>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</si>
  <si>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</si>
  <si>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</si>
  <si>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</si>
  <si>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</si>
  <si>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</si>
  <si>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</si>
  <si>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</si>
  <si>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</si>
  <si>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</si>
  <si>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</si>
  <si>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</si>
  <si>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</si>
  <si>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</si>
  <si>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</si>
  <si>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</si>
  <si>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</si>
  <si>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</si>
  <si>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</si>
  <si>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</si>
  <si>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</si>
  <si>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</si>
  <si>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</si>
  <si>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</si>
  <si>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</si>
  <si>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</si>
  <si>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</si>
  <si>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</si>
  <si>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</si>
  <si>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</si>
  <si>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</si>
  <si>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</si>
  <si>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</si>
  <si>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</si>
  <si>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</si>
  <si>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</si>
  <si>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</si>
  <si>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</si>
  <si>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</si>
  <si>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</si>
  <si>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</si>
  <si>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</si>
  <si>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</si>
  <si>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</si>
  <si>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</si>
  <si>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</si>
  <si>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</si>
  <si>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</si>
  <si>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</si>
  <si>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</si>
  <si>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</si>
  <si>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</si>
  <si>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</si>
  <si>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</si>
  <si>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</si>
  <si>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</si>
  <si>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</si>
  <si>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</si>
  <si>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</si>
  <si>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</si>
  <si>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</si>
  <si>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</si>
  <si>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</si>
  <si>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</si>
  <si>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</si>
  <si>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</si>
  <si>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</si>
  <si>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</si>
  <si>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</si>
  <si>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</si>
  <si>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</si>
  <si>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</si>
  <si>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</si>
  <si>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</si>
  <si>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</si>
  <si>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</si>
  <si>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</si>
  <si>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</si>
  <si>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</si>
  <si>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</si>
  <si>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</si>
  <si>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</si>
  <si>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</si>
  <si>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</si>
  <si>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</si>
  <si>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</si>
  <si>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</si>
  <si>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</si>
  <si>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</si>
  <si>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</si>
  <si>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</si>
  <si>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</si>
  <si>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</si>
  <si>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</si>
  <si>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</si>
  <si>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</si>
  <si>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</si>
  <si>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</si>
  <si>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</si>
  <si>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</si>
  <si>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</si>
  <si>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</si>
  <si>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</si>
  <si>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</si>
  <si>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</si>
  <si>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</si>
  <si>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</si>
  <si>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</si>
  <si>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</si>
  <si>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</si>
  <si>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</si>
  <si>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</si>
  <si>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</si>
  <si>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</si>
  <si>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</si>
  <si>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</si>
  <si>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</si>
  <si>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</si>
  <si>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</si>
  <si>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</si>
  <si>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</si>
  <si>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</si>
  <si>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</si>
  <si>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</si>
  <si>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</si>
  <si>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</si>
  <si>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</si>
  <si>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</si>
  <si>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</si>
  <si>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</si>
  <si>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</si>
  <si>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</si>
  <si>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</si>
  <si>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</si>
  <si>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</si>
  <si>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</si>
  <si>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</si>
  <si>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</si>
  <si>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</si>
  <si>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</si>
  <si>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</si>
  <si>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</si>
  <si>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</si>
  <si>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</si>
  <si>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</si>
  <si>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</si>
  <si>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</si>
  <si>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</si>
  <si>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</si>
  <si>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</si>
  <si>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</si>
  <si>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</si>
  <si>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</si>
  <si>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</si>
  <si>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</si>
  <si>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</si>
  <si>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</si>
  <si>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</si>
  <si>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</si>
  <si>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</si>
  <si>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</si>
  <si>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</si>
  <si>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</si>
  <si>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</si>
  <si>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</si>
  <si>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</si>
  <si>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</si>
  <si>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</si>
  <si>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</si>
  <si>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</si>
  <si>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</si>
  <si>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</si>
  <si>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</si>
  <si>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</si>
  <si>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</si>
  <si>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</si>
  <si>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</si>
  <si>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</si>
  <si>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</si>
  <si>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</si>
  <si>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</si>
  <si>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</si>
  <si>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</si>
  <si>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</si>
  <si>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</si>
  <si>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</si>
  <si>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</si>
  <si>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</si>
  <si>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</si>
  <si>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</si>
  <si>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</si>
  <si>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</si>
  <si>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</si>
  <si>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</si>
  <si>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</si>
  <si>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</si>
  <si>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</si>
  <si>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</si>
  <si>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</si>
  <si>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</si>
  <si>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</si>
  <si>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</si>
  <si>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</si>
  <si>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</si>
  <si>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</si>
  <si>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</si>
  <si>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</si>
  <si>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</si>
  <si>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</si>
  <si>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</si>
  <si>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</si>
  <si>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</si>
  <si>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</si>
  <si>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</si>
  <si>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</si>
  <si>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</si>
  <si>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</si>
  <si>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</si>
  <si>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</si>
  <si>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</si>
  <si>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</si>
  <si>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</si>
  <si>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</si>
  <si>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</si>
  <si>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</si>
  <si>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</si>
  <si>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</si>
  <si>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</si>
  <si>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</si>
  <si>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</si>
  <si>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</si>
  <si>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</si>
  <si>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</si>
  <si>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</si>
  <si>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</si>
  <si>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</si>
  <si>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</si>
  <si>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</si>
  <si>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</si>
  <si>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</si>
  <si>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</si>
  <si>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</si>
  <si>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</si>
  <si>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</si>
  <si>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</si>
  <si>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</si>
  <si>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</si>
  <si>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</si>
  <si>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</si>
  <si>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</si>
  <si>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</si>
  <si>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</si>
  <si>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</si>
  <si>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</si>
  <si>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</si>
  <si>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</si>
  <si>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</si>
  <si>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</si>
  <si>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</si>
  <si>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</si>
  <si>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</si>
  <si>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</si>
  <si>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</si>
  <si>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</si>
  <si>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</si>
  <si>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</si>
  <si>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</si>
  <si>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</si>
  <si>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</si>
  <si>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</si>
  <si>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</si>
  <si>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</si>
  <si>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</si>
  <si>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</si>
  <si>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</si>
  <si>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</si>
  <si>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</si>
  <si>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</si>
  <si>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</si>
  <si>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</si>
  <si>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</si>
  <si>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</si>
  <si>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</si>
  <si>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</si>
  <si>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</si>
  <si>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</si>
  <si>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</si>
  <si>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</si>
  <si>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</si>
  <si>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</si>
  <si>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</si>
  <si>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</si>
  <si>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</si>
  <si>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</si>
  <si>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</si>
  <si>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</si>
  <si>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</si>
  <si>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</si>
  <si>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</si>
  <si>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</si>
  <si>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</si>
  <si>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</si>
  <si>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</si>
  <si>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</si>
  <si>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</si>
  <si>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</si>
  <si>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</si>
  <si>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</si>
  <si>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</si>
  <si>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</si>
  <si>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</si>
  <si>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</si>
  <si>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</si>
  <si>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</si>
  <si>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</si>
  <si>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</si>
  <si>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</si>
  <si>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</si>
  <si>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</si>
  <si>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</si>
  <si>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</si>
  <si>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</si>
  <si>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</si>
  <si>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</si>
  <si>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</si>
  <si>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</si>
  <si>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</si>
  <si>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</si>
  <si>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</si>
  <si>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</si>
  <si>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</si>
  <si>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</si>
  <si>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</si>
  <si>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</si>
  <si>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</si>
  <si>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</si>
  <si>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</si>
  <si>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</si>
  <si>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</si>
  <si>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</si>
  <si>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</si>
  <si>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</si>
  <si>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</si>
  <si>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</si>
  <si>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</si>
  <si>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</si>
  <si>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</si>
  <si>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</si>
  <si>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</si>
  <si>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</si>
  <si>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</si>
  <si>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</si>
  <si>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</si>
  <si>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</si>
  <si>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</si>
  <si>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</si>
  <si>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</si>
  <si>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</si>
  <si>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</si>
  <si>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</si>
  <si>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</si>
  <si>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</si>
  <si>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</si>
  <si>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</si>
  <si>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</si>
  <si>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</si>
  <si>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</si>
  <si>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</si>
  <si>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</si>
  <si>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</si>
  <si>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</si>
  <si>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</si>
  <si>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</si>
  <si>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</si>
  <si>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</si>
  <si>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</si>
  <si>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</si>
  <si>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</si>
  <si>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</si>
  <si>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</si>
  <si>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</si>
  <si>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</si>
  <si>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</si>
  <si>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</si>
  <si>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</si>
  <si>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</si>
  <si>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</si>
  <si>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</si>
  <si>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</si>
  <si>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</si>
  <si>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</si>
  <si>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</si>
  <si>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</si>
  <si>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</si>
  <si>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</si>
  <si>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</si>
  <si>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</si>
  <si>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</si>
  <si>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</si>
  <si>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</si>
  <si>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</si>
  <si>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</si>
  <si>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</si>
  <si>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</si>
  <si>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</si>
  <si>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</si>
  <si>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</si>
  <si>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</si>
  <si>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</si>
  <si>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</si>
  <si>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</si>
  <si>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</si>
  <si>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</si>
  <si>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</si>
  <si>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</si>
  <si>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</si>
  <si>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</si>
  <si>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</si>
  <si>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</si>
  <si>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</si>
  <si>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</si>
  <si>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</si>
  <si>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</si>
  <si>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</si>
  <si>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</si>
  <si>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</si>
  <si>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</si>
  <si>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</si>
  <si>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</si>
  <si>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</si>
  <si>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</si>
  <si>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</si>
  <si>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</si>
  <si>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</si>
  <si>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</si>
  <si>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</si>
  <si>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</si>
  <si>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</si>
  <si>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</si>
  <si>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</si>
  <si>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</si>
  <si>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</si>
  <si>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</si>
  <si>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</si>
  <si>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</si>
  <si>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</si>
  <si>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</si>
  <si>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</si>
  <si>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</si>
  <si>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</si>
  <si>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</si>
  <si>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</si>
  <si>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</si>
  <si>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</si>
  <si>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</si>
  <si>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</si>
  <si>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</si>
  <si>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</si>
  <si>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</si>
  <si>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</si>
  <si>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</si>
  <si>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</si>
  <si>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</si>
  <si>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</si>
  <si>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</si>
  <si>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</si>
  <si>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</si>
  <si>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</si>
  <si>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</si>
  <si>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</si>
  <si>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</si>
  <si>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</si>
  <si>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</si>
  <si>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</si>
  <si>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</si>
  <si>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</si>
  <si>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</si>
  <si>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</si>
  <si>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</si>
  <si>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</si>
  <si>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</si>
  <si>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</si>
  <si>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</si>
  <si>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</si>
  <si>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</si>
  <si>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</si>
  <si>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</si>
  <si>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</si>
  <si>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</si>
  <si>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</si>
  <si>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</si>
  <si>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</si>
  <si>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</si>
  <si>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</si>
  <si>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</si>
  <si>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</si>
  <si>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</si>
  <si>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</si>
  <si>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</si>
  <si>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</si>
  <si>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</si>
  <si>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</si>
  <si>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</si>
  <si>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</si>
  <si>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</si>
  <si>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</si>
  <si>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</si>
  <si>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</si>
  <si>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</si>
  <si>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</si>
  <si>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</si>
  <si>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</si>
  <si>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</si>
  <si>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</si>
  <si>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</si>
  <si>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</si>
  <si>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</si>
  <si>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</si>
  <si>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</si>
  <si>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</si>
  <si>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</si>
  <si>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</si>
  <si>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</si>
  <si>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</si>
  <si>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</si>
  <si>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</si>
  <si>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</si>
  <si>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</si>
  <si>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</si>
  <si>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</si>
  <si>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</si>
  <si>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</si>
  <si>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</si>
  <si>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</si>
  <si>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</si>
  <si>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</si>
  <si>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</si>
  <si>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</si>
  <si>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</si>
  <si>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</si>
  <si>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</si>
  <si>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</si>
  <si>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</si>
  <si>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</si>
  <si>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</si>
  <si>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</si>
  <si>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</si>
  <si>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</si>
  <si>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</si>
  <si>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</si>
  <si>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</si>
  <si>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</si>
  <si>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</si>
  <si>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</si>
  <si>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</si>
  <si>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</si>
  <si>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</si>
  <si>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</si>
  <si>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</si>
  <si>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</si>
  <si>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</si>
  <si>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</si>
  <si>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</si>
  <si>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</si>
  <si>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</si>
  <si>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</si>
  <si>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</si>
  <si>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</si>
  <si>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</si>
  <si>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</si>
  <si>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</si>
  <si>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</si>
  <si>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</si>
  <si>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</si>
  <si>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</si>
  <si>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</si>
  <si>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</si>
  <si>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</si>
  <si>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</si>
  <si>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</si>
  <si>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</si>
  <si>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</si>
  <si>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</si>
  <si>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</si>
  <si>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</si>
  <si>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</si>
  <si>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</si>
  <si>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</si>
  <si>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</si>
  <si>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</si>
  <si>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</si>
  <si>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</si>
  <si>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</si>
  <si>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</si>
  <si>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</si>
  <si>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</si>
  <si>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</si>
  <si>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</si>
  <si>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</si>
  <si>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</si>
  <si>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</si>
  <si>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</si>
  <si>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</si>
  <si>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</si>
  <si>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</si>
  <si>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</si>
  <si>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</si>
  <si>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</si>
  <si>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</si>
  <si>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</si>
  <si>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</si>
  <si>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</si>
  <si>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</si>
  <si>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</si>
  <si>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</si>
  <si>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</si>
  <si>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</si>
  <si>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</si>
  <si>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</si>
  <si>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</si>
  <si>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</si>
  <si>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</si>
  <si>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</si>
  <si>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</si>
  <si>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</si>
  <si>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</si>
  <si>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</si>
  <si>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</si>
  <si>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</si>
  <si>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</si>
  <si>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</si>
  <si>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</si>
  <si>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</si>
  <si>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</si>
  <si>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</si>
  <si>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</si>
  <si>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</si>
  <si>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</si>
  <si>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</si>
  <si>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</si>
  <si>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</si>
  <si>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</si>
  <si>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</si>
  <si>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</si>
  <si>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</si>
  <si>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</si>
  <si>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</si>
  <si>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</si>
  <si>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</si>
  <si>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</si>
  <si>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</si>
  <si>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</si>
  <si>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</si>
  <si>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</si>
  <si>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</si>
  <si>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</si>
  <si>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</si>
  <si>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</si>
  <si>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</si>
  <si>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</si>
  <si>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</si>
  <si>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</si>
  <si>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</si>
  <si>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</si>
  <si>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</si>
  <si>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</si>
  <si>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</si>
  <si>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</si>
  <si>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</si>
  <si>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</si>
  <si>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</si>
  <si>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</si>
  <si>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</si>
  <si>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</si>
  <si>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</si>
  <si>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</si>
  <si>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</si>
  <si>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</si>
  <si>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</si>
  <si>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</si>
  <si>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</si>
  <si>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</si>
  <si>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</si>
  <si>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</si>
  <si>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</si>
  <si>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</si>
  <si>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</si>
  <si>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</si>
  <si>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</si>
  <si>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</si>
  <si>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</si>
  <si>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</si>
  <si>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</si>
  <si>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</si>
  <si>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</si>
  <si>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</si>
  <si>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</si>
  <si>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</si>
  <si>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</si>
  <si>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</si>
  <si>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</si>
  <si>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</si>
  <si>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</si>
  <si>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</si>
  <si>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</si>
  <si>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</si>
  <si>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</si>
  <si>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</si>
  <si>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</si>
  <si>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</si>
  <si>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</si>
  <si>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</si>
  <si>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</si>
  <si>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</si>
  <si>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</si>
  <si>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</si>
  <si>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</si>
  <si>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</si>
  <si>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</si>
  <si>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</si>
  <si>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</si>
  <si>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</si>
  <si>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</si>
  <si>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</si>
  <si>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</si>
  <si>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</si>
  <si>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</si>
  <si>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</si>
  <si>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</si>
  <si>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</si>
  <si>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</si>
  <si>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</si>
  <si>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</si>
  <si>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</si>
  <si>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</si>
  <si>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</si>
  <si>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</si>
  <si>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</si>
  <si>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</si>
  <si>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</si>
  <si>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</si>
  <si>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</si>
  <si>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</si>
  <si>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</si>
  <si>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</si>
  <si>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</si>
  <si>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</si>
  <si>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</si>
  <si>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</si>
  <si>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</si>
  <si>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</si>
  <si>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</si>
  <si>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</si>
  <si>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</si>
  <si>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</si>
  <si>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</si>
  <si>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</si>
  <si>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</si>
  <si>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</si>
  <si>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</si>
  <si>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</si>
  <si>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</si>
  <si>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</si>
  <si>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</si>
  <si>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</si>
  <si>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</si>
  <si>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</si>
  <si>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</si>
  <si>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</si>
  <si>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</si>
  <si>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</si>
  <si>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</si>
  <si>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</si>
  <si>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</si>
  <si>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 MAKEFET*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</si>
  <si>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</si>
  <si>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</si>
  <si>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</si>
  <si>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</si>
  <si>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</si>
  <si>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</si>
  <si>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</si>
  <si>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</si>
  <si>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</si>
  <si>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</si>
  <si>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</si>
  <si>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</si>
  <si>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</si>
  <si>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</si>
  <si>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</si>
  <si>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</si>
  <si>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SPVNI 2 Next 2021 LP</t>
  </si>
  <si>
    <t>Sunbit</t>
  </si>
  <si>
    <t>Tanfield 1*</t>
  </si>
  <si>
    <t>USBT INVESTOR HOLDCO 2 LP*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</si>
  <si>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</si>
  <si>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</si>
  <si>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</si>
  <si>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</si>
  <si>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</si>
  <si>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</si>
  <si>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</si>
  <si>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</si>
  <si>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</si>
  <si>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</si>
  <si>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</si>
  <si>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</si>
  <si>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</si>
  <si>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</si>
  <si>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</si>
  <si>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FIMI ISRAEL OPPORTUNITY 6</t>
  </si>
  <si>
    <t>FIMI Israel Opportunity VII</t>
  </si>
  <si>
    <t>Fortissimo Capital Fund V L.P.</t>
  </si>
  <si>
    <t>Gad</t>
  </si>
  <si>
    <t>GESM Via Maris Limited Partnership</t>
  </si>
  <si>
    <t>Green Lantern GL II LP</t>
  </si>
  <si>
    <t>Kedma Capital III</t>
  </si>
  <si>
    <t>Noy 4 Infrastructure and energy</t>
  </si>
  <si>
    <t>Panorays. Ltd (ISR)</t>
  </si>
  <si>
    <t>RAM COASTAL ENERGY LIMITED PARTNERSHIP</t>
  </si>
  <si>
    <t>S.H. SKY 3 L.P</t>
  </si>
  <si>
    <t>S.H. SKY 4 L.P</t>
  </si>
  <si>
    <t>S.H. SKY II L.P.s</t>
  </si>
  <si>
    <t>Yesodot Gimmel</t>
  </si>
  <si>
    <t>Yesodot Senior Co Invest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</si>
  <si>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</si>
  <si>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</si>
  <si>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</si>
  <si>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</si>
  <si>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</si>
  <si>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</si>
  <si>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</si>
  <si>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</si>
  <si>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</si>
  <si>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</si>
  <si>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</si>
  <si>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</si>
  <si>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</si>
  <si>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</si>
  <si>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</si>
  <si>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</si>
  <si>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</si>
  <si>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</si>
  <si>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</si>
  <si>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</si>
  <si>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</si>
  <si>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IX.F L.P</t>
  </si>
  <si>
    <t>Electra America Multifamily III</t>
  </si>
  <si>
    <t>ELECTRA AMERICA PRINCIPAL HOSPITALITY</t>
  </si>
  <si>
    <t>Faropoint III FEEDER 6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</si>
  <si>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</si>
  <si>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</si>
  <si>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</si>
  <si>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</si>
  <si>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</si>
  <si>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</si>
  <si>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</si>
  <si>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</si>
  <si>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Andreessen Horowitz Fund VIII</t>
  </si>
  <si>
    <t>Andreessen Horowitz LSV Fund III</t>
  </si>
  <si>
    <t>AP IX Connect Holdings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</si>
  <si>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</si>
  <si>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</si>
  <si>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</si>
  <si>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</si>
  <si>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</si>
  <si>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</si>
  <si>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</si>
  <si>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</si>
  <si>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</si>
  <si>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</si>
  <si>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</si>
  <si>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</si>
  <si>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</si>
  <si>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</si>
  <si>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</si>
  <si>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</si>
  <si>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</si>
  <si>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</si>
  <si>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</si>
  <si>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</si>
  <si>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</si>
  <si>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</si>
  <si>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</si>
  <si>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</si>
  <si>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</si>
  <si>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</si>
  <si>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</si>
  <si>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</si>
  <si>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</si>
  <si>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</si>
  <si>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Creandum VI Select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</si>
  <si>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</si>
  <si>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</si>
  <si>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</si>
  <si>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</si>
  <si>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</si>
  <si>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</si>
  <si>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</si>
  <si>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</si>
  <si>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</si>
  <si>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</si>
  <si>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</si>
  <si>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</si>
  <si>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</si>
  <si>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</si>
  <si>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</si>
  <si>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</si>
  <si>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</si>
  <si>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</si>
  <si>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</si>
  <si>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</si>
  <si>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</si>
  <si>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</si>
  <si>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</si>
  <si>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</si>
  <si>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</si>
  <si>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</si>
  <si>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</si>
  <si>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</si>
  <si>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</si>
  <si>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</si>
  <si>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Havea*</t>
  </si>
  <si>
    <t>ICG Real Estate Debt VI</t>
  </si>
  <si>
    <t>ICG Senior Debt Partners Fund 5 A SCSp</t>
  </si>
  <si>
    <t>IFM GLOBAL INFRASTRUCTURE C</t>
  </si>
  <si>
    <t>InnovateMR</t>
  </si>
  <si>
    <t>InterMed Group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</si>
  <si>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</si>
  <si>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</si>
  <si>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</si>
  <si>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</si>
  <si>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</si>
  <si>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</si>
  <si>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</si>
  <si>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</si>
  <si>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</si>
  <si>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</si>
  <si>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KCOV</t>
  </si>
  <si>
    <t>KKR CAVALRY CO INVEST BLOCKER PARENT</t>
  </si>
  <si>
    <t>KKR THOR CO INVEST LP</t>
  </si>
  <si>
    <t>Klirmark III</t>
  </si>
  <si>
    <t>Klirmark Opportunity Fund IV</t>
  </si>
  <si>
    <t>KSO</t>
  </si>
  <si>
    <t>Magna Legal Services</t>
  </si>
  <si>
    <t>MCP V</t>
  </si>
  <si>
    <t>MIE III Co Investment Fund II S.L.P</t>
  </si>
  <si>
    <t>Mirasol Co Invest Fund L.P</t>
  </si>
  <si>
    <t>Monarch MCP VI</t>
  </si>
  <si>
    <t>MORE B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</si>
  <si>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</si>
  <si>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</si>
  <si>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</si>
  <si>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</si>
  <si>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</si>
  <si>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</si>
  <si>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</si>
  <si>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Pantheon Global Co Inv Opportunities V</t>
  </si>
  <si>
    <t>PCSIII LP</t>
  </si>
  <si>
    <t>PERMIRA VII L.P.2 SCSP</t>
  </si>
  <si>
    <t>Permira VIII   2 SCSp</t>
  </si>
  <si>
    <t>Point Nine Annex II GmbH &amp; Co. KG</t>
  </si>
  <si>
    <t>Point Nine VI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</si>
  <si>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</si>
  <si>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</si>
  <si>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</si>
  <si>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</si>
  <si>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</si>
  <si>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</si>
  <si>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</si>
  <si>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</si>
  <si>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</si>
  <si>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</si>
  <si>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</si>
  <si>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</si>
  <si>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</si>
  <si>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</si>
  <si>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X</t>
  </si>
  <si>
    <t>TDLIV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</si>
  <si>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</si>
  <si>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</si>
  <si>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</si>
  <si>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</si>
  <si>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</si>
  <si>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</si>
  <si>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Vintage Fund of Funds VI Access</t>
  </si>
  <si>
    <t>Vintage Fund of Funds VII (Access) LP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</si>
  <si>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</si>
  <si>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</si>
  <si>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</si>
  <si>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</si>
  <si>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</si>
  <si>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</si>
  <si>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</si>
  <si>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</si>
  <si>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</si>
  <si>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</si>
  <si>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</si>
  <si>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</si>
  <si>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</si>
  <si>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</si>
  <si>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</si>
  <si>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</si>
  <si>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</si>
  <si>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</si>
  <si>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</si>
  <si>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</si>
  <si>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</si>
  <si>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</si>
  <si>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</si>
  <si>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</si>
  <si>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</si>
  <si>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</si>
  <si>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</si>
  <si>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</si>
  <si>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</si>
  <si>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</si>
  <si>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</si>
  <si>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</si>
  <si>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</si>
  <si>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</si>
  <si>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</si>
  <si>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</si>
  <si>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</si>
  <si>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</si>
  <si>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</si>
  <si>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</si>
  <si>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</si>
  <si>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</si>
  <si>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</si>
  <si>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</si>
  <si>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</si>
  <si>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</si>
  <si>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</si>
  <si>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</si>
  <si>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</si>
  <si>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</si>
  <si>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</si>
  <si>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</si>
  <si>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</si>
  <si>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</si>
  <si>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</si>
  <si>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</si>
  <si>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</si>
  <si>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</si>
  <si>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</si>
  <si>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</si>
  <si>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</si>
  <si>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</si>
  <si>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</si>
  <si>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</si>
  <si>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</si>
  <si>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</si>
  <si>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</si>
  <si>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</si>
  <si>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</si>
  <si>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</si>
  <si>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</si>
  <si>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</si>
  <si>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</si>
  <si>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</si>
  <si>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</si>
  <si>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</si>
  <si>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</si>
  <si>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</si>
  <si>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</si>
  <si>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</si>
  <si>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</si>
  <si>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</si>
  <si>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</si>
  <si>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</si>
  <si>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</si>
  <si>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</si>
  <si>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</si>
  <si>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</si>
  <si>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</si>
  <si>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</si>
  <si>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</si>
  <si>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</si>
  <si>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</si>
  <si>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</si>
  <si>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</si>
  <si>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</si>
  <si>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</si>
  <si>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</si>
  <si>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</si>
  <si>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</si>
  <si>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</si>
  <si>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</si>
  <si>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</si>
  <si>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</si>
  <si>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</si>
  <si>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</si>
  <si>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</si>
  <si>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</si>
  <si>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</si>
  <si>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</si>
  <si>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</si>
  <si>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</si>
  <si>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</si>
  <si>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</si>
  <si>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</si>
  <si>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</si>
  <si>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</si>
  <si>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</si>
  <si>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</si>
  <si>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</si>
  <si>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</si>
  <si>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</si>
  <si>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</si>
  <si>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</si>
  <si>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</si>
  <si>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</si>
  <si>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</si>
  <si>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</si>
  <si>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</si>
  <si>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</si>
  <si>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</si>
  <si>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</si>
  <si>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</si>
  <si>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</si>
  <si>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</si>
  <si>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</si>
  <si>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</si>
  <si>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</si>
  <si>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</si>
  <si>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</si>
  <si>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</si>
  <si>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</si>
  <si>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</si>
  <si>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</si>
  <si>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</si>
  <si>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</si>
  <si>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</si>
  <si>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</si>
  <si>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</si>
  <si>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</si>
  <si>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</si>
  <si>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</si>
  <si>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</si>
  <si>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</si>
  <si>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</si>
  <si>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</si>
  <si>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</si>
  <si>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</si>
  <si>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</si>
  <si>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</si>
  <si>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</si>
  <si>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</si>
  <si>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</si>
  <si>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</si>
  <si>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</si>
  <si>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</si>
  <si>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</si>
  <si>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</si>
  <si>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</si>
  <si>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</si>
  <si>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</si>
  <si>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</si>
  <si>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</si>
  <si>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</si>
  <si>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</si>
  <si>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</si>
  <si>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</si>
  <si>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</si>
  <si>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</si>
  <si>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</si>
  <si>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</si>
  <si>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</si>
  <si>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</si>
  <si>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</si>
  <si>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</si>
  <si>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</si>
  <si>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</si>
  <si>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</si>
  <si>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</si>
  <si>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</si>
  <si>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</si>
  <si>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</si>
  <si>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</si>
  <si>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</si>
  <si>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</si>
  <si>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</si>
  <si>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</si>
  <si>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</si>
  <si>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</si>
  <si>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</si>
  <si>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</si>
  <si>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</si>
  <si>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</si>
  <si>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</si>
  <si>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</si>
  <si>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</si>
  <si>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</si>
  <si>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</si>
  <si>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</si>
  <si>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</si>
  <si>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</si>
  <si>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</si>
  <si>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</si>
  <si>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</si>
  <si>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</si>
  <si>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</si>
  <si>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</si>
  <si>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</si>
  <si>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</si>
  <si>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</si>
  <si>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</si>
  <si>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</si>
  <si>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</si>
  <si>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</si>
  <si>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</si>
  <si>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</si>
  <si>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</si>
  <si>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</si>
  <si>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</si>
  <si>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</si>
  <si>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</si>
  <si>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</si>
  <si>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</si>
  <si>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</si>
  <si>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</si>
  <si>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</si>
  <si>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</si>
  <si>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</si>
  <si>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</si>
  <si>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</si>
  <si>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</si>
  <si>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</si>
  <si>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</si>
  <si>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</si>
  <si>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</si>
  <si>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</si>
  <si>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</si>
  <si>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</si>
  <si>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</si>
  <si>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</si>
  <si>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</si>
  <si>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</si>
  <si>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</si>
  <si>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</si>
  <si>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</si>
  <si>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</si>
  <si>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</si>
  <si>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</si>
  <si>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</si>
  <si>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</si>
  <si>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</si>
  <si>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</si>
  <si>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</si>
  <si>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</si>
  <si>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</si>
  <si>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</si>
  <si>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</si>
  <si>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</si>
  <si>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</si>
  <si>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</si>
  <si>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</si>
  <si>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</si>
  <si>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</si>
  <si>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</si>
  <si>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</si>
  <si>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</si>
  <si>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</si>
  <si>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</si>
  <si>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</si>
  <si>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</si>
  <si>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</si>
  <si>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</si>
  <si>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</si>
  <si>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</si>
  <si>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</si>
  <si>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</si>
  <si>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</si>
  <si>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</si>
  <si>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</si>
  <si>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</si>
  <si>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</si>
  <si>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</si>
  <si>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</si>
  <si>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</si>
  <si>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</si>
  <si>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</si>
  <si>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</si>
  <si>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</si>
  <si>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</si>
  <si>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</si>
  <si>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</si>
  <si>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</si>
  <si>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</si>
  <si>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</si>
  <si>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</si>
  <si>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</si>
  <si>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</si>
  <si>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</si>
  <si>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</si>
  <si>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</si>
  <si>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</si>
  <si>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</si>
  <si>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</si>
  <si>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</si>
  <si>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</si>
  <si>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</si>
  <si>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</si>
  <si>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</si>
  <si>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</si>
  <si>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</si>
  <si>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</si>
  <si>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</si>
  <si>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</si>
  <si>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</si>
  <si>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</si>
  <si>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</si>
  <si>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</si>
  <si>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</si>
  <si>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</si>
  <si>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</si>
  <si>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</si>
  <si>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</si>
  <si>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</si>
  <si>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</si>
  <si>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</si>
  <si>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</si>
  <si>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</si>
  <si>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</si>
  <si>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</si>
  <si>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</si>
  <si>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</si>
  <si>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</si>
  <si>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</si>
  <si>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</si>
  <si>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</si>
  <si>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</si>
  <si>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</si>
  <si>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</si>
  <si>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</si>
  <si>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</si>
  <si>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</si>
  <si>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</si>
  <si>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</si>
  <si>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</si>
  <si>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</si>
  <si>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</si>
  <si>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</si>
  <si>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</si>
  <si>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</si>
  <si>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</si>
  <si>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</si>
  <si>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</si>
  <si>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</si>
  <si>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</si>
  <si>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</si>
  <si>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</si>
  <si>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</si>
  <si>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</si>
  <si>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</si>
  <si>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</si>
  <si>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</si>
  <si>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</si>
  <si>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</si>
  <si>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</si>
  <si>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</si>
  <si>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</si>
  <si>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</si>
  <si>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</si>
  <si>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</si>
  <si>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</si>
  <si>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</si>
  <si>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</si>
  <si>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</si>
  <si>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</si>
  <si>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</si>
  <si>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</si>
  <si>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</si>
  <si>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</si>
  <si>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</si>
  <si>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</si>
  <si>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</si>
  <si>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</si>
  <si>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</si>
  <si>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</si>
  <si>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</si>
  <si>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</si>
  <si>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</si>
  <si>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</si>
  <si>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</si>
  <si>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</si>
  <si>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</si>
  <si>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</si>
  <si>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</si>
  <si>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</si>
  <si>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</si>
  <si>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</si>
  <si>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</si>
  <si>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</si>
  <si>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</si>
  <si>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</si>
  <si>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</si>
  <si>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</si>
  <si>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</si>
  <si>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</si>
  <si>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</si>
  <si>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</si>
  <si>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</si>
  <si>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</si>
  <si>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</si>
  <si>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</si>
  <si>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</si>
  <si>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</si>
  <si>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</si>
  <si>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</si>
  <si>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</si>
  <si>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</si>
  <si>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</si>
  <si>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</si>
  <si>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</si>
  <si>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</si>
  <si>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</si>
  <si>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</si>
  <si>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</si>
  <si>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</si>
  <si>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</si>
  <si>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</si>
  <si>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</si>
  <si>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</si>
  <si>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</si>
  <si>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</si>
  <si>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</si>
  <si>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</si>
  <si>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</si>
  <si>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</si>
  <si>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</si>
  <si>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</si>
  <si>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</si>
  <si>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</si>
  <si>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</si>
  <si>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</si>
  <si>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</si>
  <si>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</si>
  <si>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</si>
  <si>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</si>
  <si>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</si>
  <si>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</si>
  <si>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</si>
  <si>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</si>
  <si>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</si>
  <si>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</si>
  <si>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</si>
  <si>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</si>
  <si>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</si>
  <si>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</si>
  <si>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</si>
  <si>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</si>
  <si>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</si>
  <si>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</si>
  <si>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</si>
  <si>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</si>
  <si>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</si>
  <si>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</si>
  <si>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</si>
  <si>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</si>
  <si>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</si>
  <si>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</si>
  <si>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</si>
  <si>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</si>
  <si>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</si>
  <si>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</si>
  <si>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10000199</t>
  </si>
  <si>
    <t>10000197</t>
  </si>
  <si>
    <t>10000249</t>
  </si>
  <si>
    <t>10000223</t>
  </si>
  <si>
    <t>10000213</t>
  </si>
  <si>
    <t>10000209</t>
  </si>
  <si>
    <t>+ILS/-USD 3.603 08-11-23 (10) -430</t>
  </si>
  <si>
    <t>10000211</t>
  </si>
  <si>
    <t>10000227</t>
  </si>
  <si>
    <t>10000218</t>
  </si>
  <si>
    <t>10000274</t>
  </si>
  <si>
    <t>+ILS/-USD 3.7697 25-01-24 (10) -308</t>
  </si>
  <si>
    <t>10000265</t>
  </si>
  <si>
    <t>10000286</t>
  </si>
  <si>
    <t>+ILS/-USD 3.7943 22-02-24 (10) -337</t>
  </si>
  <si>
    <t>10000279</t>
  </si>
  <si>
    <t>+ILS/-USD 3.8135 26-02-24 (10) -330</t>
  </si>
  <si>
    <t>10000282</t>
  </si>
  <si>
    <t>+USD/-ILS 3.5625 30-11-23 (10) -195</t>
  </si>
  <si>
    <t>10000264</t>
  </si>
  <si>
    <t>+USD/-ILS 3.765 21-02-24 (10) -310</t>
  </si>
  <si>
    <t>10000288</t>
  </si>
  <si>
    <t>+ILS/-USD 3.42 25-10-23 (12) -450</t>
  </si>
  <si>
    <t>10001173</t>
  </si>
  <si>
    <t>+ILS/-USD 3.478 30-10-23 (10) -430</t>
  </si>
  <si>
    <t>10001185</t>
  </si>
  <si>
    <t>+ILS/-USD 3.565 06-12-23 (10) -275</t>
  </si>
  <si>
    <t>10001224</t>
  </si>
  <si>
    <t>10001216</t>
  </si>
  <si>
    <t>+ILS/-USD 3.6222 30-10-23 (10) -343</t>
  </si>
  <si>
    <t>10001209</t>
  </si>
  <si>
    <t>+ILS/-USD 3.6262 30-10-23 (10) -318</t>
  </si>
  <si>
    <t>10001212</t>
  </si>
  <si>
    <t>+ILS/-USD 3.6887 30-10-23 (10) -248</t>
  </si>
  <si>
    <t>10001223</t>
  </si>
  <si>
    <t>+ILS/-USD 3.7964 06-12-23 (10) -151</t>
  </si>
  <si>
    <t>10001252</t>
  </si>
  <si>
    <t>+USD/-ILS 3.5565 30-10-23 (10) -345</t>
  </si>
  <si>
    <t>10001202</t>
  </si>
  <si>
    <t>+USD/-ILS 3.5929 25-10-23 (12) -336</t>
  </si>
  <si>
    <t>10001192</t>
  </si>
  <si>
    <t>+USD/-ILS 3.6465 25-10-23 (12) -370</t>
  </si>
  <si>
    <t>10001196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</si>
  <si>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</si>
  <si>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</si>
  <si>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</si>
  <si>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</si>
  <si>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</si>
  <si>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</si>
  <si>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</si>
  <si>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</si>
  <si>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</si>
  <si>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</si>
  <si>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</si>
  <si>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</si>
  <si>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</si>
  <si>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</si>
  <si>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</si>
  <si>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</si>
  <si>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</si>
  <si>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</si>
  <si>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</si>
  <si>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</si>
  <si>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</si>
  <si>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</si>
  <si>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</si>
  <si>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</si>
  <si>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</si>
  <si>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</si>
  <si>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</si>
  <si>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</si>
  <si>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</si>
  <si>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</si>
  <si>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</si>
  <si>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</si>
  <si>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</si>
  <si>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</si>
  <si>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</si>
  <si>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</si>
  <si>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</si>
  <si>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</si>
  <si>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</si>
  <si>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</si>
  <si>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</si>
  <si>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</si>
  <si>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</si>
  <si>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</si>
  <si>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</si>
  <si>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</si>
  <si>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</si>
  <si>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</si>
  <si>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</si>
  <si>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</si>
  <si>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</si>
  <si>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</si>
  <si>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</si>
  <si>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</si>
  <si>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</si>
  <si>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</si>
  <si>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</si>
  <si>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</si>
  <si>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</si>
  <si>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</si>
  <si>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</si>
  <si>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</si>
  <si>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</si>
  <si>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</si>
  <si>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</si>
  <si>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</si>
  <si>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</si>
  <si>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</si>
  <si>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</si>
  <si>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</si>
  <si>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</si>
  <si>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</si>
  <si>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</si>
  <si>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</si>
  <si>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</si>
  <si>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</si>
  <si>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</si>
  <si>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</si>
  <si>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</si>
  <si>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</si>
  <si>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</si>
  <si>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</si>
  <si>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</si>
  <si>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</si>
  <si>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</si>
  <si>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</si>
  <si>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</si>
  <si>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</si>
  <si>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</si>
  <si>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</si>
  <si>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</si>
  <si>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</si>
  <si>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</si>
  <si>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</si>
  <si>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</si>
  <si>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</si>
  <si>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</si>
  <si>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</si>
  <si>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</si>
  <si>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</si>
  <si>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</si>
  <si>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</si>
  <si>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</si>
  <si>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</si>
  <si>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</si>
  <si>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</si>
  <si>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</si>
  <si>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</si>
  <si>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</si>
  <si>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</si>
  <si>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</si>
  <si>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</si>
  <si>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</si>
  <si>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</si>
  <si>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</si>
  <si>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</si>
  <si>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</si>
  <si>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</si>
  <si>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</si>
  <si>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</si>
  <si>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</si>
  <si>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</si>
  <si>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</si>
  <si>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</si>
  <si>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1.1063 10-01-24 (10) +107</t>
  </si>
  <si>
    <t>10000258</t>
  </si>
  <si>
    <t>10000284</t>
  </si>
  <si>
    <t>10000253</t>
  </si>
  <si>
    <t>+AUD/-USD 0.65415 16-01-24 (12) +33.5</t>
  </si>
  <si>
    <t>10001251</t>
  </si>
  <si>
    <t>10001240</t>
  </si>
  <si>
    <t>+USD/-AUD 0.67875 16-01-24 (12) +37.5</t>
  </si>
  <si>
    <t>10001244</t>
  </si>
  <si>
    <t>+USD/-AUD 0.68645 16-01-24 (12) +34.5</t>
  </si>
  <si>
    <t>10001236</t>
  </si>
  <si>
    <t>+USD/-EUR 1.0598 25-03-24 (10) +89</t>
  </si>
  <si>
    <t>10001261</t>
  </si>
  <si>
    <t>+USD/-EUR 1.0625 13-02-24 (12) +70</t>
  </si>
  <si>
    <t>10001260</t>
  </si>
  <si>
    <t>+USD/-EUR 1.08159 18-03-24 (12) +105.9</t>
  </si>
  <si>
    <t>10001256</t>
  </si>
  <si>
    <t>10001254</t>
  </si>
  <si>
    <t>10001258</t>
  </si>
  <si>
    <t>+USD/-EUR 1.1158 18-01-24 (10) +98</t>
  </si>
  <si>
    <t>10001242</t>
  </si>
  <si>
    <t>+USD/-EUR 1.11605 27-02-24 (12) +110.5</t>
  </si>
  <si>
    <t>10001246</t>
  </si>
  <si>
    <t>+USD/-EUR 1.1167 18-01-24 (10) +100</t>
  </si>
  <si>
    <t>10001243</t>
  </si>
  <si>
    <t>10001234</t>
  </si>
  <si>
    <t>+USD/-GBP 1.21654 11-03-24 (10) +12.4</t>
  </si>
  <si>
    <t>10001262</t>
  </si>
  <si>
    <t>10001250</t>
  </si>
  <si>
    <t>10001248</t>
  </si>
  <si>
    <t>+USD/-JPY 135.582 16-01-24 (12) -391.8</t>
  </si>
  <si>
    <t>10001238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</si>
  <si>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</si>
  <si>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</si>
  <si>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</si>
  <si>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</si>
  <si>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</si>
  <si>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</si>
  <si>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</si>
  <si>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</si>
  <si>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</si>
  <si>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</si>
  <si>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</si>
  <si>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</si>
  <si>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</si>
  <si>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</si>
  <si>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</si>
  <si>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</si>
  <si>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</si>
  <si>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</si>
  <si>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</si>
  <si>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</si>
  <si>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</si>
  <si>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</si>
  <si>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</si>
  <si>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</si>
  <si>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</si>
  <si>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</si>
  <si>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</si>
  <si>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</si>
  <si>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</si>
  <si>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</si>
  <si>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</si>
  <si>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</si>
  <si>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</si>
  <si>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</si>
  <si>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</si>
  <si>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</si>
  <si>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</si>
  <si>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</si>
  <si>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</si>
  <si>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</si>
  <si>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</si>
  <si>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</si>
  <si>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</si>
  <si>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</si>
  <si>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</si>
  <si>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</si>
  <si>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</si>
  <si>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</si>
  <si>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</si>
  <si>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</si>
  <si>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</si>
  <si>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</si>
  <si>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</si>
  <si>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</si>
  <si>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</si>
  <si>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</si>
  <si>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</si>
  <si>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</si>
  <si>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</si>
  <si>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</si>
  <si>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</si>
  <si>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</si>
  <si>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</si>
  <si>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</si>
  <si>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</si>
  <si>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</si>
  <si>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</si>
  <si>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</si>
  <si>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</si>
  <si>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</si>
  <si>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</si>
  <si>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</si>
  <si>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</si>
  <si>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</si>
  <si>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</si>
  <si>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</si>
  <si>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</si>
  <si>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</si>
  <si>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</si>
  <si>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</si>
  <si>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</si>
  <si>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</si>
  <si>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</si>
  <si>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</si>
  <si>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</si>
  <si>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</si>
  <si>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</si>
  <si>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</si>
  <si>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</si>
  <si>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</si>
  <si>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</si>
  <si>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</si>
  <si>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</si>
  <si>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</si>
  <si>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</si>
  <si>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</si>
  <si>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</si>
  <si>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</si>
  <si>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</si>
  <si>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</si>
  <si>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</si>
  <si>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</si>
  <si>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</si>
  <si>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</si>
  <si>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</si>
  <si>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</si>
  <si>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</si>
  <si>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</si>
  <si>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</si>
  <si>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</si>
  <si>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</si>
  <si>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</si>
  <si>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</si>
  <si>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</si>
  <si>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</si>
  <si>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</si>
  <si>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</si>
  <si>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</si>
  <si>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</si>
  <si>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</si>
  <si>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</si>
  <si>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</si>
  <si>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</si>
  <si>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</si>
  <si>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</si>
  <si>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</si>
  <si>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</si>
  <si>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</si>
  <si>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</si>
  <si>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</si>
  <si>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</si>
  <si>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</si>
  <si>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</si>
  <si>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</si>
  <si>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</si>
  <si>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</si>
  <si>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</si>
  <si>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</si>
  <si>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</si>
  <si>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</si>
  <si>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</si>
  <si>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</si>
  <si>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</si>
  <si>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</si>
  <si>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</si>
  <si>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</si>
  <si>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</si>
  <si>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</si>
  <si>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</si>
  <si>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</si>
  <si>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</si>
  <si>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</si>
  <si>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</si>
  <si>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</si>
  <si>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</si>
  <si>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</si>
  <si>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</si>
  <si>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</si>
  <si>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</si>
  <si>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</si>
  <si>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</si>
  <si>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</si>
  <si>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</si>
  <si>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</si>
  <si>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</si>
  <si>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</si>
  <si>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</si>
  <si>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</si>
  <si>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</si>
  <si>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</si>
  <si>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</si>
  <si>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</si>
  <si>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</si>
  <si>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</si>
  <si>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</si>
  <si>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</si>
  <si>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</si>
  <si>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</si>
  <si>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</si>
  <si>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</si>
  <si>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</si>
  <si>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</si>
  <si>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</si>
  <si>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</si>
  <si>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</si>
  <si>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</si>
  <si>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</si>
  <si>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</si>
  <si>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</si>
  <si>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</si>
  <si>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</si>
  <si>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</si>
  <si>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</si>
  <si>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</si>
  <si>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</si>
  <si>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</si>
  <si>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</si>
  <si>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</si>
  <si>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</si>
  <si>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</si>
  <si>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</si>
  <si>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</si>
  <si>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</si>
  <si>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</si>
  <si>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</si>
  <si>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</si>
  <si>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</si>
  <si>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</si>
  <si>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</si>
  <si>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</si>
  <si>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</si>
  <si>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</si>
  <si>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</si>
  <si>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</si>
  <si>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</si>
  <si>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</si>
  <si>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</si>
  <si>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</si>
  <si>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</si>
  <si>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</si>
  <si>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</si>
  <si>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</si>
  <si>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</si>
  <si>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</si>
  <si>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</si>
  <si>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</si>
  <si>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</si>
  <si>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</si>
  <si>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</si>
  <si>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</si>
  <si>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</si>
  <si>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</si>
  <si>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</si>
  <si>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</si>
  <si>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</si>
  <si>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</si>
  <si>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</si>
  <si>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</si>
  <si>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</si>
  <si>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</si>
  <si>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</si>
  <si>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</si>
  <si>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</si>
  <si>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</si>
  <si>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</si>
  <si>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</si>
  <si>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</si>
  <si>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</si>
  <si>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</si>
  <si>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</si>
  <si>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</si>
  <si>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</si>
  <si>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</si>
  <si>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</si>
  <si>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</si>
  <si>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</si>
  <si>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</si>
  <si>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</si>
  <si>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</si>
  <si>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</si>
  <si>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נע"מ אלביט</t>
  </si>
  <si>
    <t>Arkin Bio Ventures II</t>
  </si>
  <si>
    <t>Fimi Israel Opportunity 6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</si>
  <si>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</si>
  <si>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</si>
  <si>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</si>
  <si>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</si>
  <si>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</si>
  <si>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</si>
  <si>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</si>
  <si>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</si>
  <si>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</si>
  <si>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</si>
  <si>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</si>
  <si>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</si>
  <si>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</si>
  <si>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</si>
  <si>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</si>
  <si>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</si>
  <si>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</si>
  <si>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</si>
  <si>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</si>
  <si>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</si>
  <si>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</si>
  <si>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</si>
  <si>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</si>
  <si>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</si>
  <si>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</si>
  <si>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</si>
  <si>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</si>
  <si>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</si>
  <si>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</si>
  <si>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</si>
  <si>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</si>
  <si>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</si>
  <si>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</si>
  <si>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</si>
  <si>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</si>
  <si>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CDR XII</t>
  </si>
  <si>
    <t>Clarios Co-Investment</t>
  </si>
  <si>
    <t>Clayton Dubilier and Rice XI L.P</t>
  </si>
  <si>
    <t>Copenhagen infrastructure Energy Transition Fund I</t>
  </si>
  <si>
    <t>Copenhagen Infrastructure Partners IV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</si>
  <si>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</si>
  <si>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</si>
  <si>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</si>
  <si>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</si>
  <si>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</si>
  <si>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</si>
  <si>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</si>
  <si>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</si>
  <si>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</si>
  <si>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</si>
  <si>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</si>
  <si>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</si>
  <si>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</si>
  <si>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</si>
  <si>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</si>
  <si>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</si>
  <si>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</si>
  <si>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</si>
  <si>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FloLIVE Co-Investment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</si>
  <si>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</si>
  <si>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</si>
  <si>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</si>
  <si>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</si>
  <si>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</si>
  <si>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</si>
  <si>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</si>
  <si>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</si>
  <si>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</si>
  <si>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</si>
  <si>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</si>
  <si>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</si>
  <si>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</si>
  <si>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</si>
  <si>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</si>
  <si>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</si>
  <si>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</si>
  <si>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</si>
  <si>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MIE III Co-Investment Fund II S.L.P</t>
  </si>
  <si>
    <t>Migdal Tikehau Direct Lending</t>
  </si>
  <si>
    <t>Monarch Capital Partners V</t>
  </si>
  <si>
    <t>Monarch Opportunistic Real Estate Fund</t>
  </si>
  <si>
    <t>Oak Hill Advisors - OCREDIT</t>
  </si>
  <si>
    <t>Pantheon Global Co-Investment Opportunities Fund V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</si>
  <si>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</si>
  <si>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</si>
  <si>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</si>
  <si>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</si>
  <si>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</si>
  <si>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</si>
  <si>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</si>
  <si>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</si>
  <si>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</si>
  <si>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</si>
  <si>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</si>
  <si>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</si>
  <si>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</si>
  <si>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</si>
  <si>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Walton Street Real Estate Debt Fund II</t>
  </si>
  <si>
    <t>Warburg Pincus China-Southeast Asia II, L.P</t>
  </si>
  <si>
    <t>Whitehorse Liquidity Partners IV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</si>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</sst>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0.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166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5"/>
    </xf>
    <xf numFmtId="10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32" fillId="0" borderId="0" xfId="0" applyNumberFormat="1" applyFont="1" applyFill="1" applyAlignment="1">
      <alignment horizontal="right" vertical="center" readingOrder="2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168" fontId="30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L11" sqref="L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145</v>
      </c>
      <c r="C1" s="67" t="s" vm="1">
        <v>231</v>
      </c>
    </row>
    <row r="2" spans="1:4">
      <c r="B2" s="46" t="s">
        <v>144</v>
      </c>
      <c r="C2" s="67" t="s">
        <v>232</v>
      </c>
    </row>
    <row r="3" spans="1:4">
      <c r="B3" s="46" t="s">
        <v>146</v>
      </c>
      <c r="C3" s="67" t="s">
        <v>233</v>
      </c>
    </row>
    <row r="4" spans="1:4">
      <c r="B4" s="46" t="s">
        <v>147</v>
      </c>
      <c r="C4" s="67">
        <v>12145</v>
      </c>
    </row>
    <row r="6" spans="1:4" ht="26.25" customHeight="1">
      <c r="B6" s="153" t="s">
        <v>159</v>
      </c>
      <c r="C6" s="154"/>
      <c r="D6" s="155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112">
        <f>C11+C12+C23+C33+C34+C35+C36+C37</f>
        <v>7692502.8723344328</v>
      </c>
      <c r="D10" s="113">
        <f>C10/$C$42</f>
        <v>1</v>
      </c>
    </row>
    <row r="11" spans="1:4">
      <c r="A11" s="42" t="s">
        <v>125</v>
      </c>
      <c r="B11" s="27" t="s">
        <v>160</v>
      </c>
      <c r="C11" s="112">
        <f>מזומנים!J10</f>
        <v>540822.65383092011</v>
      </c>
      <c r="D11" s="113">
        <f t="shared" ref="D11:D42" si="0">C11/$C$42</f>
        <v>7.030516111680013E-2</v>
      </c>
    </row>
    <row r="12" spans="1:4">
      <c r="B12" s="27" t="s">
        <v>161</v>
      </c>
      <c r="C12" s="112">
        <f>SUM(C13:C22)</f>
        <v>1719010.2960032313</v>
      </c>
      <c r="D12" s="113">
        <f t="shared" si="0"/>
        <v>0.22346566839585277</v>
      </c>
    </row>
    <row r="13" spans="1:4">
      <c r="A13" s="44" t="s">
        <v>125</v>
      </c>
      <c r="B13" s="28" t="s">
        <v>69</v>
      </c>
      <c r="C13" s="112" vm="2">
        <v>197163.76215259003</v>
      </c>
      <c r="D13" s="113">
        <f t="shared" si="0"/>
        <v>2.5630638743298517E-2</v>
      </c>
    </row>
    <row r="14" spans="1:4">
      <c r="A14" s="44" t="s">
        <v>125</v>
      </c>
      <c r="B14" s="28" t="s">
        <v>70</v>
      </c>
      <c r="C14" s="112">
        <v>0</v>
      </c>
      <c r="D14" s="113">
        <f t="shared" si="0"/>
        <v>0</v>
      </c>
    </row>
    <row r="15" spans="1:4">
      <c r="A15" s="44" t="s">
        <v>125</v>
      </c>
      <c r="B15" s="28" t="s">
        <v>71</v>
      </c>
      <c r="C15" s="112">
        <f>'אג"ח קונצרני'!R11</f>
        <v>655842.85740786709</v>
      </c>
      <c r="D15" s="113">
        <f t="shared" si="0"/>
        <v>8.5257408192405321E-2</v>
      </c>
    </row>
    <row r="16" spans="1:4">
      <c r="A16" s="44" t="s">
        <v>125</v>
      </c>
      <c r="B16" s="28" t="s">
        <v>72</v>
      </c>
      <c r="C16" s="112">
        <f>מניות!L11</f>
        <v>455016.27418113401</v>
      </c>
      <c r="D16" s="113">
        <f t="shared" si="0"/>
        <v>5.9150614791132455E-2</v>
      </c>
    </row>
    <row r="17" spans="1:4">
      <c r="A17" s="44" t="s">
        <v>125</v>
      </c>
      <c r="B17" s="28" t="s">
        <v>223</v>
      </c>
      <c r="C17" s="112" vm="3">
        <v>365102.66317798907</v>
      </c>
      <c r="D17" s="113">
        <f t="shared" si="0"/>
        <v>4.7462141937061365E-2</v>
      </c>
    </row>
    <row r="18" spans="1:4">
      <c r="A18" s="44" t="s">
        <v>125</v>
      </c>
      <c r="B18" s="28" t="s">
        <v>73</v>
      </c>
      <c r="C18" s="112" vm="4">
        <v>56359.754490549014</v>
      </c>
      <c r="D18" s="113">
        <f t="shared" si="0"/>
        <v>7.3265821834455295E-3</v>
      </c>
    </row>
    <row r="19" spans="1:4">
      <c r="A19" s="44" t="s">
        <v>125</v>
      </c>
      <c r="B19" s="28" t="s">
        <v>74</v>
      </c>
      <c r="C19" s="112" vm="5">
        <v>22.562663228000005</v>
      </c>
      <c r="D19" s="113">
        <f t="shared" si="0"/>
        <v>2.9330717976258549E-6</v>
      </c>
    </row>
    <row r="20" spans="1:4">
      <c r="A20" s="44" t="s">
        <v>125</v>
      </c>
      <c r="B20" s="28" t="s">
        <v>75</v>
      </c>
      <c r="C20" s="112" vm="6">
        <v>1629.3385212100006</v>
      </c>
      <c r="D20" s="113">
        <f t="shared" si="0"/>
        <v>2.1180863345138376E-4</v>
      </c>
    </row>
    <row r="21" spans="1:4">
      <c r="A21" s="44" t="s">
        <v>125</v>
      </c>
      <c r="B21" s="28" t="s">
        <v>76</v>
      </c>
      <c r="C21" s="112" vm="7">
        <v>-12126.916591336003</v>
      </c>
      <c r="D21" s="113">
        <f t="shared" si="0"/>
        <v>-1.5764591567394325E-3</v>
      </c>
    </row>
    <row r="22" spans="1:4">
      <c r="A22" s="44" t="s">
        <v>125</v>
      </c>
      <c r="B22" s="28" t="s">
        <v>77</v>
      </c>
      <c r="C22" s="112">
        <v>0</v>
      </c>
      <c r="D22" s="113">
        <f t="shared" si="0"/>
        <v>0</v>
      </c>
    </row>
    <row r="23" spans="1:4">
      <c r="B23" s="27" t="s">
        <v>162</v>
      </c>
      <c r="C23" s="112">
        <f>SUM(C24:C32)</f>
        <v>5092284.1575757489</v>
      </c>
      <c r="D23" s="113">
        <f t="shared" si="0"/>
        <v>0.66198014379556558</v>
      </c>
    </row>
    <row r="24" spans="1:4">
      <c r="A24" s="44" t="s">
        <v>125</v>
      </c>
      <c r="B24" s="28" t="s">
        <v>78</v>
      </c>
      <c r="C24" s="112" vm="8">
        <v>4605892.7791272253</v>
      </c>
      <c r="D24" s="113">
        <f t="shared" si="0"/>
        <v>0.59875086893915996</v>
      </c>
    </row>
    <row r="25" spans="1:4">
      <c r="A25" s="44" t="s">
        <v>125</v>
      </c>
      <c r="B25" s="28" t="s">
        <v>79</v>
      </c>
      <c r="C25" s="112" vm="9">
        <v>4105.0938156560005</v>
      </c>
      <c r="D25" s="113">
        <f t="shared" si="0"/>
        <v>5.336486555526282E-4</v>
      </c>
    </row>
    <row r="26" spans="1:4">
      <c r="A26" s="44" t="s">
        <v>125</v>
      </c>
      <c r="B26" s="28" t="s">
        <v>71</v>
      </c>
      <c r="C26" s="112" vm="10">
        <v>33669.253096616005</v>
      </c>
      <c r="D26" s="113">
        <f t="shared" si="0"/>
        <v>4.3768918459173023E-3</v>
      </c>
    </row>
    <row r="27" spans="1:4">
      <c r="A27" s="44" t="s">
        <v>125</v>
      </c>
      <c r="B27" s="28" t="s">
        <v>80</v>
      </c>
      <c r="C27" s="112" vm="11">
        <v>71978.335200825022</v>
      </c>
      <c r="D27" s="113">
        <f t="shared" si="0"/>
        <v>9.3569461585370668E-3</v>
      </c>
    </row>
    <row r="28" spans="1:4">
      <c r="A28" s="44" t="s">
        <v>125</v>
      </c>
      <c r="B28" s="28" t="s">
        <v>81</v>
      </c>
      <c r="C28" s="112">
        <f>'לא סחיר - קרנות השקעה'!H11</f>
        <v>395480.38447637099</v>
      </c>
      <c r="D28" s="113">
        <f t="shared" si="0"/>
        <v>5.1411145506190123E-2</v>
      </c>
    </row>
    <row r="29" spans="1:4">
      <c r="A29" s="44" t="s">
        <v>125</v>
      </c>
      <c r="B29" s="28" t="s">
        <v>82</v>
      </c>
      <c r="C29" s="112" vm="12">
        <v>2.2187403809999999</v>
      </c>
      <c r="D29" s="113">
        <f t="shared" si="0"/>
        <v>2.8842893110635683E-7</v>
      </c>
    </row>
    <row r="30" spans="1:4">
      <c r="A30" s="44" t="s">
        <v>125</v>
      </c>
      <c r="B30" s="28" t="s">
        <v>185</v>
      </c>
      <c r="C30" s="112" vm="13">
        <v>131.95877168000001</v>
      </c>
      <c r="D30" s="113">
        <f t="shared" si="0"/>
        <v>1.7154205057833756E-5</v>
      </c>
    </row>
    <row r="31" spans="1:4">
      <c r="A31" s="44" t="s">
        <v>125</v>
      </c>
      <c r="B31" s="28" t="s">
        <v>105</v>
      </c>
      <c r="C31" s="112" vm="14">
        <v>-18975.865653005003</v>
      </c>
      <c r="D31" s="113">
        <f t="shared" si="0"/>
        <v>-2.4667999437803815E-3</v>
      </c>
    </row>
    <row r="32" spans="1:4">
      <c r="A32" s="44" t="s">
        <v>125</v>
      </c>
      <c r="B32" s="28" t="s">
        <v>83</v>
      </c>
      <c r="C32" s="112">
        <v>0</v>
      </c>
      <c r="D32" s="113">
        <f t="shared" si="0"/>
        <v>0</v>
      </c>
    </row>
    <row r="33" spans="1:4">
      <c r="A33" s="44" t="s">
        <v>125</v>
      </c>
      <c r="B33" s="27" t="s">
        <v>163</v>
      </c>
      <c r="C33" s="112" vm="15">
        <v>305188.20253485302</v>
      </c>
      <c r="D33" s="113">
        <f t="shared" si="0"/>
        <v>3.9673459678831159E-2</v>
      </c>
    </row>
    <row r="34" spans="1:4">
      <c r="A34" s="44" t="s">
        <v>125</v>
      </c>
      <c r="B34" s="27" t="s">
        <v>164</v>
      </c>
      <c r="C34" s="112">
        <v>0</v>
      </c>
      <c r="D34" s="113">
        <f t="shared" si="0"/>
        <v>0</v>
      </c>
    </row>
    <row r="35" spans="1:4">
      <c r="A35" s="44" t="s">
        <v>125</v>
      </c>
      <c r="B35" s="27" t="s">
        <v>165</v>
      </c>
      <c r="C35" s="112" vm="16">
        <v>35547.922690000007</v>
      </c>
      <c r="D35" s="113">
        <f t="shared" si="0"/>
        <v>4.6211126963430476E-3</v>
      </c>
    </row>
    <row r="36" spans="1:4">
      <c r="A36" s="44" t="s">
        <v>125</v>
      </c>
      <c r="B36" s="45" t="s">
        <v>166</v>
      </c>
      <c r="C36" s="112">
        <v>0</v>
      </c>
      <c r="D36" s="113">
        <f t="shared" si="0"/>
        <v>0</v>
      </c>
    </row>
    <row r="37" spans="1:4">
      <c r="A37" s="44" t="s">
        <v>125</v>
      </c>
      <c r="B37" s="27" t="s">
        <v>167</v>
      </c>
      <c r="C37" s="112">
        <f>'השקעות אחרות '!I10</f>
        <v>-350.36030032000008</v>
      </c>
      <c r="D37" s="113">
        <f t="shared" si="0"/>
        <v>-4.5545683392598687E-5</v>
      </c>
    </row>
    <row r="38" spans="1:4">
      <c r="A38" s="44"/>
      <c r="B38" s="55" t="s">
        <v>169</v>
      </c>
      <c r="C38" s="112">
        <v>0</v>
      </c>
      <c r="D38" s="113">
        <f t="shared" si="0"/>
        <v>0</v>
      </c>
    </row>
    <row r="39" spans="1:4">
      <c r="A39" s="44" t="s">
        <v>125</v>
      </c>
      <c r="B39" s="56" t="s">
        <v>170</v>
      </c>
      <c r="C39" s="112">
        <v>0</v>
      </c>
      <c r="D39" s="113">
        <f t="shared" si="0"/>
        <v>0</v>
      </c>
    </row>
    <row r="40" spans="1:4">
      <c r="A40" s="44" t="s">
        <v>125</v>
      </c>
      <c r="B40" s="56" t="s">
        <v>208</v>
      </c>
      <c r="C40" s="112">
        <v>0</v>
      </c>
      <c r="D40" s="113">
        <f t="shared" si="0"/>
        <v>0</v>
      </c>
    </row>
    <row r="41" spans="1:4">
      <c r="A41" s="44" t="s">
        <v>125</v>
      </c>
      <c r="B41" s="56" t="s">
        <v>171</v>
      </c>
      <c r="C41" s="112">
        <v>0</v>
      </c>
      <c r="D41" s="113">
        <f t="shared" si="0"/>
        <v>0</v>
      </c>
    </row>
    <row r="42" spans="1:4">
      <c r="B42" s="56" t="s">
        <v>84</v>
      </c>
      <c r="C42" s="112">
        <f>C38+C10</f>
        <v>7692502.8723344328</v>
      </c>
      <c r="D42" s="113">
        <f t="shared" si="0"/>
        <v>1</v>
      </c>
    </row>
    <row r="43" spans="1:4">
      <c r="A43" s="44" t="s">
        <v>125</v>
      </c>
      <c r="B43" s="56" t="s">
        <v>168</v>
      </c>
      <c r="C43" s="112">
        <f>'יתרת התחייבות להשקעה'!C10</f>
        <v>291735.32509853609</v>
      </c>
      <c r="D43" s="113"/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114" t="s">
        <v>135</v>
      </c>
      <c r="D47" s="115" vm="17">
        <v>2.4773999999999998</v>
      </c>
    </row>
    <row r="48" spans="1:4">
      <c r="C48" s="114" t="s">
        <v>142</v>
      </c>
      <c r="D48" s="115">
        <v>0.76144962166467534</v>
      </c>
    </row>
    <row r="49" spans="2:4">
      <c r="C49" s="114" t="s">
        <v>139</v>
      </c>
      <c r="D49" s="115" vm="18">
        <v>2.8424999999999998</v>
      </c>
    </row>
    <row r="50" spans="2:4">
      <c r="B50" s="11"/>
      <c r="C50" s="114" t="s">
        <v>1466</v>
      </c>
      <c r="D50" s="115" vm="19">
        <v>4.2</v>
      </c>
    </row>
    <row r="51" spans="2:4">
      <c r="C51" s="114" t="s">
        <v>133</v>
      </c>
      <c r="D51" s="115" vm="20">
        <v>4.0530999999999997</v>
      </c>
    </row>
    <row r="52" spans="2:4">
      <c r="C52" s="114" t="s">
        <v>134</v>
      </c>
      <c r="D52" s="115" vm="21">
        <v>4.6779000000000002</v>
      </c>
    </row>
    <row r="53" spans="2:4">
      <c r="C53" s="114" t="s">
        <v>136</v>
      </c>
      <c r="D53" s="115">
        <v>0.48832814016447873</v>
      </c>
    </row>
    <row r="54" spans="2:4">
      <c r="C54" s="114" t="s">
        <v>140</v>
      </c>
      <c r="D54" s="115">
        <v>2.5659999999999999E-2</v>
      </c>
    </row>
    <row r="55" spans="2:4">
      <c r="C55" s="114" t="s">
        <v>141</v>
      </c>
      <c r="D55" s="115">
        <v>0.21951275516061627</v>
      </c>
    </row>
    <row r="56" spans="2:4">
      <c r="C56" s="114" t="s">
        <v>138</v>
      </c>
      <c r="D56" s="115" vm="22">
        <v>0.54359999999999997</v>
      </c>
    </row>
    <row r="57" spans="2:4">
      <c r="C57" s="114" t="s">
        <v>2987</v>
      </c>
      <c r="D57" s="115">
        <v>2.2928704</v>
      </c>
    </row>
    <row r="58" spans="2:4">
      <c r="C58" s="114" t="s">
        <v>137</v>
      </c>
      <c r="D58" s="115" vm="23">
        <v>0.35270000000000001</v>
      </c>
    </row>
    <row r="59" spans="2:4">
      <c r="C59" s="114" t="s">
        <v>131</v>
      </c>
      <c r="D59" s="115" vm="24">
        <v>3.8239999999999998</v>
      </c>
    </row>
    <row r="60" spans="2:4">
      <c r="C60" s="114" t="s">
        <v>143</v>
      </c>
      <c r="D60" s="115" vm="25">
        <v>0.2031</v>
      </c>
    </row>
    <row r="61" spans="2:4">
      <c r="C61" s="114" t="s">
        <v>2988</v>
      </c>
      <c r="D61" s="115" vm="26">
        <v>0.36</v>
      </c>
    </row>
    <row r="62" spans="2:4">
      <c r="C62" s="114" t="s">
        <v>2989</v>
      </c>
      <c r="D62" s="115">
        <v>3.9578505476717096E-2</v>
      </c>
    </row>
    <row r="63" spans="2:4">
      <c r="C63" s="114" t="s">
        <v>2990</v>
      </c>
      <c r="D63" s="115">
        <v>0.52397917237599345</v>
      </c>
    </row>
    <row r="64" spans="2:4">
      <c r="C64" s="114" t="s">
        <v>132</v>
      </c>
      <c r="D64" s="115">
        <v>1</v>
      </c>
    </row>
    <row r="65" spans="3:4">
      <c r="C65" s="116"/>
      <c r="D65" s="116"/>
    </row>
    <row r="66" spans="3:4">
      <c r="C66" s="116"/>
      <c r="D66" s="116"/>
    </row>
    <row r="67" spans="3:4">
      <c r="C67" s="117"/>
      <c r="D67" s="11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62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145</v>
      </c>
      <c r="C1" s="67" t="s" vm="1">
        <v>231</v>
      </c>
    </row>
    <row r="2" spans="2:13">
      <c r="B2" s="46" t="s">
        <v>144</v>
      </c>
      <c r="C2" s="67" t="s">
        <v>232</v>
      </c>
    </row>
    <row r="3" spans="2:13">
      <c r="B3" s="46" t="s">
        <v>146</v>
      </c>
      <c r="C3" s="67" t="s">
        <v>233</v>
      </c>
    </row>
    <row r="4" spans="2:13">
      <c r="B4" s="46" t="s">
        <v>147</v>
      </c>
      <c r="C4" s="67">
        <v>12145</v>
      </c>
    </row>
    <row r="6" spans="2:13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3" ht="26.25" customHeight="1">
      <c r="B7" s="156" t="s">
        <v>94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M7" s="3"/>
    </row>
    <row r="8" spans="2:13" s="3" customFormat="1" ht="78.75">
      <c r="B8" s="21" t="s">
        <v>115</v>
      </c>
      <c r="C8" s="29" t="s">
        <v>44</v>
      </c>
      <c r="D8" s="29" t="s">
        <v>118</v>
      </c>
      <c r="E8" s="29" t="s">
        <v>65</v>
      </c>
      <c r="F8" s="29" t="s">
        <v>102</v>
      </c>
      <c r="G8" s="29" t="s">
        <v>207</v>
      </c>
      <c r="H8" s="29" t="s">
        <v>206</v>
      </c>
      <c r="I8" s="29" t="s">
        <v>61</v>
      </c>
      <c r="J8" s="29" t="s">
        <v>58</v>
      </c>
      <c r="K8" s="29" t="s">
        <v>148</v>
      </c>
      <c r="L8" s="30" t="s">
        <v>150</v>
      </c>
    </row>
    <row r="9" spans="2:13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9" t="s">
        <v>50</v>
      </c>
      <c r="C11" s="71"/>
      <c r="D11" s="71"/>
      <c r="E11" s="71"/>
      <c r="F11" s="71"/>
      <c r="G11" s="80"/>
      <c r="H11" s="82"/>
      <c r="I11" s="80">
        <v>1629.3385212100006</v>
      </c>
      <c r="J11" s="71"/>
      <c r="K11" s="81">
        <f>IFERROR(I11/$I$11,0)</f>
        <v>1</v>
      </c>
      <c r="L11" s="81">
        <f>I11/'סכום נכסי הקרן'!$C$42</f>
        <v>2.1180863345138376E-4</v>
      </c>
    </row>
    <row r="12" spans="2:13">
      <c r="B12" s="90" t="s">
        <v>199</v>
      </c>
      <c r="C12" s="73"/>
      <c r="D12" s="73"/>
      <c r="E12" s="73"/>
      <c r="F12" s="73"/>
      <c r="G12" s="83"/>
      <c r="H12" s="85"/>
      <c r="I12" s="83">
        <v>1022.3720422030002</v>
      </c>
      <c r="J12" s="73"/>
      <c r="K12" s="84">
        <f t="shared" ref="K12:K23" si="0">IFERROR(I12/$I$11,0)</f>
        <v>0.62747675138973147</v>
      </c>
      <c r="L12" s="84">
        <f>I12/'סכום נכסי הקרן'!$C$42</f>
        <v>1.3290499323437269E-4</v>
      </c>
    </row>
    <row r="13" spans="2:13">
      <c r="B13" s="92" t="s">
        <v>191</v>
      </c>
      <c r="C13" s="71"/>
      <c r="D13" s="71"/>
      <c r="E13" s="71"/>
      <c r="F13" s="71"/>
      <c r="G13" s="80"/>
      <c r="H13" s="82"/>
      <c r="I13" s="80">
        <v>1022.3720422030002</v>
      </c>
      <c r="J13" s="71"/>
      <c r="K13" s="81">
        <f t="shared" si="0"/>
        <v>0.62747675138973147</v>
      </c>
      <c r="L13" s="81">
        <f>I13/'סכום נכסי הקרן'!$C$42</f>
        <v>1.3290499323437269E-4</v>
      </c>
    </row>
    <row r="14" spans="2:13">
      <c r="B14" s="76" t="s">
        <v>1679</v>
      </c>
      <c r="C14" s="73" t="s">
        <v>1680</v>
      </c>
      <c r="D14" s="86" t="s">
        <v>119</v>
      </c>
      <c r="E14" s="130" t="s">
        <v>504</v>
      </c>
      <c r="F14" s="86" t="s">
        <v>132</v>
      </c>
      <c r="G14" s="83">
        <v>22.414304000000005</v>
      </c>
      <c r="H14" s="85">
        <v>3763400</v>
      </c>
      <c r="I14" s="83">
        <v>843.53990638700009</v>
      </c>
      <c r="J14" s="73"/>
      <c r="K14" s="84">
        <f t="shared" si="0"/>
        <v>0.51771924336543607</v>
      </c>
      <c r="L14" s="84">
        <f>I14/'סכום נכסי הקרן'!$C$42</f>
        <v>1.096574054487174E-4</v>
      </c>
    </row>
    <row r="15" spans="2:13">
      <c r="B15" s="76" t="s">
        <v>1681</v>
      </c>
      <c r="C15" s="73" t="s">
        <v>1682</v>
      </c>
      <c r="D15" s="86" t="s">
        <v>119</v>
      </c>
      <c r="E15" s="130" t="s">
        <v>504</v>
      </c>
      <c r="F15" s="86" t="s">
        <v>132</v>
      </c>
      <c r="G15" s="83">
        <v>-22.414304000000005</v>
      </c>
      <c r="H15" s="85">
        <v>305600</v>
      </c>
      <c r="I15" s="83">
        <v>-68.498112184000007</v>
      </c>
      <c r="J15" s="73"/>
      <c r="K15" s="84">
        <f t="shared" si="0"/>
        <v>-4.204044235886048E-2</v>
      </c>
      <c r="L15" s="84">
        <f>I15/'סכום נכסי הקרן'!$C$42</f>
        <v>-8.9045286457219072E-6</v>
      </c>
    </row>
    <row r="16" spans="2:13">
      <c r="B16" s="76" t="s">
        <v>1683</v>
      </c>
      <c r="C16" s="73" t="s">
        <v>1684</v>
      </c>
      <c r="D16" s="86" t="s">
        <v>119</v>
      </c>
      <c r="E16" s="130" t="s">
        <v>504</v>
      </c>
      <c r="F16" s="86" t="s">
        <v>132</v>
      </c>
      <c r="G16" s="83">
        <v>206.10854000000003</v>
      </c>
      <c r="H16" s="85">
        <v>120100</v>
      </c>
      <c r="I16" s="83">
        <v>247.53635654000004</v>
      </c>
      <c r="J16" s="73"/>
      <c r="K16" s="84">
        <f t="shared" si="0"/>
        <v>0.15192444867514171</v>
      </c>
      <c r="L16" s="84">
        <f>I16/'סכום נכסי הקרן'!$C$42</f>
        <v>3.2178909861736656E-5</v>
      </c>
    </row>
    <row r="17" spans="2:12">
      <c r="B17" s="76" t="s">
        <v>1685</v>
      </c>
      <c r="C17" s="73" t="s">
        <v>1686</v>
      </c>
      <c r="D17" s="86" t="s">
        <v>119</v>
      </c>
      <c r="E17" s="130" t="s">
        <v>504</v>
      </c>
      <c r="F17" s="86" t="s">
        <v>132</v>
      </c>
      <c r="G17" s="83">
        <v>-206.10854000000003</v>
      </c>
      <c r="H17" s="85">
        <v>100</v>
      </c>
      <c r="I17" s="83">
        <v>-0.20610854000000003</v>
      </c>
      <c r="J17" s="73"/>
      <c r="K17" s="84">
        <f t="shared" si="0"/>
        <v>-1.2649829198596314E-4</v>
      </c>
      <c r="L17" s="84">
        <f>I17/'סכום נכסי הקרן'!$C$42</f>
        <v>-2.679343035948098E-8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0" t="s">
        <v>198</v>
      </c>
      <c r="C19" s="73"/>
      <c r="D19" s="73"/>
      <c r="E19" s="73"/>
      <c r="F19" s="73"/>
      <c r="G19" s="83"/>
      <c r="H19" s="85"/>
      <c r="I19" s="83">
        <v>606.9664790070002</v>
      </c>
      <c r="J19" s="73"/>
      <c r="K19" s="84">
        <f t="shared" si="0"/>
        <v>0.37252324861026842</v>
      </c>
      <c r="L19" s="84">
        <f>I19/'סכום נכסי הקרן'!$C$42</f>
        <v>7.8903640217011051E-5</v>
      </c>
    </row>
    <row r="20" spans="2:12">
      <c r="B20" s="92" t="s">
        <v>191</v>
      </c>
      <c r="C20" s="71"/>
      <c r="D20" s="71"/>
      <c r="E20" s="71"/>
      <c r="F20" s="71"/>
      <c r="G20" s="80"/>
      <c r="H20" s="82"/>
      <c r="I20" s="80">
        <v>606.9664790070002</v>
      </c>
      <c r="J20" s="71"/>
      <c r="K20" s="81">
        <f t="shared" si="0"/>
        <v>0.37252324861026842</v>
      </c>
      <c r="L20" s="81">
        <f>I20/'סכום נכסי הקרן'!$C$42</f>
        <v>7.8903640217011051E-5</v>
      </c>
    </row>
    <row r="21" spans="2:12">
      <c r="B21" s="76" t="s">
        <v>1687</v>
      </c>
      <c r="C21" s="73" t="s">
        <v>1687</v>
      </c>
      <c r="D21" s="86" t="s">
        <v>26</v>
      </c>
      <c r="E21" s="86" t="s">
        <v>504</v>
      </c>
      <c r="F21" s="86" t="s">
        <v>131</v>
      </c>
      <c r="G21" s="83">
        <v>295.56932400000005</v>
      </c>
      <c r="H21" s="85">
        <v>18</v>
      </c>
      <c r="I21" s="83">
        <v>20.344627710000005</v>
      </c>
      <c r="J21" s="73"/>
      <c r="K21" s="84">
        <f t="shared" si="0"/>
        <v>1.2486433878020273E-2</v>
      </c>
      <c r="L21" s="84">
        <f>I21/'סכום נכסי הקרן'!$C$42</f>
        <v>2.6447344963845361E-6</v>
      </c>
    </row>
    <row r="22" spans="2:12">
      <c r="B22" s="76" t="s">
        <v>1688</v>
      </c>
      <c r="C22" s="73" t="s">
        <v>1688</v>
      </c>
      <c r="D22" s="86" t="s">
        <v>26</v>
      </c>
      <c r="E22" s="86" t="s">
        <v>504</v>
      </c>
      <c r="F22" s="86" t="s">
        <v>131</v>
      </c>
      <c r="G22" s="83">
        <v>-14.012175000000003</v>
      </c>
      <c r="H22" s="85">
        <v>4682</v>
      </c>
      <c r="I22" s="83">
        <v>-250.87353925600004</v>
      </c>
      <c r="J22" s="73"/>
      <c r="K22" s="84">
        <f t="shared" si="0"/>
        <v>-0.1539726312182769</v>
      </c>
      <c r="L22" s="84">
        <f>I22/'סכום נכסי הקרן'!$C$42</f>
        <v>-3.2612732607257098E-5</v>
      </c>
    </row>
    <row r="23" spans="2:12">
      <c r="B23" s="76" t="s">
        <v>1689</v>
      </c>
      <c r="C23" s="73" t="s">
        <v>1689</v>
      </c>
      <c r="D23" s="86" t="s">
        <v>26</v>
      </c>
      <c r="E23" s="86" t="s">
        <v>504</v>
      </c>
      <c r="F23" s="86" t="s">
        <v>131</v>
      </c>
      <c r="G23" s="83">
        <v>14.012175000000003</v>
      </c>
      <c r="H23" s="85">
        <v>15630</v>
      </c>
      <c r="I23" s="83">
        <v>837.49539055300011</v>
      </c>
      <c r="J23" s="73"/>
      <c r="K23" s="84">
        <f t="shared" si="0"/>
        <v>0.514009445950525</v>
      </c>
      <c r="L23" s="84">
        <f>I23/'סכום נכסי הקרן'!$C$42</f>
        <v>1.088716383278836E-4</v>
      </c>
    </row>
    <row r="24" spans="2:12">
      <c r="B24" s="72"/>
      <c r="C24" s="73"/>
      <c r="D24" s="73"/>
      <c r="E24" s="73"/>
      <c r="F24" s="73"/>
      <c r="G24" s="83"/>
      <c r="H24" s="85"/>
      <c r="I24" s="73"/>
      <c r="J24" s="73"/>
      <c r="K24" s="84"/>
      <c r="L24" s="73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24" t="s">
        <v>222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124" t="s">
        <v>111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124" t="s">
        <v>205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124" t="s">
        <v>213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</row>
    <row r="531" spans="2:12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</row>
    <row r="532" spans="2:12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</row>
    <row r="533" spans="2:12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</row>
    <row r="534" spans="2:12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</row>
    <row r="535" spans="2:12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2:12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2:12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</row>
    <row r="538" spans="2:12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</row>
    <row r="539" spans="2:12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</row>
    <row r="540" spans="2:12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</row>
    <row r="541" spans="2:12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</row>
    <row r="542" spans="2:12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</row>
    <row r="543" spans="2:12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</row>
    <row r="544" spans="2:12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</row>
    <row r="545" spans="2:12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</row>
    <row r="546" spans="2:12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2:12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2:12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</row>
    <row r="549" spans="2:12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</row>
    <row r="550" spans="2:12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</row>
    <row r="551" spans="2:12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</row>
    <row r="552" spans="2:12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</row>
    <row r="553" spans="2:12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</row>
    <row r="554" spans="2:12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</row>
    <row r="555" spans="2:12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</row>
    <row r="556" spans="2:12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</row>
    <row r="557" spans="2:12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2:12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2:12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</row>
    <row r="560" spans="2:12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</row>
    <row r="561" spans="2:12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</row>
    <row r="562" spans="2:12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</row>
    <row r="563" spans="2:12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</row>
    <row r="564" spans="2:12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</row>
    <row r="565" spans="2:12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</row>
    <row r="566" spans="2:12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</row>
    <row r="567" spans="2:12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</row>
    <row r="568" spans="2:12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2:12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2:12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</row>
    <row r="571" spans="2:12">
      <c r="B571" s="119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</row>
    <row r="572" spans="2:12">
      <c r="B572" s="119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</row>
    <row r="573" spans="2:12">
      <c r="B573" s="119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</row>
    <row r="574" spans="2:12">
      <c r="B574" s="119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</row>
    <row r="575" spans="2:12">
      <c r="B575" s="119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</row>
    <row r="576" spans="2:12">
      <c r="B576" s="119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</row>
    <row r="577" spans="2:12">
      <c r="B577" s="119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</row>
    <row r="578" spans="2:12">
      <c r="B578" s="119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</row>
    <row r="579" spans="2:12">
      <c r="B579" s="119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</row>
    <row r="580" spans="2:12">
      <c r="B580" s="119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</row>
    <row r="581" spans="2:12">
      <c r="B581" s="119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</row>
    <row r="582" spans="2:12">
      <c r="B582" s="119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</row>
    <row r="583" spans="2:12">
      <c r="B583" s="119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</row>
    <row r="584" spans="2:12">
      <c r="B584" s="119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</row>
    <row r="585" spans="2:12">
      <c r="B585" s="119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</row>
    <row r="586" spans="2:12">
      <c r="B586" s="119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>
      <selection activeCell="D1" sqref="D1"/>
    </sheetView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41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7" t="s" vm="1">
        <v>231</v>
      </c>
    </row>
    <row r="2" spans="1:11">
      <c r="B2" s="46" t="s">
        <v>144</v>
      </c>
      <c r="C2" s="67" t="s">
        <v>232</v>
      </c>
    </row>
    <row r="3" spans="1:11">
      <c r="B3" s="46" t="s">
        <v>146</v>
      </c>
      <c r="C3" s="67" t="s">
        <v>233</v>
      </c>
    </row>
    <row r="4" spans="1:11">
      <c r="B4" s="46" t="s">
        <v>147</v>
      </c>
      <c r="C4" s="67">
        <v>12145</v>
      </c>
    </row>
    <row r="6" spans="1:11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1:11" ht="26.2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1:11" s="3" customFormat="1" ht="78.75">
      <c r="A8" s="2"/>
      <c r="B8" s="21" t="s">
        <v>115</v>
      </c>
      <c r="C8" s="29" t="s">
        <v>44</v>
      </c>
      <c r="D8" s="29" t="s">
        <v>118</v>
      </c>
      <c r="E8" s="29" t="s">
        <v>65</v>
      </c>
      <c r="F8" s="29" t="s">
        <v>102</v>
      </c>
      <c r="G8" s="29" t="s">
        <v>207</v>
      </c>
      <c r="H8" s="29" t="s">
        <v>206</v>
      </c>
      <c r="I8" s="29" t="s">
        <v>61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1" t="s">
        <v>49</v>
      </c>
      <c r="C11" s="73"/>
      <c r="D11" s="73"/>
      <c r="E11" s="73"/>
      <c r="F11" s="73"/>
      <c r="G11" s="83"/>
      <c r="H11" s="85"/>
      <c r="I11" s="83">
        <v>-12126.916591336003</v>
      </c>
      <c r="J11" s="84">
        <f>IFERROR(I11/$I$11,0)</f>
        <v>1</v>
      </c>
      <c r="K11" s="84">
        <f>I11/'סכום נכסי הקרן'!$C$42</f>
        <v>-1.5764591567394325E-3</v>
      </c>
    </row>
    <row r="12" spans="1:11">
      <c r="B12" s="90" t="s">
        <v>201</v>
      </c>
      <c r="C12" s="73"/>
      <c r="D12" s="73"/>
      <c r="E12" s="73"/>
      <c r="F12" s="73"/>
      <c r="G12" s="83"/>
      <c r="H12" s="85"/>
      <c r="I12" s="83">
        <v>-12126.916591336003</v>
      </c>
      <c r="J12" s="84">
        <f t="shared" ref="J12:J17" si="0">IFERROR(I12/$I$11,0)</f>
        <v>1</v>
      </c>
      <c r="K12" s="84">
        <f>I12/'סכום נכסי הקרן'!$C$42</f>
        <v>-1.5764591567394325E-3</v>
      </c>
    </row>
    <row r="13" spans="1:11">
      <c r="B13" s="72" t="s">
        <v>1690</v>
      </c>
      <c r="C13" s="73" t="s">
        <v>1691</v>
      </c>
      <c r="D13" s="86" t="s">
        <v>26</v>
      </c>
      <c r="E13" s="86" t="s">
        <v>504</v>
      </c>
      <c r="F13" s="86" t="s">
        <v>131</v>
      </c>
      <c r="G13" s="83">
        <v>59.80352700000001</v>
      </c>
      <c r="H13" s="85">
        <v>95550.01</v>
      </c>
      <c r="I13" s="83">
        <v>-379.98396551800005</v>
      </c>
      <c r="J13" s="84">
        <f t="shared" si="0"/>
        <v>3.1333930818776896E-2</v>
      </c>
      <c r="K13" s="84">
        <f>I13/'סכום נכסי הקרן'!$C$42</f>
        <v>-4.9396662155900741E-5</v>
      </c>
    </row>
    <row r="14" spans="1:11">
      <c r="B14" s="72" t="s">
        <v>1692</v>
      </c>
      <c r="C14" s="73" t="s">
        <v>1693</v>
      </c>
      <c r="D14" s="86" t="s">
        <v>26</v>
      </c>
      <c r="E14" s="86" t="s">
        <v>504</v>
      </c>
      <c r="F14" s="86" t="s">
        <v>131</v>
      </c>
      <c r="G14" s="83">
        <v>14.296798000000003</v>
      </c>
      <c r="H14" s="85">
        <v>1486650</v>
      </c>
      <c r="I14" s="83">
        <v>-690.22908577300018</v>
      </c>
      <c r="J14" s="84">
        <f t="shared" si="0"/>
        <v>5.6917113313546652E-2</v>
      </c>
      <c r="K14" s="84">
        <f>I14/'סכום נכסי הקרן'!$C$42</f>
        <v>-8.9727504458316485E-5</v>
      </c>
    </row>
    <row r="15" spans="1:11">
      <c r="B15" s="72" t="s">
        <v>1694</v>
      </c>
      <c r="C15" s="73" t="s">
        <v>1695</v>
      </c>
      <c r="D15" s="86" t="s">
        <v>26</v>
      </c>
      <c r="E15" s="86" t="s">
        <v>504</v>
      </c>
      <c r="F15" s="86" t="s">
        <v>131</v>
      </c>
      <c r="G15" s="83">
        <v>277.57243600000004</v>
      </c>
      <c r="H15" s="85">
        <v>432550</v>
      </c>
      <c r="I15" s="83">
        <v>-9478.783378109003</v>
      </c>
      <c r="J15" s="84">
        <f t="shared" si="0"/>
        <v>0.78163177809609563</v>
      </c>
      <c r="K15" s="84">
        <f>I15/'סכום נכסי הקרן'!$C$42</f>
        <v>-1.2322105737781143E-3</v>
      </c>
    </row>
    <row r="16" spans="1:11">
      <c r="B16" s="72" t="s">
        <v>1696</v>
      </c>
      <c r="C16" s="73" t="s">
        <v>1697</v>
      </c>
      <c r="D16" s="86" t="s">
        <v>26</v>
      </c>
      <c r="E16" s="86" t="s">
        <v>504</v>
      </c>
      <c r="F16" s="86" t="s">
        <v>140</v>
      </c>
      <c r="G16" s="83">
        <v>10.706178000000001</v>
      </c>
      <c r="H16" s="85">
        <v>232350</v>
      </c>
      <c r="I16" s="83">
        <v>-68.213835961000015</v>
      </c>
      <c r="J16" s="84">
        <f t="shared" si="0"/>
        <v>5.6249942388269534E-3</v>
      </c>
      <c r="K16" s="84">
        <f>I16/'סכום נכסי הקרן'!$C$42</f>
        <v>-8.8675736744053057E-6</v>
      </c>
    </row>
    <row r="17" spans="2:11">
      <c r="B17" s="72" t="s">
        <v>1698</v>
      </c>
      <c r="C17" s="73" t="s">
        <v>1699</v>
      </c>
      <c r="D17" s="86" t="s">
        <v>26</v>
      </c>
      <c r="E17" s="86" t="s">
        <v>504</v>
      </c>
      <c r="F17" s="86" t="s">
        <v>131</v>
      </c>
      <c r="G17" s="83">
        <v>153.92761900000002</v>
      </c>
      <c r="H17" s="85">
        <v>11156.25</v>
      </c>
      <c r="I17" s="83">
        <v>-1509.7063259750003</v>
      </c>
      <c r="J17" s="84">
        <f t="shared" si="0"/>
        <v>0.12449218353275392</v>
      </c>
      <c r="K17" s="84">
        <f>I17/'סכום נכסי הקרן'!$C$42</f>
        <v>-1.9625684267269593E-4</v>
      </c>
    </row>
    <row r="18" spans="2:11">
      <c r="B18" s="72"/>
      <c r="C18" s="73"/>
      <c r="D18" s="86"/>
      <c r="E18" s="86"/>
      <c r="F18" s="86"/>
      <c r="G18" s="83"/>
      <c r="H18" s="85"/>
      <c r="I18" s="73"/>
      <c r="J18" s="84"/>
      <c r="K18" s="73"/>
    </row>
    <row r="19" spans="2:11">
      <c r="B19" s="90"/>
      <c r="C19" s="73"/>
      <c r="D19" s="73"/>
      <c r="E19" s="73"/>
      <c r="F19" s="73"/>
      <c r="G19" s="83"/>
      <c r="H19" s="85"/>
      <c r="I19" s="73"/>
      <c r="J19" s="84"/>
      <c r="K19" s="73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124" t="s">
        <v>222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124" t="s">
        <v>111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124" t="s">
        <v>205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124" t="s">
        <v>213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1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119"/>
      <c r="C119" s="129"/>
      <c r="D119" s="129"/>
      <c r="E119" s="129"/>
      <c r="F119" s="129"/>
      <c r="G119" s="129"/>
      <c r="H119" s="129"/>
      <c r="I119" s="120"/>
      <c r="J119" s="120"/>
      <c r="K119" s="129"/>
    </row>
    <row r="120" spans="2:11">
      <c r="B120" s="119"/>
      <c r="C120" s="129"/>
      <c r="D120" s="129"/>
      <c r="E120" s="129"/>
      <c r="F120" s="129"/>
      <c r="G120" s="129"/>
      <c r="H120" s="129"/>
      <c r="I120" s="120"/>
      <c r="J120" s="120"/>
      <c r="K120" s="129"/>
    </row>
    <row r="121" spans="2:11">
      <c r="B121" s="119"/>
      <c r="C121" s="129"/>
      <c r="D121" s="129"/>
      <c r="E121" s="129"/>
      <c r="F121" s="129"/>
      <c r="G121" s="129"/>
      <c r="H121" s="129"/>
      <c r="I121" s="120"/>
      <c r="J121" s="120"/>
      <c r="K121" s="129"/>
    </row>
    <row r="122" spans="2:11">
      <c r="B122" s="119"/>
      <c r="C122" s="129"/>
      <c r="D122" s="129"/>
      <c r="E122" s="129"/>
      <c r="F122" s="129"/>
      <c r="G122" s="129"/>
      <c r="H122" s="129"/>
      <c r="I122" s="120"/>
      <c r="J122" s="120"/>
      <c r="K122" s="129"/>
    </row>
    <row r="123" spans="2:11">
      <c r="B123" s="119"/>
      <c r="C123" s="129"/>
      <c r="D123" s="129"/>
      <c r="E123" s="129"/>
      <c r="F123" s="129"/>
      <c r="G123" s="129"/>
      <c r="H123" s="129"/>
      <c r="I123" s="120"/>
      <c r="J123" s="120"/>
      <c r="K123" s="129"/>
    </row>
    <row r="124" spans="2:11">
      <c r="B124" s="119"/>
      <c r="C124" s="129"/>
      <c r="D124" s="129"/>
      <c r="E124" s="129"/>
      <c r="F124" s="129"/>
      <c r="G124" s="129"/>
      <c r="H124" s="129"/>
      <c r="I124" s="120"/>
      <c r="J124" s="120"/>
      <c r="K124" s="129"/>
    </row>
    <row r="125" spans="2:11">
      <c r="B125" s="119"/>
      <c r="C125" s="129"/>
      <c r="D125" s="129"/>
      <c r="E125" s="129"/>
      <c r="F125" s="129"/>
      <c r="G125" s="129"/>
      <c r="H125" s="129"/>
      <c r="I125" s="120"/>
      <c r="J125" s="120"/>
      <c r="K125" s="129"/>
    </row>
    <row r="126" spans="2:11">
      <c r="B126" s="119"/>
      <c r="C126" s="129"/>
      <c r="D126" s="129"/>
      <c r="E126" s="129"/>
      <c r="F126" s="129"/>
      <c r="G126" s="129"/>
      <c r="H126" s="129"/>
      <c r="I126" s="120"/>
      <c r="J126" s="120"/>
      <c r="K126" s="129"/>
    </row>
    <row r="127" spans="2:11">
      <c r="B127" s="119"/>
      <c r="C127" s="129"/>
      <c r="D127" s="129"/>
      <c r="E127" s="129"/>
      <c r="F127" s="129"/>
      <c r="G127" s="129"/>
      <c r="H127" s="129"/>
      <c r="I127" s="120"/>
      <c r="J127" s="120"/>
      <c r="K127" s="129"/>
    </row>
    <row r="128" spans="2:11">
      <c r="B128" s="119"/>
      <c r="C128" s="129"/>
      <c r="D128" s="129"/>
      <c r="E128" s="129"/>
      <c r="F128" s="129"/>
      <c r="G128" s="129"/>
      <c r="H128" s="129"/>
      <c r="I128" s="120"/>
      <c r="J128" s="120"/>
      <c r="K128" s="129"/>
    </row>
    <row r="129" spans="2:11">
      <c r="B129" s="119"/>
      <c r="C129" s="129"/>
      <c r="D129" s="129"/>
      <c r="E129" s="129"/>
      <c r="F129" s="129"/>
      <c r="G129" s="129"/>
      <c r="H129" s="129"/>
      <c r="I129" s="120"/>
      <c r="J129" s="120"/>
      <c r="K129" s="129"/>
    </row>
    <row r="130" spans="2:11">
      <c r="B130" s="119"/>
      <c r="C130" s="129"/>
      <c r="D130" s="129"/>
      <c r="E130" s="129"/>
      <c r="F130" s="129"/>
      <c r="G130" s="129"/>
      <c r="H130" s="129"/>
      <c r="I130" s="120"/>
      <c r="J130" s="120"/>
      <c r="K130" s="129"/>
    </row>
    <row r="131" spans="2:11">
      <c r="B131" s="119"/>
      <c r="C131" s="129"/>
      <c r="D131" s="129"/>
      <c r="E131" s="129"/>
      <c r="F131" s="129"/>
      <c r="G131" s="129"/>
      <c r="H131" s="129"/>
      <c r="I131" s="120"/>
      <c r="J131" s="120"/>
      <c r="K131" s="129"/>
    </row>
    <row r="132" spans="2:11">
      <c r="B132" s="119"/>
      <c r="C132" s="129"/>
      <c r="D132" s="129"/>
      <c r="E132" s="129"/>
      <c r="F132" s="129"/>
      <c r="G132" s="129"/>
      <c r="H132" s="129"/>
      <c r="I132" s="120"/>
      <c r="J132" s="120"/>
      <c r="K132" s="129"/>
    </row>
    <row r="133" spans="2:11">
      <c r="B133" s="119"/>
      <c r="C133" s="129"/>
      <c r="D133" s="129"/>
      <c r="E133" s="129"/>
      <c r="F133" s="129"/>
      <c r="G133" s="129"/>
      <c r="H133" s="129"/>
      <c r="I133" s="120"/>
      <c r="J133" s="120"/>
      <c r="K133" s="129"/>
    </row>
    <row r="134" spans="2:11">
      <c r="B134" s="119"/>
      <c r="C134" s="129"/>
      <c r="D134" s="129"/>
      <c r="E134" s="129"/>
      <c r="F134" s="129"/>
      <c r="G134" s="129"/>
      <c r="H134" s="129"/>
      <c r="I134" s="120"/>
      <c r="J134" s="120"/>
      <c r="K134" s="129"/>
    </row>
    <row r="135" spans="2:11">
      <c r="B135" s="119"/>
      <c r="C135" s="129"/>
      <c r="D135" s="129"/>
      <c r="E135" s="129"/>
      <c r="F135" s="129"/>
      <c r="G135" s="129"/>
      <c r="H135" s="129"/>
      <c r="I135" s="120"/>
      <c r="J135" s="120"/>
      <c r="K135" s="129"/>
    </row>
    <row r="136" spans="2:11">
      <c r="B136" s="119"/>
      <c r="C136" s="129"/>
      <c r="D136" s="129"/>
      <c r="E136" s="129"/>
      <c r="F136" s="129"/>
      <c r="G136" s="129"/>
      <c r="H136" s="129"/>
      <c r="I136" s="120"/>
      <c r="J136" s="120"/>
      <c r="K136" s="129"/>
    </row>
    <row r="137" spans="2:11">
      <c r="B137" s="119"/>
      <c r="C137" s="129"/>
      <c r="D137" s="129"/>
      <c r="E137" s="129"/>
      <c r="F137" s="129"/>
      <c r="G137" s="129"/>
      <c r="H137" s="129"/>
      <c r="I137" s="120"/>
      <c r="J137" s="120"/>
      <c r="K137" s="129"/>
    </row>
    <row r="138" spans="2:11">
      <c r="B138" s="119"/>
      <c r="C138" s="129"/>
      <c r="D138" s="129"/>
      <c r="E138" s="129"/>
      <c r="F138" s="129"/>
      <c r="G138" s="129"/>
      <c r="H138" s="129"/>
      <c r="I138" s="120"/>
      <c r="J138" s="120"/>
      <c r="K138" s="129"/>
    </row>
    <row r="139" spans="2:11">
      <c r="B139" s="119"/>
      <c r="C139" s="129"/>
      <c r="D139" s="129"/>
      <c r="E139" s="129"/>
      <c r="F139" s="129"/>
      <c r="G139" s="129"/>
      <c r="H139" s="129"/>
      <c r="I139" s="120"/>
      <c r="J139" s="120"/>
      <c r="K139" s="129"/>
    </row>
    <row r="140" spans="2:11">
      <c r="B140" s="119"/>
      <c r="C140" s="129"/>
      <c r="D140" s="129"/>
      <c r="E140" s="129"/>
      <c r="F140" s="129"/>
      <c r="G140" s="129"/>
      <c r="H140" s="129"/>
      <c r="I140" s="120"/>
      <c r="J140" s="120"/>
      <c r="K140" s="129"/>
    </row>
    <row r="141" spans="2:11">
      <c r="B141" s="119"/>
      <c r="C141" s="129"/>
      <c r="D141" s="129"/>
      <c r="E141" s="129"/>
      <c r="F141" s="129"/>
      <c r="G141" s="129"/>
      <c r="H141" s="129"/>
      <c r="I141" s="120"/>
      <c r="J141" s="120"/>
      <c r="K141" s="129"/>
    </row>
    <row r="142" spans="2:11">
      <c r="B142" s="119"/>
      <c r="C142" s="129"/>
      <c r="D142" s="129"/>
      <c r="E142" s="129"/>
      <c r="F142" s="129"/>
      <c r="G142" s="129"/>
      <c r="H142" s="129"/>
      <c r="I142" s="120"/>
      <c r="J142" s="120"/>
      <c r="K142" s="129"/>
    </row>
    <row r="143" spans="2:11">
      <c r="B143" s="119"/>
      <c r="C143" s="129"/>
      <c r="D143" s="129"/>
      <c r="E143" s="129"/>
      <c r="F143" s="129"/>
      <c r="G143" s="129"/>
      <c r="H143" s="129"/>
      <c r="I143" s="120"/>
      <c r="J143" s="120"/>
      <c r="K143" s="129"/>
    </row>
    <row r="144" spans="2:11">
      <c r="B144" s="119"/>
      <c r="C144" s="129"/>
      <c r="D144" s="129"/>
      <c r="E144" s="129"/>
      <c r="F144" s="129"/>
      <c r="G144" s="129"/>
      <c r="H144" s="129"/>
      <c r="I144" s="120"/>
      <c r="J144" s="120"/>
      <c r="K144" s="129"/>
    </row>
    <row r="145" spans="2:11">
      <c r="B145" s="119"/>
      <c r="C145" s="129"/>
      <c r="D145" s="129"/>
      <c r="E145" s="129"/>
      <c r="F145" s="129"/>
      <c r="G145" s="129"/>
      <c r="H145" s="129"/>
      <c r="I145" s="120"/>
      <c r="J145" s="120"/>
      <c r="K145" s="129"/>
    </row>
    <row r="146" spans="2:11">
      <c r="B146" s="119"/>
      <c r="C146" s="129"/>
      <c r="D146" s="129"/>
      <c r="E146" s="129"/>
      <c r="F146" s="129"/>
      <c r="G146" s="129"/>
      <c r="H146" s="129"/>
      <c r="I146" s="120"/>
      <c r="J146" s="120"/>
      <c r="K146" s="129"/>
    </row>
    <row r="147" spans="2:11">
      <c r="B147" s="119"/>
      <c r="C147" s="129"/>
      <c r="D147" s="129"/>
      <c r="E147" s="129"/>
      <c r="F147" s="129"/>
      <c r="G147" s="129"/>
      <c r="H147" s="129"/>
      <c r="I147" s="120"/>
      <c r="J147" s="120"/>
      <c r="K147" s="129"/>
    </row>
    <row r="148" spans="2:11">
      <c r="B148" s="119"/>
      <c r="C148" s="129"/>
      <c r="D148" s="129"/>
      <c r="E148" s="129"/>
      <c r="F148" s="129"/>
      <c r="G148" s="129"/>
      <c r="H148" s="129"/>
      <c r="I148" s="120"/>
      <c r="J148" s="120"/>
      <c r="K148" s="129"/>
    </row>
    <row r="149" spans="2:11">
      <c r="B149" s="119"/>
      <c r="C149" s="129"/>
      <c r="D149" s="129"/>
      <c r="E149" s="129"/>
      <c r="F149" s="129"/>
      <c r="G149" s="129"/>
      <c r="H149" s="129"/>
      <c r="I149" s="120"/>
      <c r="J149" s="120"/>
      <c r="K149" s="129"/>
    </row>
    <row r="150" spans="2:11">
      <c r="B150" s="119"/>
      <c r="C150" s="129"/>
      <c r="D150" s="129"/>
      <c r="E150" s="129"/>
      <c r="F150" s="129"/>
      <c r="G150" s="129"/>
      <c r="H150" s="129"/>
      <c r="I150" s="120"/>
      <c r="J150" s="120"/>
      <c r="K150" s="129"/>
    </row>
    <row r="151" spans="2:11">
      <c r="B151" s="119"/>
      <c r="C151" s="129"/>
      <c r="D151" s="129"/>
      <c r="E151" s="129"/>
      <c r="F151" s="129"/>
      <c r="G151" s="129"/>
      <c r="H151" s="129"/>
      <c r="I151" s="120"/>
      <c r="J151" s="120"/>
      <c r="K151" s="129"/>
    </row>
    <row r="152" spans="2:11">
      <c r="B152" s="119"/>
      <c r="C152" s="129"/>
      <c r="D152" s="129"/>
      <c r="E152" s="129"/>
      <c r="F152" s="129"/>
      <c r="G152" s="129"/>
      <c r="H152" s="129"/>
      <c r="I152" s="120"/>
      <c r="J152" s="120"/>
      <c r="K152" s="129"/>
    </row>
    <row r="153" spans="2:11">
      <c r="B153" s="119"/>
      <c r="C153" s="129"/>
      <c r="D153" s="129"/>
      <c r="E153" s="129"/>
      <c r="F153" s="129"/>
      <c r="G153" s="129"/>
      <c r="H153" s="129"/>
      <c r="I153" s="120"/>
      <c r="J153" s="120"/>
      <c r="K153" s="129"/>
    </row>
    <row r="154" spans="2:11">
      <c r="B154" s="119"/>
      <c r="C154" s="129"/>
      <c r="D154" s="129"/>
      <c r="E154" s="129"/>
      <c r="F154" s="129"/>
      <c r="G154" s="129"/>
      <c r="H154" s="129"/>
      <c r="I154" s="120"/>
      <c r="J154" s="120"/>
      <c r="K154" s="129"/>
    </row>
    <row r="155" spans="2:11">
      <c r="B155" s="119"/>
      <c r="C155" s="129"/>
      <c r="D155" s="129"/>
      <c r="E155" s="129"/>
      <c r="F155" s="129"/>
      <c r="G155" s="129"/>
      <c r="H155" s="129"/>
      <c r="I155" s="120"/>
      <c r="J155" s="120"/>
      <c r="K155" s="129"/>
    </row>
    <row r="156" spans="2:11">
      <c r="B156" s="119"/>
      <c r="C156" s="129"/>
      <c r="D156" s="129"/>
      <c r="E156" s="129"/>
      <c r="F156" s="129"/>
      <c r="G156" s="129"/>
      <c r="H156" s="129"/>
      <c r="I156" s="120"/>
      <c r="J156" s="120"/>
      <c r="K156" s="129"/>
    </row>
    <row r="157" spans="2:11">
      <c r="B157" s="119"/>
      <c r="C157" s="129"/>
      <c r="D157" s="129"/>
      <c r="E157" s="129"/>
      <c r="F157" s="129"/>
      <c r="G157" s="129"/>
      <c r="H157" s="129"/>
      <c r="I157" s="120"/>
      <c r="J157" s="120"/>
      <c r="K157" s="129"/>
    </row>
    <row r="158" spans="2:11">
      <c r="B158" s="119"/>
      <c r="C158" s="129"/>
      <c r="D158" s="129"/>
      <c r="E158" s="129"/>
      <c r="F158" s="129"/>
      <c r="G158" s="129"/>
      <c r="H158" s="129"/>
      <c r="I158" s="120"/>
      <c r="J158" s="120"/>
      <c r="K158" s="129"/>
    </row>
    <row r="159" spans="2:11">
      <c r="B159" s="119"/>
      <c r="C159" s="129"/>
      <c r="D159" s="129"/>
      <c r="E159" s="129"/>
      <c r="F159" s="129"/>
      <c r="G159" s="129"/>
      <c r="H159" s="129"/>
      <c r="I159" s="120"/>
      <c r="J159" s="120"/>
      <c r="K159" s="129"/>
    </row>
    <row r="160" spans="2:11">
      <c r="B160" s="119"/>
      <c r="C160" s="129"/>
      <c r="D160" s="129"/>
      <c r="E160" s="129"/>
      <c r="F160" s="129"/>
      <c r="G160" s="129"/>
      <c r="H160" s="129"/>
      <c r="I160" s="120"/>
      <c r="J160" s="120"/>
      <c r="K160" s="129"/>
    </row>
    <row r="161" spans="2:11">
      <c r="B161" s="119"/>
      <c r="C161" s="129"/>
      <c r="D161" s="129"/>
      <c r="E161" s="129"/>
      <c r="F161" s="129"/>
      <c r="G161" s="129"/>
      <c r="H161" s="129"/>
      <c r="I161" s="120"/>
      <c r="J161" s="120"/>
      <c r="K161" s="129"/>
    </row>
    <row r="162" spans="2:11">
      <c r="B162" s="119"/>
      <c r="C162" s="129"/>
      <c r="D162" s="129"/>
      <c r="E162" s="129"/>
      <c r="F162" s="129"/>
      <c r="G162" s="129"/>
      <c r="H162" s="129"/>
      <c r="I162" s="120"/>
      <c r="J162" s="120"/>
      <c r="K162" s="129"/>
    </row>
    <row r="163" spans="2:11">
      <c r="B163" s="119"/>
      <c r="C163" s="129"/>
      <c r="D163" s="129"/>
      <c r="E163" s="129"/>
      <c r="F163" s="129"/>
      <c r="G163" s="129"/>
      <c r="H163" s="129"/>
      <c r="I163" s="120"/>
      <c r="J163" s="120"/>
      <c r="K163" s="129"/>
    </row>
    <row r="164" spans="2:11">
      <c r="B164" s="119"/>
      <c r="C164" s="129"/>
      <c r="D164" s="129"/>
      <c r="E164" s="129"/>
      <c r="F164" s="129"/>
      <c r="G164" s="129"/>
      <c r="H164" s="129"/>
      <c r="I164" s="120"/>
      <c r="J164" s="120"/>
      <c r="K164" s="129"/>
    </row>
    <row r="165" spans="2:11">
      <c r="B165" s="119"/>
      <c r="C165" s="129"/>
      <c r="D165" s="129"/>
      <c r="E165" s="129"/>
      <c r="F165" s="129"/>
      <c r="G165" s="129"/>
      <c r="H165" s="129"/>
      <c r="I165" s="120"/>
      <c r="J165" s="120"/>
      <c r="K165" s="129"/>
    </row>
    <row r="166" spans="2:11">
      <c r="B166" s="119"/>
      <c r="C166" s="129"/>
      <c r="D166" s="129"/>
      <c r="E166" s="129"/>
      <c r="F166" s="129"/>
      <c r="G166" s="129"/>
      <c r="H166" s="129"/>
      <c r="I166" s="120"/>
      <c r="J166" s="120"/>
      <c r="K166" s="129"/>
    </row>
    <row r="167" spans="2:11">
      <c r="B167" s="119"/>
      <c r="C167" s="129"/>
      <c r="D167" s="129"/>
      <c r="E167" s="129"/>
      <c r="F167" s="129"/>
      <c r="G167" s="129"/>
      <c r="H167" s="129"/>
      <c r="I167" s="120"/>
      <c r="J167" s="120"/>
      <c r="K167" s="129"/>
    </row>
    <row r="168" spans="2:11">
      <c r="B168" s="119"/>
      <c r="C168" s="129"/>
      <c r="D168" s="129"/>
      <c r="E168" s="129"/>
      <c r="F168" s="129"/>
      <c r="G168" s="129"/>
      <c r="H168" s="129"/>
      <c r="I168" s="120"/>
      <c r="J168" s="120"/>
      <c r="K168" s="129"/>
    </row>
    <row r="169" spans="2:11">
      <c r="B169" s="119"/>
      <c r="C169" s="129"/>
      <c r="D169" s="129"/>
      <c r="E169" s="129"/>
      <c r="F169" s="129"/>
      <c r="G169" s="129"/>
      <c r="H169" s="129"/>
      <c r="I169" s="120"/>
      <c r="J169" s="120"/>
      <c r="K169" s="129"/>
    </row>
    <row r="170" spans="2:11">
      <c r="B170" s="119"/>
      <c r="C170" s="129"/>
      <c r="D170" s="129"/>
      <c r="E170" s="129"/>
      <c r="F170" s="129"/>
      <c r="G170" s="129"/>
      <c r="H170" s="129"/>
      <c r="I170" s="120"/>
      <c r="J170" s="120"/>
      <c r="K170" s="129"/>
    </row>
    <row r="171" spans="2:11">
      <c r="B171" s="119"/>
      <c r="C171" s="129"/>
      <c r="D171" s="129"/>
      <c r="E171" s="129"/>
      <c r="F171" s="129"/>
      <c r="G171" s="129"/>
      <c r="H171" s="129"/>
      <c r="I171" s="120"/>
      <c r="J171" s="120"/>
      <c r="K171" s="129"/>
    </row>
    <row r="172" spans="2:11">
      <c r="B172" s="119"/>
      <c r="C172" s="129"/>
      <c r="D172" s="129"/>
      <c r="E172" s="129"/>
      <c r="F172" s="129"/>
      <c r="G172" s="129"/>
      <c r="H172" s="129"/>
      <c r="I172" s="120"/>
      <c r="J172" s="120"/>
      <c r="K172" s="129"/>
    </row>
    <row r="173" spans="2:11">
      <c r="B173" s="119"/>
      <c r="C173" s="129"/>
      <c r="D173" s="129"/>
      <c r="E173" s="129"/>
      <c r="F173" s="129"/>
      <c r="G173" s="129"/>
      <c r="H173" s="129"/>
      <c r="I173" s="120"/>
      <c r="J173" s="120"/>
      <c r="K173" s="129"/>
    </row>
    <row r="174" spans="2:11">
      <c r="B174" s="119"/>
      <c r="C174" s="129"/>
      <c r="D174" s="129"/>
      <c r="E174" s="129"/>
      <c r="F174" s="129"/>
      <c r="G174" s="129"/>
      <c r="H174" s="129"/>
      <c r="I174" s="120"/>
      <c r="J174" s="120"/>
      <c r="K174" s="129"/>
    </row>
    <row r="175" spans="2:11">
      <c r="B175" s="119"/>
      <c r="C175" s="129"/>
      <c r="D175" s="129"/>
      <c r="E175" s="129"/>
      <c r="F175" s="129"/>
      <c r="G175" s="129"/>
      <c r="H175" s="129"/>
      <c r="I175" s="120"/>
      <c r="J175" s="120"/>
      <c r="K175" s="129"/>
    </row>
    <row r="176" spans="2:11">
      <c r="B176" s="119"/>
      <c r="C176" s="129"/>
      <c r="D176" s="129"/>
      <c r="E176" s="129"/>
      <c r="F176" s="129"/>
      <c r="G176" s="129"/>
      <c r="H176" s="129"/>
      <c r="I176" s="120"/>
      <c r="J176" s="120"/>
      <c r="K176" s="129"/>
    </row>
    <row r="177" spans="2:11">
      <c r="B177" s="119"/>
      <c r="C177" s="129"/>
      <c r="D177" s="129"/>
      <c r="E177" s="129"/>
      <c r="F177" s="129"/>
      <c r="G177" s="129"/>
      <c r="H177" s="129"/>
      <c r="I177" s="120"/>
      <c r="J177" s="120"/>
      <c r="K177" s="129"/>
    </row>
    <row r="178" spans="2:11">
      <c r="B178" s="119"/>
      <c r="C178" s="129"/>
      <c r="D178" s="129"/>
      <c r="E178" s="129"/>
      <c r="F178" s="129"/>
      <c r="G178" s="129"/>
      <c r="H178" s="129"/>
      <c r="I178" s="120"/>
      <c r="J178" s="120"/>
      <c r="K178" s="129"/>
    </row>
    <row r="179" spans="2:11">
      <c r="B179" s="119"/>
      <c r="C179" s="129"/>
      <c r="D179" s="129"/>
      <c r="E179" s="129"/>
      <c r="F179" s="129"/>
      <c r="G179" s="129"/>
      <c r="H179" s="129"/>
      <c r="I179" s="120"/>
      <c r="J179" s="120"/>
      <c r="K179" s="129"/>
    </row>
    <row r="180" spans="2:11">
      <c r="B180" s="119"/>
      <c r="C180" s="129"/>
      <c r="D180" s="129"/>
      <c r="E180" s="129"/>
      <c r="F180" s="129"/>
      <c r="G180" s="129"/>
      <c r="H180" s="129"/>
      <c r="I180" s="120"/>
      <c r="J180" s="120"/>
      <c r="K180" s="129"/>
    </row>
    <row r="181" spans="2:11">
      <c r="B181" s="119"/>
      <c r="C181" s="129"/>
      <c r="D181" s="129"/>
      <c r="E181" s="129"/>
      <c r="F181" s="129"/>
      <c r="G181" s="129"/>
      <c r="H181" s="129"/>
      <c r="I181" s="120"/>
      <c r="J181" s="120"/>
      <c r="K181" s="129"/>
    </row>
    <row r="182" spans="2:11">
      <c r="B182" s="119"/>
      <c r="C182" s="129"/>
      <c r="D182" s="129"/>
      <c r="E182" s="129"/>
      <c r="F182" s="129"/>
      <c r="G182" s="129"/>
      <c r="H182" s="129"/>
      <c r="I182" s="120"/>
      <c r="J182" s="120"/>
      <c r="K182" s="129"/>
    </row>
    <row r="183" spans="2:11">
      <c r="B183" s="119"/>
      <c r="C183" s="129"/>
      <c r="D183" s="129"/>
      <c r="E183" s="129"/>
      <c r="F183" s="129"/>
      <c r="G183" s="129"/>
      <c r="H183" s="129"/>
      <c r="I183" s="120"/>
      <c r="J183" s="120"/>
      <c r="K183" s="129"/>
    </row>
    <row r="184" spans="2:11">
      <c r="B184" s="119"/>
      <c r="C184" s="129"/>
      <c r="D184" s="129"/>
      <c r="E184" s="129"/>
      <c r="F184" s="129"/>
      <c r="G184" s="129"/>
      <c r="H184" s="129"/>
      <c r="I184" s="120"/>
      <c r="J184" s="120"/>
      <c r="K184" s="129"/>
    </row>
    <row r="185" spans="2:11">
      <c r="B185" s="119"/>
      <c r="C185" s="129"/>
      <c r="D185" s="129"/>
      <c r="E185" s="129"/>
      <c r="F185" s="129"/>
      <c r="G185" s="129"/>
      <c r="H185" s="129"/>
      <c r="I185" s="120"/>
      <c r="J185" s="120"/>
      <c r="K185" s="129"/>
    </row>
    <row r="186" spans="2:11">
      <c r="B186" s="119"/>
      <c r="C186" s="129"/>
      <c r="D186" s="129"/>
      <c r="E186" s="129"/>
      <c r="F186" s="129"/>
      <c r="G186" s="129"/>
      <c r="H186" s="129"/>
      <c r="I186" s="120"/>
      <c r="J186" s="120"/>
      <c r="K186" s="129"/>
    </row>
    <row r="187" spans="2:11">
      <c r="B187" s="119"/>
      <c r="C187" s="129"/>
      <c r="D187" s="129"/>
      <c r="E187" s="129"/>
      <c r="F187" s="129"/>
      <c r="G187" s="129"/>
      <c r="H187" s="129"/>
      <c r="I187" s="120"/>
      <c r="J187" s="120"/>
      <c r="K187" s="129"/>
    </row>
    <row r="188" spans="2:11">
      <c r="B188" s="119"/>
      <c r="C188" s="129"/>
      <c r="D188" s="129"/>
      <c r="E188" s="129"/>
      <c r="F188" s="129"/>
      <c r="G188" s="129"/>
      <c r="H188" s="129"/>
      <c r="I188" s="120"/>
      <c r="J188" s="120"/>
      <c r="K188" s="129"/>
    </row>
    <row r="189" spans="2:11">
      <c r="B189" s="119"/>
      <c r="C189" s="129"/>
      <c r="D189" s="129"/>
      <c r="E189" s="129"/>
      <c r="F189" s="129"/>
      <c r="G189" s="129"/>
      <c r="H189" s="129"/>
      <c r="I189" s="120"/>
      <c r="J189" s="120"/>
      <c r="K189" s="129"/>
    </row>
    <row r="190" spans="2:11">
      <c r="B190" s="119"/>
      <c r="C190" s="129"/>
      <c r="D190" s="129"/>
      <c r="E190" s="129"/>
      <c r="F190" s="129"/>
      <c r="G190" s="129"/>
      <c r="H190" s="129"/>
      <c r="I190" s="120"/>
      <c r="J190" s="120"/>
      <c r="K190" s="129"/>
    </row>
    <row r="191" spans="2:11">
      <c r="B191" s="119"/>
      <c r="C191" s="129"/>
      <c r="D191" s="129"/>
      <c r="E191" s="129"/>
      <c r="F191" s="129"/>
      <c r="G191" s="129"/>
      <c r="H191" s="129"/>
      <c r="I191" s="120"/>
      <c r="J191" s="120"/>
      <c r="K191" s="129"/>
    </row>
    <row r="192" spans="2:11">
      <c r="B192" s="119"/>
      <c r="C192" s="129"/>
      <c r="D192" s="129"/>
      <c r="E192" s="129"/>
      <c r="F192" s="129"/>
      <c r="G192" s="129"/>
      <c r="H192" s="129"/>
      <c r="I192" s="120"/>
      <c r="J192" s="120"/>
      <c r="K192" s="129"/>
    </row>
    <row r="193" spans="2:11">
      <c r="B193" s="119"/>
      <c r="C193" s="129"/>
      <c r="D193" s="129"/>
      <c r="E193" s="129"/>
      <c r="F193" s="129"/>
      <c r="G193" s="129"/>
      <c r="H193" s="129"/>
      <c r="I193" s="120"/>
      <c r="J193" s="120"/>
      <c r="K193" s="129"/>
    </row>
    <row r="194" spans="2:11">
      <c r="B194" s="119"/>
      <c r="C194" s="129"/>
      <c r="D194" s="129"/>
      <c r="E194" s="129"/>
      <c r="F194" s="129"/>
      <c r="G194" s="129"/>
      <c r="H194" s="129"/>
      <c r="I194" s="120"/>
      <c r="J194" s="120"/>
      <c r="K194" s="129"/>
    </row>
    <row r="195" spans="2:11">
      <c r="B195" s="119"/>
      <c r="C195" s="129"/>
      <c r="D195" s="129"/>
      <c r="E195" s="129"/>
      <c r="F195" s="129"/>
      <c r="G195" s="129"/>
      <c r="H195" s="129"/>
      <c r="I195" s="120"/>
      <c r="J195" s="120"/>
      <c r="K195" s="129"/>
    </row>
    <row r="196" spans="2:11">
      <c r="B196" s="119"/>
      <c r="C196" s="129"/>
      <c r="D196" s="129"/>
      <c r="E196" s="129"/>
      <c r="F196" s="129"/>
      <c r="G196" s="129"/>
      <c r="H196" s="129"/>
      <c r="I196" s="120"/>
      <c r="J196" s="120"/>
      <c r="K196" s="129"/>
    </row>
    <row r="197" spans="2:11">
      <c r="B197" s="119"/>
      <c r="C197" s="129"/>
      <c r="D197" s="129"/>
      <c r="E197" s="129"/>
      <c r="F197" s="129"/>
      <c r="G197" s="129"/>
      <c r="H197" s="129"/>
      <c r="I197" s="120"/>
      <c r="J197" s="120"/>
      <c r="K197" s="129"/>
    </row>
    <row r="198" spans="2:11">
      <c r="B198" s="119"/>
      <c r="C198" s="129"/>
      <c r="D198" s="129"/>
      <c r="E198" s="129"/>
      <c r="F198" s="129"/>
      <c r="G198" s="129"/>
      <c r="H198" s="129"/>
      <c r="I198" s="120"/>
      <c r="J198" s="120"/>
      <c r="K198" s="129"/>
    </row>
    <row r="199" spans="2:11">
      <c r="B199" s="119"/>
      <c r="C199" s="129"/>
      <c r="D199" s="129"/>
      <c r="E199" s="129"/>
      <c r="F199" s="129"/>
      <c r="G199" s="129"/>
      <c r="H199" s="129"/>
      <c r="I199" s="120"/>
      <c r="J199" s="120"/>
      <c r="K199" s="129"/>
    </row>
    <row r="200" spans="2:11">
      <c r="B200" s="119"/>
      <c r="C200" s="129"/>
      <c r="D200" s="129"/>
      <c r="E200" s="129"/>
      <c r="F200" s="129"/>
      <c r="G200" s="129"/>
      <c r="H200" s="129"/>
      <c r="I200" s="120"/>
      <c r="J200" s="120"/>
      <c r="K200" s="129"/>
    </row>
    <row r="201" spans="2:11">
      <c r="B201" s="119"/>
      <c r="C201" s="129"/>
      <c r="D201" s="129"/>
      <c r="E201" s="129"/>
      <c r="F201" s="129"/>
      <c r="G201" s="129"/>
      <c r="H201" s="129"/>
      <c r="I201" s="120"/>
      <c r="J201" s="120"/>
      <c r="K201" s="129"/>
    </row>
    <row r="202" spans="2:11">
      <c r="B202" s="119"/>
      <c r="C202" s="129"/>
      <c r="D202" s="129"/>
      <c r="E202" s="129"/>
      <c r="F202" s="129"/>
      <c r="G202" s="129"/>
      <c r="H202" s="129"/>
      <c r="I202" s="120"/>
      <c r="J202" s="120"/>
      <c r="K202" s="129"/>
    </row>
    <row r="203" spans="2:11">
      <c r="B203" s="119"/>
      <c r="C203" s="129"/>
      <c r="D203" s="129"/>
      <c r="E203" s="129"/>
      <c r="F203" s="129"/>
      <c r="G203" s="129"/>
      <c r="H203" s="129"/>
      <c r="I203" s="120"/>
      <c r="J203" s="120"/>
      <c r="K203" s="129"/>
    </row>
    <row r="204" spans="2:11">
      <c r="B204" s="119"/>
      <c r="C204" s="129"/>
      <c r="D204" s="129"/>
      <c r="E204" s="129"/>
      <c r="F204" s="129"/>
      <c r="G204" s="129"/>
      <c r="H204" s="129"/>
      <c r="I204" s="120"/>
      <c r="J204" s="120"/>
      <c r="K204" s="129"/>
    </row>
    <row r="205" spans="2:11">
      <c r="B205" s="119"/>
      <c r="C205" s="129"/>
      <c r="D205" s="129"/>
      <c r="E205" s="129"/>
      <c r="F205" s="129"/>
      <c r="G205" s="129"/>
      <c r="H205" s="129"/>
      <c r="I205" s="120"/>
      <c r="J205" s="120"/>
      <c r="K205" s="129"/>
    </row>
    <row r="206" spans="2:11">
      <c r="B206" s="119"/>
      <c r="C206" s="129"/>
      <c r="D206" s="129"/>
      <c r="E206" s="129"/>
      <c r="F206" s="129"/>
      <c r="G206" s="129"/>
      <c r="H206" s="129"/>
      <c r="I206" s="120"/>
      <c r="J206" s="120"/>
      <c r="K206" s="129"/>
    </row>
    <row r="207" spans="2:11">
      <c r="B207" s="119"/>
      <c r="C207" s="129"/>
      <c r="D207" s="129"/>
      <c r="E207" s="129"/>
      <c r="F207" s="129"/>
      <c r="G207" s="129"/>
      <c r="H207" s="129"/>
      <c r="I207" s="120"/>
      <c r="J207" s="120"/>
      <c r="K207" s="129"/>
    </row>
    <row r="208" spans="2:11">
      <c r="B208" s="119"/>
      <c r="C208" s="129"/>
      <c r="D208" s="129"/>
      <c r="E208" s="129"/>
      <c r="F208" s="129"/>
      <c r="G208" s="129"/>
      <c r="H208" s="129"/>
      <c r="I208" s="120"/>
      <c r="J208" s="120"/>
      <c r="K208" s="129"/>
    </row>
    <row r="209" spans="2:11">
      <c r="B209" s="119"/>
      <c r="C209" s="129"/>
      <c r="D209" s="129"/>
      <c r="E209" s="129"/>
      <c r="F209" s="129"/>
      <c r="G209" s="129"/>
      <c r="H209" s="129"/>
      <c r="I209" s="120"/>
      <c r="J209" s="120"/>
      <c r="K209" s="129"/>
    </row>
    <row r="210" spans="2:11">
      <c r="B210" s="119"/>
      <c r="C210" s="129"/>
      <c r="D210" s="129"/>
      <c r="E210" s="129"/>
      <c r="F210" s="129"/>
      <c r="G210" s="129"/>
      <c r="H210" s="129"/>
      <c r="I210" s="120"/>
      <c r="J210" s="120"/>
      <c r="K210" s="129"/>
    </row>
    <row r="211" spans="2:11">
      <c r="B211" s="119"/>
      <c r="C211" s="129"/>
      <c r="D211" s="129"/>
      <c r="E211" s="129"/>
      <c r="F211" s="129"/>
      <c r="G211" s="129"/>
      <c r="H211" s="129"/>
      <c r="I211" s="120"/>
      <c r="J211" s="120"/>
      <c r="K211" s="129"/>
    </row>
    <row r="212" spans="2:11">
      <c r="B212" s="119"/>
      <c r="C212" s="129"/>
      <c r="D212" s="129"/>
      <c r="E212" s="129"/>
      <c r="F212" s="129"/>
      <c r="G212" s="129"/>
      <c r="H212" s="129"/>
      <c r="I212" s="120"/>
      <c r="J212" s="120"/>
      <c r="K212" s="129"/>
    </row>
    <row r="213" spans="2:11">
      <c r="B213" s="119"/>
      <c r="C213" s="129"/>
      <c r="D213" s="129"/>
      <c r="E213" s="129"/>
      <c r="F213" s="129"/>
      <c r="G213" s="129"/>
      <c r="H213" s="129"/>
      <c r="I213" s="120"/>
      <c r="J213" s="120"/>
      <c r="K213" s="129"/>
    </row>
    <row r="214" spans="2:11">
      <c r="B214" s="119"/>
      <c r="C214" s="129"/>
      <c r="D214" s="129"/>
      <c r="E214" s="129"/>
      <c r="F214" s="129"/>
      <c r="G214" s="129"/>
      <c r="H214" s="129"/>
      <c r="I214" s="120"/>
      <c r="J214" s="120"/>
      <c r="K214" s="129"/>
    </row>
    <row r="215" spans="2:11">
      <c r="B215" s="119"/>
      <c r="C215" s="129"/>
      <c r="D215" s="129"/>
      <c r="E215" s="129"/>
      <c r="F215" s="129"/>
      <c r="G215" s="129"/>
      <c r="H215" s="129"/>
      <c r="I215" s="120"/>
      <c r="J215" s="120"/>
      <c r="K215" s="129"/>
    </row>
    <row r="216" spans="2:11">
      <c r="B216" s="119"/>
      <c r="C216" s="129"/>
      <c r="D216" s="129"/>
      <c r="E216" s="129"/>
      <c r="F216" s="129"/>
      <c r="G216" s="129"/>
      <c r="H216" s="129"/>
      <c r="I216" s="120"/>
      <c r="J216" s="120"/>
      <c r="K216" s="129"/>
    </row>
    <row r="217" spans="2:11">
      <c r="B217" s="119"/>
      <c r="C217" s="129"/>
      <c r="D217" s="129"/>
      <c r="E217" s="129"/>
      <c r="F217" s="129"/>
      <c r="G217" s="129"/>
      <c r="H217" s="129"/>
      <c r="I217" s="120"/>
      <c r="J217" s="120"/>
      <c r="K217" s="129"/>
    </row>
    <row r="218" spans="2:11">
      <c r="B218" s="119"/>
      <c r="C218" s="129"/>
      <c r="D218" s="129"/>
      <c r="E218" s="129"/>
      <c r="F218" s="129"/>
      <c r="G218" s="129"/>
      <c r="H218" s="129"/>
      <c r="I218" s="120"/>
      <c r="J218" s="120"/>
      <c r="K218" s="129"/>
    </row>
    <row r="219" spans="2:11">
      <c r="B219" s="119"/>
      <c r="C219" s="129"/>
      <c r="D219" s="129"/>
      <c r="E219" s="129"/>
      <c r="F219" s="129"/>
      <c r="G219" s="129"/>
      <c r="H219" s="129"/>
      <c r="I219" s="120"/>
      <c r="J219" s="120"/>
      <c r="K219" s="129"/>
    </row>
    <row r="220" spans="2:11">
      <c r="B220" s="119"/>
      <c r="C220" s="129"/>
      <c r="D220" s="129"/>
      <c r="E220" s="129"/>
      <c r="F220" s="129"/>
      <c r="G220" s="129"/>
      <c r="H220" s="129"/>
      <c r="I220" s="120"/>
      <c r="J220" s="120"/>
      <c r="K220" s="129"/>
    </row>
    <row r="221" spans="2:11">
      <c r="B221" s="119"/>
      <c r="C221" s="129"/>
      <c r="D221" s="129"/>
      <c r="E221" s="129"/>
      <c r="F221" s="129"/>
      <c r="G221" s="129"/>
      <c r="H221" s="129"/>
      <c r="I221" s="120"/>
      <c r="J221" s="120"/>
      <c r="K221" s="129"/>
    </row>
    <row r="222" spans="2:11">
      <c r="B222" s="119"/>
      <c r="C222" s="129"/>
      <c r="D222" s="129"/>
      <c r="E222" s="129"/>
      <c r="F222" s="129"/>
      <c r="G222" s="129"/>
      <c r="H222" s="129"/>
      <c r="I222" s="120"/>
      <c r="J222" s="120"/>
      <c r="K222" s="129"/>
    </row>
    <row r="223" spans="2:11">
      <c r="B223" s="119"/>
      <c r="C223" s="129"/>
      <c r="D223" s="129"/>
      <c r="E223" s="129"/>
      <c r="F223" s="129"/>
      <c r="G223" s="129"/>
      <c r="H223" s="129"/>
      <c r="I223" s="120"/>
      <c r="J223" s="120"/>
      <c r="K223" s="129"/>
    </row>
    <row r="224" spans="2:11">
      <c r="B224" s="119"/>
      <c r="C224" s="129"/>
      <c r="D224" s="129"/>
      <c r="E224" s="129"/>
      <c r="F224" s="129"/>
      <c r="G224" s="129"/>
      <c r="H224" s="129"/>
      <c r="I224" s="120"/>
      <c r="J224" s="120"/>
      <c r="K224" s="129"/>
    </row>
    <row r="225" spans="2:11">
      <c r="B225" s="119"/>
      <c r="C225" s="129"/>
      <c r="D225" s="129"/>
      <c r="E225" s="129"/>
      <c r="F225" s="129"/>
      <c r="G225" s="129"/>
      <c r="H225" s="129"/>
      <c r="I225" s="120"/>
      <c r="J225" s="120"/>
      <c r="K225" s="129"/>
    </row>
    <row r="226" spans="2:11">
      <c r="B226" s="119"/>
      <c r="C226" s="129"/>
      <c r="D226" s="129"/>
      <c r="E226" s="129"/>
      <c r="F226" s="129"/>
      <c r="G226" s="129"/>
      <c r="H226" s="129"/>
      <c r="I226" s="120"/>
      <c r="J226" s="120"/>
      <c r="K226" s="129"/>
    </row>
    <row r="227" spans="2:11">
      <c r="B227" s="119"/>
      <c r="C227" s="129"/>
      <c r="D227" s="129"/>
      <c r="E227" s="129"/>
      <c r="F227" s="129"/>
      <c r="G227" s="129"/>
      <c r="H227" s="129"/>
      <c r="I227" s="120"/>
      <c r="J227" s="120"/>
      <c r="K227" s="129"/>
    </row>
    <row r="228" spans="2:11">
      <c r="B228" s="119"/>
      <c r="C228" s="129"/>
      <c r="D228" s="129"/>
      <c r="E228" s="129"/>
      <c r="F228" s="129"/>
      <c r="G228" s="129"/>
      <c r="H228" s="129"/>
      <c r="I228" s="120"/>
      <c r="J228" s="120"/>
      <c r="K228" s="129"/>
    </row>
    <row r="229" spans="2:11">
      <c r="B229" s="119"/>
      <c r="C229" s="129"/>
      <c r="D229" s="129"/>
      <c r="E229" s="129"/>
      <c r="F229" s="129"/>
      <c r="G229" s="129"/>
      <c r="H229" s="129"/>
      <c r="I229" s="120"/>
      <c r="J229" s="120"/>
      <c r="K229" s="129"/>
    </row>
    <row r="230" spans="2:11">
      <c r="B230" s="119"/>
      <c r="C230" s="129"/>
      <c r="D230" s="129"/>
      <c r="E230" s="129"/>
      <c r="F230" s="129"/>
      <c r="G230" s="129"/>
      <c r="H230" s="129"/>
      <c r="I230" s="120"/>
      <c r="J230" s="120"/>
      <c r="K230" s="129"/>
    </row>
    <row r="231" spans="2:11">
      <c r="B231" s="119"/>
      <c r="C231" s="129"/>
      <c r="D231" s="129"/>
      <c r="E231" s="129"/>
      <c r="F231" s="129"/>
      <c r="G231" s="129"/>
      <c r="H231" s="129"/>
      <c r="I231" s="120"/>
      <c r="J231" s="120"/>
      <c r="K231" s="129"/>
    </row>
    <row r="232" spans="2:11">
      <c r="B232" s="119"/>
      <c r="C232" s="129"/>
      <c r="D232" s="129"/>
      <c r="E232" s="129"/>
      <c r="F232" s="129"/>
      <c r="G232" s="129"/>
      <c r="H232" s="129"/>
      <c r="I232" s="120"/>
      <c r="J232" s="120"/>
      <c r="K232" s="129"/>
    </row>
    <row r="233" spans="2:11">
      <c r="B233" s="119"/>
      <c r="C233" s="129"/>
      <c r="D233" s="129"/>
      <c r="E233" s="129"/>
      <c r="F233" s="129"/>
      <c r="G233" s="129"/>
      <c r="H233" s="129"/>
      <c r="I233" s="120"/>
      <c r="J233" s="120"/>
      <c r="K233" s="129"/>
    </row>
    <row r="234" spans="2:11">
      <c r="B234" s="119"/>
      <c r="C234" s="129"/>
      <c r="D234" s="129"/>
      <c r="E234" s="129"/>
      <c r="F234" s="129"/>
      <c r="G234" s="129"/>
      <c r="H234" s="129"/>
      <c r="I234" s="120"/>
      <c r="J234" s="120"/>
      <c r="K234" s="129"/>
    </row>
    <row r="235" spans="2:11">
      <c r="B235" s="119"/>
      <c r="C235" s="129"/>
      <c r="D235" s="129"/>
      <c r="E235" s="129"/>
      <c r="F235" s="129"/>
      <c r="G235" s="129"/>
      <c r="H235" s="129"/>
      <c r="I235" s="120"/>
      <c r="J235" s="120"/>
      <c r="K235" s="129"/>
    </row>
    <row r="236" spans="2:11">
      <c r="B236" s="119"/>
      <c r="C236" s="129"/>
      <c r="D236" s="129"/>
      <c r="E236" s="129"/>
      <c r="F236" s="129"/>
      <c r="G236" s="129"/>
      <c r="H236" s="129"/>
      <c r="I236" s="120"/>
      <c r="J236" s="120"/>
      <c r="K236" s="129"/>
    </row>
    <row r="237" spans="2:11">
      <c r="B237" s="119"/>
      <c r="C237" s="129"/>
      <c r="D237" s="129"/>
      <c r="E237" s="129"/>
      <c r="F237" s="129"/>
      <c r="G237" s="129"/>
      <c r="H237" s="129"/>
      <c r="I237" s="120"/>
      <c r="J237" s="120"/>
      <c r="K237" s="129"/>
    </row>
    <row r="238" spans="2:11">
      <c r="B238" s="119"/>
      <c r="C238" s="129"/>
      <c r="D238" s="129"/>
      <c r="E238" s="129"/>
      <c r="F238" s="129"/>
      <c r="G238" s="129"/>
      <c r="H238" s="129"/>
      <c r="I238" s="120"/>
      <c r="J238" s="120"/>
      <c r="K238" s="129"/>
    </row>
    <row r="239" spans="2:11">
      <c r="B239" s="119"/>
      <c r="C239" s="129"/>
      <c r="D239" s="129"/>
      <c r="E239" s="129"/>
      <c r="F239" s="129"/>
      <c r="G239" s="129"/>
      <c r="H239" s="129"/>
      <c r="I239" s="120"/>
      <c r="J239" s="120"/>
      <c r="K239" s="129"/>
    </row>
    <row r="240" spans="2:11">
      <c r="B240" s="119"/>
      <c r="C240" s="129"/>
      <c r="D240" s="129"/>
      <c r="E240" s="129"/>
      <c r="F240" s="129"/>
      <c r="G240" s="129"/>
      <c r="H240" s="129"/>
      <c r="I240" s="120"/>
      <c r="J240" s="120"/>
      <c r="K240" s="129"/>
    </row>
    <row r="241" spans="2:11">
      <c r="B241" s="119"/>
      <c r="C241" s="129"/>
      <c r="D241" s="129"/>
      <c r="E241" s="129"/>
      <c r="F241" s="129"/>
      <c r="G241" s="129"/>
      <c r="H241" s="129"/>
      <c r="I241" s="120"/>
      <c r="J241" s="120"/>
      <c r="K241" s="129"/>
    </row>
    <row r="242" spans="2:11">
      <c r="B242" s="119"/>
      <c r="C242" s="129"/>
      <c r="D242" s="129"/>
      <c r="E242" s="129"/>
      <c r="F242" s="129"/>
      <c r="G242" s="129"/>
      <c r="H242" s="129"/>
      <c r="I242" s="120"/>
      <c r="J242" s="120"/>
      <c r="K242" s="129"/>
    </row>
    <row r="243" spans="2:11">
      <c r="B243" s="119"/>
      <c r="C243" s="129"/>
      <c r="D243" s="129"/>
      <c r="E243" s="129"/>
      <c r="F243" s="129"/>
      <c r="G243" s="129"/>
      <c r="H243" s="129"/>
      <c r="I243" s="120"/>
      <c r="J243" s="120"/>
      <c r="K243" s="129"/>
    </row>
    <row r="244" spans="2:11">
      <c r="B244" s="119"/>
      <c r="C244" s="129"/>
      <c r="D244" s="129"/>
      <c r="E244" s="129"/>
      <c r="F244" s="129"/>
      <c r="G244" s="129"/>
      <c r="H244" s="129"/>
      <c r="I244" s="120"/>
      <c r="J244" s="120"/>
      <c r="K244" s="129"/>
    </row>
    <row r="245" spans="2:11">
      <c r="B245" s="119"/>
      <c r="C245" s="129"/>
      <c r="D245" s="129"/>
      <c r="E245" s="129"/>
      <c r="F245" s="129"/>
      <c r="G245" s="129"/>
      <c r="H245" s="129"/>
      <c r="I245" s="120"/>
      <c r="J245" s="120"/>
      <c r="K245" s="129"/>
    </row>
    <row r="246" spans="2:11">
      <c r="B246" s="119"/>
      <c r="C246" s="129"/>
      <c r="D246" s="129"/>
      <c r="E246" s="129"/>
      <c r="F246" s="129"/>
      <c r="G246" s="129"/>
      <c r="H246" s="129"/>
      <c r="I246" s="120"/>
      <c r="J246" s="120"/>
      <c r="K246" s="129"/>
    </row>
    <row r="247" spans="2:11">
      <c r="B247" s="119"/>
      <c r="C247" s="129"/>
      <c r="D247" s="129"/>
      <c r="E247" s="129"/>
      <c r="F247" s="129"/>
      <c r="G247" s="129"/>
      <c r="H247" s="129"/>
      <c r="I247" s="120"/>
      <c r="J247" s="120"/>
      <c r="K247" s="129"/>
    </row>
    <row r="248" spans="2:11">
      <c r="B248" s="119"/>
      <c r="C248" s="129"/>
      <c r="D248" s="129"/>
      <c r="E248" s="129"/>
      <c r="F248" s="129"/>
      <c r="G248" s="129"/>
      <c r="H248" s="129"/>
      <c r="I248" s="120"/>
      <c r="J248" s="120"/>
      <c r="K248" s="129"/>
    </row>
    <row r="249" spans="2:11">
      <c r="B249" s="119"/>
      <c r="C249" s="129"/>
      <c r="D249" s="129"/>
      <c r="E249" s="129"/>
      <c r="F249" s="129"/>
      <c r="G249" s="129"/>
      <c r="H249" s="129"/>
      <c r="I249" s="120"/>
      <c r="J249" s="120"/>
      <c r="K249" s="129"/>
    </row>
    <row r="250" spans="2:11">
      <c r="B250" s="119"/>
      <c r="C250" s="129"/>
      <c r="D250" s="129"/>
      <c r="E250" s="129"/>
      <c r="F250" s="129"/>
      <c r="G250" s="129"/>
      <c r="H250" s="129"/>
      <c r="I250" s="120"/>
      <c r="J250" s="120"/>
      <c r="K250" s="129"/>
    </row>
    <row r="251" spans="2:11">
      <c r="B251" s="119"/>
      <c r="C251" s="129"/>
      <c r="D251" s="129"/>
      <c r="E251" s="129"/>
      <c r="F251" s="129"/>
      <c r="G251" s="129"/>
      <c r="H251" s="129"/>
      <c r="I251" s="120"/>
      <c r="J251" s="120"/>
      <c r="K251" s="129"/>
    </row>
    <row r="252" spans="2:11">
      <c r="B252" s="119"/>
      <c r="C252" s="129"/>
      <c r="D252" s="129"/>
      <c r="E252" s="129"/>
      <c r="F252" s="129"/>
      <c r="G252" s="129"/>
      <c r="H252" s="129"/>
      <c r="I252" s="120"/>
      <c r="J252" s="120"/>
      <c r="K252" s="129"/>
    </row>
    <row r="253" spans="2:11">
      <c r="B253" s="119"/>
      <c r="C253" s="129"/>
      <c r="D253" s="129"/>
      <c r="E253" s="129"/>
      <c r="F253" s="129"/>
      <c r="G253" s="129"/>
      <c r="H253" s="129"/>
      <c r="I253" s="120"/>
      <c r="J253" s="120"/>
      <c r="K253" s="129"/>
    </row>
    <row r="254" spans="2:11">
      <c r="B254" s="119"/>
      <c r="C254" s="129"/>
      <c r="D254" s="129"/>
      <c r="E254" s="129"/>
      <c r="F254" s="129"/>
      <c r="G254" s="129"/>
      <c r="H254" s="129"/>
      <c r="I254" s="120"/>
      <c r="J254" s="120"/>
      <c r="K254" s="129"/>
    </row>
    <row r="255" spans="2:11">
      <c r="B255" s="119"/>
      <c r="C255" s="129"/>
      <c r="D255" s="129"/>
      <c r="E255" s="129"/>
      <c r="F255" s="129"/>
      <c r="G255" s="129"/>
      <c r="H255" s="129"/>
      <c r="I255" s="120"/>
      <c r="J255" s="120"/>
      <c r="K255" s="129"/>
    </row>
    <row r="256" spans="2:11">
      <c r="B256" s="119"/>
      <c r="C256" s="129"/>
      <c r="D256" s="129"/>
      <c r="E256" s="129"/>
      <c r="F256" s="129"/>
      <c r="G256" s="129"/>
      <c r="H256" s="129"/>
      <c r="I256" s="120"/>
      <c r="J256" s="120"/>
      <c r="K256" s="129"/>
    </row>
    <row r="257" spans="2:11">
      <c r="B257" s="119"/>
      <c r="C257" s="129"/>
      <c r="D257" s="129"/>
      <c r="E257" s="129"/>
      <c r="F257" s="129"/>
      <c r="G257" s="129"/>
      <c r="H257" s="129"/>
      <c r="I257" s="120"/>
      <c r="J257" s="120"/>
      <c r="K257" s="129"/>
    </row>
    <row r="258" spans="2:11">
      <c r="B258" s="119"/>
      <c r="C258" s="129"/>
      <c r="D258" s="129"/>
      <c r="E258" s="129"/>
      <c r="F258" s="129"/>
      <c r="G258" s="129"/>
      <c r="H258" s="129"/>
      <c r="I258" s="120"/>
      <c r="J258" s="120"/>
      <c r="K258" s="129"/>
    </row>
    <row r="259" spans="2:11">
      <c r="B259" s="119"/>
      <c r="C259" s="129"/>
      <c r="D259" s="129"/>
      <c r="E259" s="129"/>
      <c r="F259" s="129"/>
      <c r="G259" s="129"/>
      <c r="H259" s="129"/>
      <c r="I259" s="120"/>
      <c r="J259" s="120"/>
      <c r="K259" s="129"/>
    </row>
    <row r="260" spans="2:11">
      <c r="B260" s="119"/>
      <c r="C260" s="129"/>
      <c r="D260" s="129"/>
      <c r="E260" s="129"/>
      <c r="F260" s="129"/>
      <c r="G260" s="129"/>
      <c r="H260" s="129"/>
      <c r="I260" s="120"/>
      <c r="J260" s="120"/>
      <c r="K260" s="129"/>
    </row>
    <row r="261" spans="2:11">
      <c r="B261" s="119"/>
      <c r="C261" s="129"/>
      <c r="D261" s="129"/>
      <c r="E261" s="129"/>
      <c r="F261" s="129"/>
      <c r="G261" s="129"/>
      <c r="H261" s="129"/>
      <c r="I261" s="120"/>
      <c r="J261" s="120"/>
      <c r="K261" s="129"/>
    </row>
    <row r="262" spans="2:11">
      <c r="B262" s="119"/>
      <c r="C262" s="129"/>
      <c r="D262" s="129"/>
      <c r="E262" s="129"/>
      <c r="F262" s="129"/>
      <c r="G262" s="129"/>
      <c r="H262" s="129"/>
      <c r="I262" s="120"/>
      <c r="J262" s="120"/>
      <c r="K262" s="129"/>
    </row>
    <row r="263" spans="2:11">
      <c r="B263" s="119"/>
      <c r="C263" s="129"/>
      <c r="D263" s="129"/>
      <c r="E263" s="129"/>
      <c r="F263" s="129"/>
      <c r="G263" s="129"/>
      <c r="H263" s="129"/>
      <c r="I263" s="120"/>
      <c r="J263" s="120"/>
      <c r="K263" s="129"/>
    </row>
    <row r="264" spans="2:11">
      <c r="B264" s="119"/>
      <c r="C264" s="129"/>
      <c r="D264" s="129"/>
      <c r="E264" s="129"/>
      <c r="F264" s="129"/>
      <c r="G264" s="129"/>
      <c r="H264" s="129"/>
      <c r="I264" s="120"/>
      <c r="J264" s="120"/>
      <c r="K264" s="129"/>
    </row>
    <row r="265" spans="2:11">
      <c r="B265" s="119"/>
      <c r="C265" s="129"/>
      <c r="D265" s="129"/>
      <c r="E265" s="129"/>
      <c r="F265" s="129"/>
      <c r="G265" s="129"/>
      <c r="H265" s="129"/>
      <c r="I265" s="120"/>
      <c r="J265" s="120"/>
      <c r="K265" s="129"/>
    </row>
    <row r="266" spans="2:11">
      <c r="B266" s="119"/>
      <c r="C266" s="129"/>
      <c r="D266" s="129"/>
      <c r="E266" s="129"/>
      <c r="F266" s="129"/>
      <c r="G266" s="129"/>
      <c r="H266" s="129"/>
      <c r="I266" s="120"/>
      <c r="J266" s="120"/>
      <c r="K266" s="129"/>
    </row>
    <row r="267" spans="2:11">
      <c r="B267" s="119"/>
      <c r="C267" s="129"/>
      <c r="D267" s="129"/>
      <c r="E267" s="129"/>
      <c r="F267" s="129"/>
      <c r="G267" s="129"/>
      <c r="H267" s="129"/>
      <c r="I267" s="120"/>
      <c r="J267" s="120"/>
      <c r="K267" s="129"/>
    </row>
    <row r="268" spans="2:11">
      <c r="B268" s="119"/>
      <c r="C268" s="129"/>
      <c r="D268" s="129"/>
      <c r="E268" s="129"/>
      <c r="F268" s="129"/>
      <c r="G268" s="129"/>
      <c r="H268" s="129"/>
      <c r="I268" s="120"/>
      <c r="J268" s="120"/>
      <c r="K268" s="129"/>
    </row>
    <row r="269" spans="2:11">
      <c r="B269" s="119"/>
      <c r="C269" s="129"/>
      <c r="D269" s="129"/>
      <c r="E269" s="129"/>
      <c r="F269" s="129"/>
      <c r="G269" s="129"/>
      <c r="H269" s="129"/>
      <c r="I269" s="120"/>
      <c r="J269" s="120"/>
      <c r="K269" s="129"/>
    </row>
    <row r="270" spans="2:11">
      <c r="B270" s="119"/>
      <c r="C270" s="129"/>
      <c r="D270" s="129"/>
      <c r="E270" s="129"/>
      <c r="F270" s="129"/>
      <c r="G270" s="129"/>
      <c r="H270" s="129"/>
      <c r="I270" s="120"/>
      <c r="J270" s="120"/>
      <c r="K270" s="129"/>
    </row>
    <row r="271" spans="2:11">
      <c r="B271" s="119"/>
      <c r="C271" s="129"/>
      <c r="D271" s="129"/>
      <c r="E271" s="129"/>
      <c r="F271" s="129"/>
      <c r="G271" s="129"/>
      <c r="H271" s="129"/>
      <c r="I271" s="120"/>
      <c r="J271" s="120"/>
      <c r="K271" s="129"/>
    </row>
    <row r="272" spans="2:11">
      <c r="B272" s="119"/>
      <c r="C272" s="129"/>
      <c r="D272" s="129"/>
      <c r="E272" s="129"/>
      <c r="F272" s="129"/>
      <c r="G272" s="129"/>
      <c r="H272" s="129"/>
      <c r="I272" s="120"/>
      <c r="J272" s="120"/>
      <c r="K272" s="129"/>
    </row>
    <row r="273" spans="2:11">
      <c r="B273" s="119"/>
      <c r="C273" s="129"/>
      <c r="D273" s="129"/>
      <c r="E273" s="129"/>
      <c r="F273" s="129"/>
      <c r="G273" s="129"/>
      <c r="H273" s="129"/>
      <c r="I273" s="120"/>
      <c r="J273" s="120"/>
      <c r="K273" s="129"/>
    </row>
    <row r="274" spans="2:11">
      <c r="B274" s="119"/>
      <c r="C274" s="129"/>
      <c r="D274" s="129"/>
      <c r="E274" s="129"/>
      <c r="F274" s="129"/>
      <c r="G274" s="129"/>
      <c r="H274" s="129"/>
      <c r="I274" s="120"/>
      <c r="J274" s="120"/>
      <c r="K274" s="129"/>
    </row>
    <row r="275" spans="2:11">
      <c r="B275" s="119"/>
      <c r="C275" s="129"/>
      <c r="D275" s="129"/>
      <c r="E275" s="129"/>
      <c r="F275" s="129"/>
      <c r="G275" s="129"/>
      <c r="H275" s="129"/>
      <c r="I275" s="120"/>
      <c r="J275" s="120"/>
      <c r="K275" s="129"/>
    </row>
    <row r="276" spans="2:11">
      <c r="B276" s="119"/>
      <c r="C276" s="129"/>
      <c r="D276" s="129"/>
      <c r="E276" s="129"/>
      <c r="F276" s="129"/>
      <c r="G276" s="129"/>
      <c r="H276" s="129"/>
      <c r="I276" s="120"/>
      <c r="J276" s="120"/>
      <c r="K276" s="129"/>
    </row>
    <row r="277" spans="2:11">
      <c r="B277" s="119"/>
      <c r="C277" s="129"/>
      <c r="D277" s="129"/>
      <c r="E277" s="129"/>
      <c r="F277" s="129"/>
      <c r="G277" s="129"/>
      <c r="H277" s="129"/>
      <c r="I277" s="120"/>
      <c r="J277" s="120"/>
      <c r="K277" s="129"/>
    </row>
    <row r="278" spans="2:11">
      <c r="B278" s="119"/>
      <c r="C278" s="129"/>
      <c r="D278" s="129"/>
      <c r="E278" s="129"/>
      <c r="F278" s="129"/>
      <c r="G278" s="129"/>
      <c r="H278" s="129"/>
      <c r="I278" s="120"/>
      <c r="J278" s="120"/>
      <c r="K278" s="129"/>
    </row>
    <row r="279" spans="2:11">
      <c r="B279" s="119"/>
      <c r="C279" s="129"/>
      <c r="D279" s="129"/>
      <c r="E279" s="129"/>
      <c r="F279" s="129"/>
      <c r="G279" s="129"/>
      <c r="H279" s="129"/>
      <c r="I279" s="120"/>
      <c r="J279" s="120"/>
      <c r="K279" s="129"/>
    </row>
    <row r="280" spans="2:11">
      <c r="B280" s="119"/>
      <c r="C280" s="129"/>
      <c r="D280" s="129"/>
      <c r="E280" s="129"/>
      <c r="F280" s="129"/>
      <c r="G280" s="129"/>
      <c r="H280" s="129"/>
      <c r="I280" s="120"/>
      <c r="J280" s="120"/>
      <c r="K280" s="129"/>
    </row>
    <row r="281" spans="2:11">
      <c r="B281" s="119"/>
      <c r="C281" s="129"/>
      <c r="D281" s="129"/>
      <c r="E281" s="129"/>
      <c r="F281" s="129"/>
      <c r="G281" s="129"/>
      <c r="H281" s="129"/>
      <c r="I281" s="120"/>
      <c r="J281" s="120"/>
      <c r="K281" s="129"/>
    </row>
    <row r="282" spans="2:11">
      <c r="B282" s="119"/>
      <c r="C282" s="129"/>
      <c r="D282" s="129"/>
      <c r="E282" s="129"/>
      <c r="F282" s="129"/>
      <c r="G282" s="129"/>
      <c r="H282" s="129"/>
      <c r="I282" s="120"/>
      <c r="J282" s="120"/>
      <c r="K282" s="129"/>
    </row>
    <row r="283" spans="2:11">
      <c r="B283" s="119"/>
      <c r="C283" s="129"/>
      <c r="D283" s="129"/>
      <c r="E283" s="129"/>
      <c r="F283" s="129"/>
      <c r="G283" s="129"/>
      <c r="H283" s="129"/>
      <c r="I283" s="120"/>
      <c r="J283" s="120"/>
      <c r="K283" s="129"/>
    </row>
    <row r="284" spans="2:11">
      <c r="B284" s="119"/>
      <c r="C284" s="129"/>
      <c r="D284" s="129"/>
      <c r="E284" s="129"/>
      <c r="F284" s="129"/>
      <c r="G284" s="129"/>
      <c r="H284" s="129"/>
      <c r="I284" s="120"/>
      <c r="J284" s="120"/>
      <c r="K284" s="129"/>
    </row>
    <row r="285" spans="2:11">
      <c r="B285" s="119"/>
      <c r="C285" s="129"/>
      <c r="D285" s="129"/>
      <c r="E285" s="129"/>
      <c r="F285" s="129"/>
      <c r="G285" s="129"/>
      <c r="H285" s="129"/>
      <c r="I285" s="120"/>
      <c r="J285" s="120"/>
      <c r="K285" s="129"/>
    </row>
    <row r="286" spans="2:11">
      <c r="B286" s="119"/>
      <c r="C286" s="129"/>
      <c r="D286" s="129"/>
      <c r="E286" s="129"/>
      <c r="F286" s="129"/>
      <c r="G286" s="129"/>
      <c r="H286" s="129"/>
      <c r="I286" s="120"/>
      <c r="J286" s="120"/>
      <c r="K286" s="129"/>
    </row>
    <row r="287" spans="2:11">
      <c r="B287" s="119"/>
      <c r="C287" s="129"/>
      <c r="D287" s="129"/>
      <c r="E287" s="129"/>
      <c r="F287" s="129"/>
      <c r="G287" s="129"/>
      <c r="H287" s="129"/>
      <c r="I287" s="120"/>
      <c r="J287" s="120"/>
      <c r="K287" s="129"/>
    </row>
    <row r="288" spans="2:11">
      <c r="B288" s="119"/>
      <c r="C288" s="129"/>
      <c r="D288" s="129"/>
      <c r="E288" s="129"/>
      <c r="F288" s="129"/>
      <c r="G288" s="129"/>
      <c r="H288" s="129"/>
      <c r="I288" s="120"/>
      <c r="J288" s="120"/>
      <c r="K288" s="129"/>
    </row>
    <row r="289" spans="2:11">
      <c r="B289" s="119"/>
      <c r="C289" s="129"/>
      <c r="D289" s="129"/>
      <c r="E289" s="129"/>
      <c r="F289" s="129"/>
      <c r="G289" s="129"/>
      <c r="H289" s="129"/>
      <c r="I289" s="120"/>
      <c r="J289" s="120"/>
      <c r="K289" s="129"/>
    </row>
    <row r="290" spans="2:11">
      <c r="B290" s="119"/>
      <c r="C290" s="129"/>
      <c r="D290" s="129"/>
      <c r="E290" s="129"/>
      <c r="F290" s="129"/>
      <c r="G290" s="129"/>
      <c r="H290" s="129"/>
      <c r="I290" s="120"/>
      <c r="J290" s="120"/>
      <c r="K290" s="129"/>
    </row>
    <row r="291" spans="2:11">
      <c r="B291" s="119"/>
      <c r="C291" s="129"/>
      <c r="D291" s="129"/>
      <c r="E291" s="129"/>
      <c r="F291" s="129"/>
      <c r="G291" s="129"/>
      <c r="H291" s="129"/>
      <c r="I291" s="120"/>
      <c r="J291" s="120"/>
      <c r="K291" s="129"/>
    </row>
    <row r="292" spans="2:11">
      <c r="B292" s="119"/>
      <c r="C292" s="129"/>
      <c r="D292" s="129"/>
      <c r="E292" s="129"/>
      <c r="F292" s="129"/>
      <c r="G292" s="129"/>
      <c r="H292" s="129"/>
      <c r="I292" s="120"/>
      <c r="J292" s="120"/>
      <c r="K292" s="129"/>
    </row>
    <row r="293" spans="2:11">
      <c r="B293" s="119"/>
      <c r="C293" s="129"/>
      <c r="D293" s="129"/>
      <c r="E293" s="129"/>
      <c r="F293" s="129"/>
      <c r="G293" s="129"/>
      <c r="H293" s="129"/>
      <c r="I293" s="120"/>
      <c r="J293" s="120"/>
      <c r="K293" s="129"/>
    </row>
    <row r="294" spans="2:11">
      <c r="B294" s="119"/>
      <c r="C294" s="129"/>
      <c r="D294" s="129"/>
      <c r="E294" s="129"/>
      <c r="F294" s="129"/>
      <c r="G294" s="129"/>
      <c r="H294" s="129"/>
      <c r="I294" s="120"/>
      <c r="J294" s="120"/>
      <c r="K294" s="129"/>
    </row>
    <row r="295" spans="2:11">
      <c r="B295" s="119"/>
      <c r="C295" s="129"/>
      <c r="D295" s="129"/>
      <c r="E295" s="129"/>
      <c r="F295" s="129"/>
      <c r="G295" s="129"/>
      <c r="H295" s="129"/>
      <c r="I295" s="120"/>
      <c r="J295" s="120"/>
      <c r="K295" s="129"/>
    </row>
    <row r="296" spans="2:11">
      <c r="B296" s="119"/>
      <c r="C296" s="129"/>
      <c r="D296" s="129"/>
      <c r="E296" s="129"/>
      <c r="F296" s="129"/>
      <c r="G296" s="129"/>
      <c r="H296" s="129"/>
      <c r="I296" s="120"/>
      <c r="J296" s="120"/>
      <c r="K296" s="129"/>
    </row>
    <row r="297" spans="2:11">
      <c r="B297" s="119"/>
      <c r="C297" s="129"/>
      <c r="D297" s="129"/>
      <c r="E297" s="129"/>
      <c r="F297" s="129"/>
      <c r="G297" s="129"/>
      <c r="H297" s="129"/>
      <c r="I297" s="120"/>
      <c r="J297" s="120"/>
      <c r="K297" s="129"/>
    </row>
    <row r="298" spans="2:11">
      <c r="B298" s="119"/>
      <c r="C298" s="129"/>
      <c r="D298" s="129"/>
      <c r="E298" s="129"/>
      <c r="F298" s="129"/>
      <c r="G298" s="129"/>
      <c r="H298" s="129"/>
      <c r="I298" s="120"/>
      <c r="J298" s="120"/>
      <c r="K298" s="129"/>
    </row>
    <row r="299" spans="2:11">
      <c r="B299" s="119"/>
      <c r="C299" s="129"/>
      <c r="D299" s="129"/>
      <c r="E299" s="129"/>
      <c r="F299" s="129"/>
      <c r="G299" s="129"/>
      <c r="H299" s="129"/>
      <c r="I299" s="120"/>
      <c r="J299" s="120"/>
      <c r="K299" s="129"/>
    </row>
    <row r="300" spans="2:11">
      <c r="B300" s="119"/>
      <c r="C300" s="129"/>
      <c r="D300" s="129"/>
      <c r="E300" s="129"/>
      <c r="F300" s="129"/>
      <c r="G300" s="129"/>
      <c r="H300" s="129"/>
      <c r="I300" s="120"/>
      <c r="J300" s="120"/>
      <c r="K300" s="129"/>
    </row>
    <row r="301" spans="2:11">
      <c r="B301" s="119"/>
      <c r="C301" s="129"/>
      <c r="D301" s="129"/>
      <c r="E301" s="129"/>
      <c r="F301" s="129"/>
      <c r="G301" s="129"/>
      <c r="H301" s="129"/>
      <c r="I301" s="120"/>
      <c r="J301" s="120"/>
      <c r="K301" s="129"/>
    </row>
    <row r="302" spans="2:11">
      <c r="B302" s="119"/>
      <c r="C302" s="129"/>
      <c r="D302" s="129"/>
      <c r="E302" s="129"/>
      <c r="F302" s="129"/>
      <c r="G302" s="129"/>
      <c r="H302" s="129"/>
      <c r="I302" s="120"/>
      <c r="J302" s="120"/>
      <c r="K302" s="129"/>
    </row>
    <row r="303" spans="2:11">
      <c r="B303" s="119"/>
      <c r="C303" s="129"/>
      <c r="D303" s="129"/>
      <c r="E303" s="129"/>
      <c r="F303" s="129"/>
      <c r="G303" s="129"/>
      <c r="H303" s="129"/>
      <c r="I303" s="120"/>
      <c r="J303" s="120"/>
      <c r="K303" s="129"/>
    </row>
    <row r="304" spans="2:11">
      <c r="B304" s="119"/>
      <c r="C304" s="129"/>
      <c r="D304" s="129"/>
      <c r="E304" s="129"/>
      <c r="F304" s="129"/>
      <c r="G304" s="129"/>
      <c r="H304" s="129"/>
      <c r="I304" s="120"/>
      <c r="J304" s="120"/>
      <c r="K304" s="129"/>
    </row>
    <row r="305" spans="2:11">
      <c r="B305" s="119"/>
      <c r="C305" s="129"/>
      <c r="D305" s="129"/>
      <c r="E305" s="129"/>
      <c r="F305" s="129"/>
      <c r="G305" s="129"/>
      <c r="H305" s="129"/>
      <c r="I305" s="120"/>
      <c r="J305" s="120"/>
      <c r="K305" s="129"/>
    </row>
    <row r="306" spans="2:11">
      <c r="B306" s="119"/>
      <c r="C306" s="129"/>
      <c r="D306" s="129"/>
      <c r="E306" s="129"/>
      <c r="F306" s="129"/>
      <c r="G306" s="129"/>
      <c r="H306" s="129"/>
      <c r="I306" s="120"/>
      <c r="J306" s="120"/>
      <c r="K306" s="129"/>
    </row>
    <row r="307" spans="2:11">
      <c r="B307" s="119"/>
      <c r="C307" s="129"/>
      <c r="D307" s="129"/>
      <c r="E307" s="129"/>
      <c r="F307" s="129"/>
      <c r="G307" s="129"/>
      <c r="H307" s="129"/>
      <c r="I307" s="120"/>
      <c r="J307" s="120"/>
      <c r="K307" s="129"/>
    </row>
    <row r="308" spans="2:11">
      <c r="B308" s="119"/>
      <c r="C308" s="129"/>
      <c r="D308" s="129"/>
      <c r="E308" s="129"/>
      <c r="F308" s="129"/>
      <c r="G308" s="129"/>
      <c r="H308" s="129"/>
      <c r="I308" s="120"/>
      <c r="J308" s="120"/>
      <c r="K308" s="129"/>
    </row>
    <row r="309" spans="2:11">
      <c r="B309" s="119"/>
      <c r="C309" s="129"/>
      <c r="D309" s="129"/>
      <c r="E309" s="129"/>
      <c r="F309" s="129"/>
      <c r="G309" s="129"/>
      <c r="H309" s="129"/>
      <c r="I309" s="120"/>
      <c r="J309" s="120"/>
      <c r="K309" s="129"/>
    </row>
    <row r="310" spans="2:11">
      <c r="B310" s="119"/>
      <c r="C310" s="129"/>
      <c r="D310" s="129"/>
      <c r="E310" s="129"/>
      <c r="F310" s="129"/>
      <c r="G310" s="129"/>
      <c r="H310" s="129"/>
      <c r="I310" s="120"/>
      <c r="J310" s="120"/>
      <c r="K310" s="129"/>
    </row>
    <row r="311" spans="2:11">
      <c r="B311" s="119"/>
      <c r="C311" s="129"/>
      <c r="D311" s="129"/>
      <c r="E311" s="129"/>
      <c r="F311" s="129"/>
      <c r="G311" s="129"/>
      <c r="H311" s="129"/>
      <c r="I311" s="120"/>
      <c r="J311" s="120"/>
      <c r="K311" s="129"/>
    </row>
    <row r="312" spans="2:11">
      <c r="B312" s="119"/>
      <c r="C312" s="129"/>
      <c r="D312" s="129"/>
      <c r="E312" s="129"/>
      <c r="F312" s="129"/>
      <c r="G312" s="129"/>
      <c r="H312" s="129"/>
      <c r="I312" s="120"/>
      <c r="J312" s="120"/>
      <c r="K312" s="129"/>
    </row>
    <row r="313" spans="2:11">
      <c r="B313" s="119"/>
      <c r="C313" s="129"/>
      <c r="D313" s="129"/>
      <c r="E313" s="129"/>
      <c r="F313" s="129"/>
      <c r="G313" s="129"/>
      <c r="H313" s="129"/>
      <c r="I313" s="120"/>
      <c r="J313" s="120"/>
      <c r="K313" s="129"/>
    </row>
    <row r="314" spans="2:11">
      <c r="B314" s="119"/>
      <c r="C314" s="129"/>
      <c r="D314" s="129"/>
      <c r="E314" s="129"/>
      <c r="F314" s="129"/>
      <c r="G314" s="129"/>
      <c r="H314" s="129"/>
      <c r="I314" s="120"/>
      <c r="J314" s="120"/>
      <c r="K314" s="129"/>
    </row>
    <row r="315" spans="2:11">
      <c r="B315" s="119"/>
      <c r="C315" s="129"/>
      <c r="D315" s="129"/>
      <c r="E315" s="129"/>
      <c r="F315" s="129"/>
      <c r="G315" s="129"/>
      <c r="H315" s="129"/>
      <c r="I315" s="120"/>
      <c r="J315" s="120"/>
      <c r="K315" s="129"/>
    </row>
    <row r="316" spans="2:11">
      <c r="B316" s="119"/>
      <c r="C316" s="129"/>
      <c r="D316" s="129"/>
      <c r="E316" s="129"/>
      <c r="F316" s="129"/>
      <c r="G316" s="129"/>
      <c r="H316" s="129"/>
      <c r="I316" s="120"/>
      <c r="J316" s="120"/>
      <c r="K316" s="129"/>
    </row>
    <row r="317" spans="2:11">
      <c r="B317" s="119"/>
      <c r="C317" s="129"/>
      <c r="D317" s="129"/>
      <c r="E317" s="129"/>
      <c r="F317" s="129"/>
      <c r="G317" s="129"/>
      <c r="H317" s="129"/>
      <c r="I317" s="120"/>
      <c r="J317" s="120"/>
      <c r="K317" s="129"/>
    </row>
    <row r="318" spans="2:11">
      <c r="B318" s="119"/>
      <c r="C318" s="129"/>
      <c r="D318" s="129"/>
      <c r="E318" s="129"/>
      <c r="F318" s="129"/>
      <c r="G318" s="129"/>
      <c r="H318" s="129"/>
      <c r="I318" s="120"/>
      <c r="J318" s="120"/>
      <c r="K318" s="129"/>
    </row>
    <row r="319" spans="2:11">
      <c r="B319" s="119"/>
      <c r="C319" s="129"/>
      <c r="D319" s="129"/>
      <c r="E319" s="129"/>
      <c r="F319" s="129"/>
      <c r="G319" s="129"/>
      <c r="H319" s="129"/>
      <c r="I319" s="120"/>
      <c r="J319" s="120"/>
      <c r="K319" s="129"/>
    </row>
    <row r="320" spans="2:11">
      <c r="B320" s="119"/>
      <c r="C320" s="129"/>
      <c r="D320" s="129"/>
      <c r="E320" s="129"/>
      <c r="F320" s="129"/>
      <c r="G320" s="129"/>
      <c r="H320" s="129"/>
      <c r="I320" s="120"/>
      <c r="J320" s="120"/>
      <c r="K320" s="129"/>
    </row>
    <row r="321" spans="2:11">
      <c r="B321" s="119"/>
      <c r="C321" s="129"/>
      <c r="D321" s="129"/>
      <c r="E321" s="129"/>
      <c r="F321" s="129"/>
      <c r="G321" s="129"/>
      <c r="H321" s="129"/>
      <c r="I321" s="120"/>
      <c r="J321" s="120"/>
      <c r="K321" s="129"/>
    </row>
    <row r="322" spans="2:11">
      <c r="B322" s="119"/>
      <c r="C322" s="129"/>
      <c r="D322" s="129"/>
      <c r="E322" s="129"/>
      <c r="F322" s="129"/>
      <c r="G322" s="129"/>
      <c r="H322" s="129"/>
      <c r="I322" s="120"/>
      <c r="J322" s="120"/>
      <c r="K322" s="129"/>
    </row>
    <row r="323" spans="2:11">
      <c r="B323" s="119"/>
      <c r="C323" s="129"/>
      <c r="D323" s="129"/>
      <c r="E323" s="129"/>
      <c r="F323" s="129"/>
      <c r="G323" s="129"/>
      <c r="H323" s="129"/>
      <c r="I323" s="120"/>
      <c r="J323" s="120"/>
      <c r="K323" s="129"/>
    </row>
    <row r="324" spans="2:11">
      <c r="B324" s="119"/>
      <c r="C324" s="129"/>
      <c r="D324" s="129"/>
      <c r="E324" s="129"/>
      <c r="F324" s="129"/>
      <c r="G324" s="129"/>
      <c r="H324" s="129"/>
      <c r="I324" s="120"/>
      <c r="J324" s="120"/>
      <c r="K324" s="129"/>
    </row>
    <row r="325" spans="2:11">
      <c r="B325" s="119"/>
      <c r="C325" s="129"/>
      <c r="D325" s="129"/>
      <c r="E325" s="129"/>
      <c r="F325" s="129"/>
      <c r="G325" s="129"/>
      <c r="H325" s="129"/>
      <c r="I325" s="120"/>
      <c r="J325" s="120"/>
      <c r="K325" s="129"/>
    </row>
    <row r="326" spans="2:11">
      <c r="B326" s="119"/>
      <c r="C326" s="129"/>
      <c r="D326" s="129"/>
      <c r="E326" s="129"/>
      <c r="F326" s="129"/>
      <c r="G326" s="129"/>
      <c r="H326" s="129"/>
      <c r="I326" s="120"/>
      <c r="J326" s="120"/>
      <c r="K326" s="129"/>
    </row>
    <row r="327" spans="2:11">
      <c r="B327" s="119"/>
      <c r="C327" s="129"/>
      <c r="D327" s="129"/>
      <c r="E327" s="129"/>
      <c r="F327" s="129"/>
      <c r="G327" s="129"/>
      <c r="H327" s="129"/>
      <c r="I327" s="120"/>
      <c r="J327" s="120"/>
      <c r="K327" s="129"/>
    </row>
    <row r="328" spans="2:11">
      <c r="B328" s="119"/>
      <c r="C328" s="129"/>
      <c r="D328" s="129"/>
      <c r="E328" s="129"/>
      <c r="F328" s="129"/>
      <c r="G328" s="129"/>
      <c r="H328" s="129"/>
      <c r="I328" s="120"/>
      <c r="J328" s="120"/>
      <c r="K328" s="129"/>
    </row>
    <row r="329" spans="2:11">
      <c r="B329" s="119"/>
      <c r="C329" s="129"/>
      <c r="D329" s="129"/>
      <c r="E329" s="129"/>
      <c r="F329" s="129"/>
      <c r="G329" s="129"/>
      <c r="H329" s="129"/>
      <c r="I329" s="120"/>
      <c r="J329" s="120"/>
      <c r="K329" s="129"/>
    </row>
    <row r="330" spans="2:11">
      <c r="B330" s="119"/>
      <c r="C330" s="129"/>
      <c r="D330" s="129"/>
      <c r="E330" s="129"/>
      <c r="F330" s="129"/>
      <c r="G330" s="129"/>
      <c r="H330" s="129"/>
      <c r="I330" s="120"/>
      <c r="J330" s="120"/>
      <c r="K330" s="129"/>
    </row>
    <row r="331" spans="2:11">
      <c r="B331" s="119"/>
      <c r="C331" s="129"/>
      <c r="D331" s="129"/>
      <c r="E331" s="129"/>
      <c r="F331" s="129"/>
      <c r="G331" s="129"/>
      <c r="H331" s="129"/>
      <c r="I331" s="120"/>
      <c r="J331" s="120"/>
      <c r="K331" s="129"/>
    </row>
    <row r="332" spans="2:11">
      <c r="B332" s="119"/>
      <c r="C332" s="129"/>
      <c r="D332" s="129"/>
      <c r="E332" s="129"/>
      <c r="F332" s="129"/>
      <c r="G332" s="129"/>
      <c r="H332" s="129"/>
      <c r="I332" s="120"/>
      <c r="J332" s="120"/>
      <c r="K332" s="129"/>
    </row>
    <row r="333" spans="2:11">
      <c r="B333" s="119"/>
      <c r="C333" s="129"/>
      <c r="D333" s="129"/>
      <c r="E333" s="129"/>
      <c r="F333" s="129"/>
      <c r="G333" s="129"/>
      <c r="H333" s="129"/>
      <c r="I333" s="120"/>
      <c r="J333" s="120"/>
      <c r="K333" s="129"/>
    </row>
    <row r="334" spans="2:11">
      <c r="B334" s="119"/>
      <c r="C334" s="129"/>
      <c r="D334" s="129"/>
      <c r="E334" s="129"/>
      <c r="F334" s="129"/>
      <c r="G334" s="129"/>
      <c r="H334" s="129"/>
      <c r="I334" s="120"/>
      <c r="J334" s="120"/>
      <c r="K334" s="129"/>
    </row>
    <row r="335" spans="2:11">
      <c r="B335" s="119"/>
      <c r="C335" s="129"/>
      <c r="D335" s="129"/>
      <c r="E335" s="129"/>
      <c r="F335" s="129"/>
      <c r="G335" s="129"/>
      <c r="H335" s="129"/>
      <c r="I335" s="120"/>
      <c r="J335" s="120"/>
      <c r="K335" s="129"/>
    </row>
    <row r="336" spans="2:11">
      <c r="B336" s="119"/>
      <c r="C336" s="129"/>
      <c r="D336" s="129"/>
      <c r="E336" s="129"/>
      <c r="F336" s="129"/>
      <c r="G336" s="129"/>
      <c r="H336" s="129"/>
      <c r="I336" s="120"/>
      <c r="J336" s="120"/>
      <c r="K336" s="129"/>
    </row>
    <row r="337" spans="2:11">
      <c r="B337" s="119"/>
      <c r="C337" s="129"/>
      <c r="D337" s="129"/>
      <c r="E337" s="129"/>
      <c r="F337" s="129"/>
      <c r="G337" s="129"/>
      <c r="H337" s="129"/>
      <c r="I337" s="120"/>
      <c r="J337" s="120"/>
      <c r="K337" s="129"/>
    </row>
    <row r="338" spans="2:11">
      <c r="B338" s="119"/>
      <c r="C338" s="129"/>
      <c r="D338" s="129"/>
      <c r="E338" s="129"/>
      <c r="F338" s="129"/>
      <c r="G338" s="129"/>
      <c r="H338" s="129"/>
      <c r="I338" s="120"/>
      <c r="J338" s="120"/>
      <c r="K338" s="129"/>
    </row>
    <row r="339" spans="2:11">
      <c r="B339" s="119"/>
      <c r="C339" s="129"/>
      <c r="D339" s="129"/>
      <c r="E339" s="129"/>
      <c r="F339" s="129"/>
      <c r="G339" s="129"/>
      <c r="H339" s="129"/>
      <c r="I339" s="120"/>
      <c r="J339" s="120"/>
      <c r="K339" s="129"/>
    </row>
    <row r="340" spans="2:11">
      <c r="B340" s="119"/>
      <c r="C340" s="129"/>
      <c r="D340" s="129"/>
      <c r="E340" s="129"/>
      <c r="F340" s="129"/>
      <c r="G340" s="129"/>
      <c r="H340" s="129"/>
      <c r="I340" s="120"/>
      <c r="J340" s="120"/>
      <c r="K340" s="129"/>
    </row>
    <row r="341" spans="2:11">
      <c r="B341" s="119"/>
      <c r="C341" s="129"/>
      <c r="D341" s="129"/>
      <c r="E341" s="129"/>
      <c r="F341" s="129"/>
      <c r="G341" s="129"/>
      <c r="H341" s="129"/>
      <c r="I341" s="120"/>
      <c r="J341" s="120"/>
      <c r="K341" s="129"/>
    </row>
    <row r="342" spans="2:11">
      <c r="B342" s="119"/>
      <c r="C342" s="129"/>
      <c r="D342" s="129"/>
      <c r="E342" s="129"/>
      <c r="F342" s="129"/>
      <c r="G342" s="129"/>
      <c r="H342" s="129"/>
      <c r="I342" s="120"/>
      <c r="J342" s="120"/>
      <c r="K342" s="129"/>
    </row>
    <row r="343" spans="2:11">
      <c r="B343" s="119"/>
      <c r="C343" s="129"/>
      <c r="D343" s="129"/>
      <c r="E343" s="129"/>
      <c r="F343" s="129"/>
      <c r="G343" s="129"/>
      <c r="H343" s="129"/>
      <c r="I343" s="120"/>
      <c r="J343" s="120"/>
      <c r="K343" s="129"/>
    </row>
    <row r="344" spans="2:11">
      <c r="B344" s="119"/>
      <c r="C344" s="129"/>
      <c r="D344" s="129"/>
      <c r="E344" s="129"/>
      <c r="F344" s="129"/>
      <c r="G344" s="129"/>
      <c r="H344" s="129"/>
      <c r="I344" s="120"/>
      <c r="J344" s="120"/>
      <c r="K344" s="129"/>
    </row>
    <row r="345" spans="2:11">
      <c r="B345" s="119"/>
      <c r="C345" s="129"/>
      <c r="D345" s="129"/>
      <c r="E345" s="129"/>
      <c r="F345" s="129"/>
      <c r="G345" s="129"/>
      <c r="H345" s="129"/>
      <c r="I345" s="120"/>
      <c r="J345" s="120"/>
      <c r="K345" s="129"/>
    </row>
    <row r="346" spans="2:11">
      <c r="B346" s="119"/>
      <c r="C346" s="129"/>
      <c r="D346" s="129"/>
      <c r="E346" s="129"/>
      <c r="F346" s="129"/>
      <c r="G346" s="129"/>
      <c r="H346" s="129"/>
      <c r="I346" s="120"/>
      <c r="J346" s="120"/>
      <c r="K346" s="129"/>
    </row>
    <row r="347" spans="2:11">
      <c r="B347" s="119"/>
      <c r="C347" s="129"/>
      <c r="D347" s="129"/>
      <c r="E347" s="129"/>
      <c r="F347" s="129"/>
      <c r="G347" s="129"/>
      <c r="H347" s="129"/>
      <c r="I347" s="120"/>
      <c r="J347" s="120"/>
      <c r="K347" s="129"/>
    </row>
    <row r="348" spans="2:11">
      <c r="B348" s="119"/>
      <c r="C348" s="129"/>
      <c r="D348" s="129"/>
      <c r="E348" s="129"/>
      <c r="F348" s="129"/>
      <c r="G348" s="129"/>
      <c r="H348" s="129"/>
      <c r="I348" s="120"/>
      <c r="J348" s="120"/>
      <c r="K348" s="129"/>
    </row>
    <row r="349" spans="2:11">
      <c r="B349" s="119"/>
      <c r="C349" s="129"/>
      <c r="D349" s="129"/>
      <c r="E349" s="129"/>
      <c r="F349" s="129"/>
      <c r="G349" s="129"/>
      <c r="H349" s="129"/>
      <c r="I349" s="120"/>
      <c r="J349" s="120"/>
      <c r="K349" s="129"/>
    </row>
    <row r="350" spans="2:11">
      <c r="B350" s="119"/>
      <c r="C350" s="129"/>
      <c r="D350" s="129"/>
      <c r="E350" s="129"/>
      <c r="F350" s="129"/>
      <c r="G350" s="129"/>
      <c r="H350" s="129"/>
      <c r="I350" s="120"/>
      <c r="J350" s="120"/>
      <c r="K350" s="129"/>
    </row>
    <row r="351" spans="2:11">
      <c r="B351" s="119"/>
      <c r="C351" s="129"/>
      <c r="D351" s="129"/>
      <c r="E351" s="129"/>
      <c r="F351" s="129"/>
      <c r="G351" s="129"/>
      <c r="H351" s="129"/>
      <c r="I351" s="120"/>
      <c r="J351" s="120"/>
      <c r="K351" s="129"/>
    </row>
    <row r="352" spans="2:11">
      <c r="B352" s="119"/>
      <c r="C352" s="129"/>
      <c r="D352" s="129"/>
      <c r="E352" s="129"/>
      <c r="F352" s="129"/>
      <c r="G352" s="129"/>
      <c r="H352" s="129"/>
      <c r="I352" s="120"/>
      <c r="J352" s="120"/>
      <c r="K352" s="129"/>
    </row>
    <row r="353" spans="2:11">
      <c r="B353" s="119"/>
      <c r="C353" s="129"/>
      <c r="D353" s="129"/>
      <c r="E353" s="129"/>
      <c r="F353" s="129"/>
      <c r="G353" s="129"/>
      <c r="H353" s="129"/>
      <c r="I353" s="120"/>
      <c r="J353" s="120"/>
      <c r="K353" s="129"/>
    </row>
    <row r="354" spans="2:11">
      <c r="B354" s="119"/>
      <c r="C354" s="129"/>
      <c r="D354" s="129"/>
      <c r="E354" s="129"/>
      <c r="F354" s="129"/>
      <c r="G354" s="129"/>
      <c r="H354" s="129"/>
      <c r="I354" s="120"/>
      <c r="J354" s="120"/>
      <c r="K354" s="129"/>
    </row>
    <row r="355" spans="2:11">
      <c r="B355" s="119"/>
      <c r="C355" s="129"/>
      <c r="D355" s="129"/>
      <c r="E355" s="129"/>
      <c r="F355" s="129"/>
      <c r="G355" s="129"/>
      <c r="H355" s="129"/>
      <c r="I355" s="120"/>
      <c r="J355" s="120"/>
      <c r="K355" s="129"/>
    </row>
    <row r="356" spans="2:11">
      <c r="B356" s="119"/>
      <c r="C356" s="129"/>
      <c r="D356" s="129"/>
      <c r="E356" s="129"/>
      <c r="F356" s="129"/>
      <c r="G356" s="129"/>
      <c r="H356" s="129"/>
      <c r="I356" s="120"/>
      <c r="J356" s="120"/>
      <c r="K356" s="129"/>
    </row>
    <row r="357" spans="2:11">
      <c r="B357" s="119"/>
      <c r="C357" s="129"/>
      <c r="D357" s="129"/>
      <c r="E357" s="129"/>
      <c r="F357" s="129"/>
      <c r="G357" s="129"/>
      <c r="H357" s="129"/>
      <c r="I357" s="120"/>
      <c r="J357" s="120"/>
      <c r="K357" s="129"/>
    </row>
    <row r="358" spans="2:11">
      <c r="B358" s="119"/>
      <c r="C358" s="129"/>
      <c r="D358" s="129"/>
      <c r="E358" s="129"/>
      <c r="F358" s="129"/>
      <c r="G358" s="129"/>
      <c r="H358" s="129"/>
      <c r="I358" s="120"/>
      <c r="J358" s="120"/>
      <c r="K358" s="129"/>
    </row>
    <row r="359" spans="2:11">
      <c r="B359" s="119"/>
      <c r="C359" s="129"/>
      <c r="D359" s="129"/>
      <c r="E359" s="129"/>
      <c r="F359" s="129"/>
      <c r="G359" s="129"/>
      <c r="H359" s="129"/>
      <c r="I359" s="120"/>
      <c r="J359" s="120"/>
      <c r="K359" s="129"/>
    </row>
    <row r="360" spans="2:11">
      <c r="B360" s="119"/>
      <c r="C360" s="129"/>
      <c r="D360" s="129"/>
      <c r="E360" s="129"/>
      <c r="F360" s="129"/>
      <c r="G360" s="129"/>
      <c r="H360" s="129"/>
      <c r="I360" s="120"/>
      <c r="J360" s="120"/>
      <c r="K360" s="129"/>
    </row>
    <row r="361" spans="2:11">
      <c r="B361" s="119"/>
      <c r="C361" s="129"/>
      <c r="D361" s="129"/>
      <c r="E361" s="129"/>
      <c r="F361" s="129"/>
      <c r="G361" s="129"/>
      <c r="H361" s="129"/>
      <c r="I361" s="120"/>
      <c r="J361" s="120"/>
      <c r="K361" s="129"/>
    </row>
    <row r="362" spans="2:11">
      <c r="B362" s="119"/>
      <c r="C362" s="129"/>
      <c r="D362" s="129"/>
      <c r="E362" s="129"/>
      <c r="F362" s="129"/>
      <c r="G362" s="129"/>
      <c r="H362" s="129"/>
      <c r="I362" s="120"/>
      <c r="J362" s="120"/>
      <c r="K362" s="129"/>
    </row>
    <row r="363" spans="2:11">
      <c r="B363" s="119"/>
      <c r="C363" s="129"/>
      <c r="D363" s="129"/>
      <c r="E363" s="129"/>
      <c r="F363" s="129"/>
      <c r="G363" s="129"/>
      <c r="H363" s="129"/>
      <c r="I363" s="120"/>
      <c r="J363" s="120"/>
      <c r="K363" s="129"/>
    </row>
    <row r="364" spans="2:11">
      <c r="B364" s="119"/>
      <c r="C364" s="129"/>
      <c r="D364" s="129"/>
      <c r="E364" s="129"/>
      <c r="F364" s="129"/>
      <c r="G364" s="129"/>
      <c r="H364" s="129"/>
      <c r="I364" s="120"/>
      <c r="J364" s="120"/>
      <c r="K364" s="129"/>
    </row>
    <row r="365" spans="2:11">
      <c r="B365" s="119"/>
      <c r="C365" s="129"/>
      <c r="D365" s="129"/>
      <c r="E365" s="129"/>
      <c r="F365" s="129"/>
      <c r="G365" s="129"/>
      <c r="H365" s="129"/>
      <c r="I365" s="120"/>
      <c r="J365" s="120"/>
      <c r="K365" s="129"/>
    </row>
    <row r="366" spans="2:11">
      <c r="B366" s="119"/>
      <c r="C366" s="129"/>
      <c r="D366" s="129"/>
      <c r="E366" s="129"/>
      <c r="F366" s="129"/>
      <c r="G366" s="129"/>
      <c r="H366" s="129"/>
      <c r="I366" s="120"/>
      <c r="J366" s="120"/>
      <c r="K366" s="129"/>
    </row>
    <row r="367" spans="2:11">
      <c r="B367" s="119"/>
      <c r="C367" s="129"/>
      <c r="D367" s="129"/>
      <c r="E367" s="129"/>
      <c r="F367" s="129"/>
      <c r="G367" s="129"/>
      <c r="H367" s="129"/>
      <c r="I367" s="120"/>
      <c r="J367" s="120"/>
      <c r="K367" s="129"/>
    </row>
    <row r="368" spans="2:11">
      <c r="B368" s="119"/>
      <c r="C368" s="129"/>
      <c r="D368" s="129"/>
      <c r="E368" s="129"/>
      <c r="F368" s="129"/>
      <c r="G368" s="129"/>
      <c r="H368" s="129"/>
      <c r="I368" s="120"/>
      <c r="J368" s="120"/>
      <c r="K368" s="129"/>
    </row>
    <row r="369" spans="2:11">
      <c r="B369" s="119"/>
      <c r="C369" s="129"/>
      <c r="D369" s="129"/>
      <c r="E369" s="129"/>
      <c r="F369" s="129"/>
      <c r="G369" s="129"/>
      <c r="H369" s="129"/>
      <c r="I369" s="120"/>
      <c r="J369" s="120"/>
      <c r="K369" s="129"/>
    </row>
    <row r="370" spans="2:11">
      <c r="B370" s="119"/>
      <c r="C370" s="129"/>
      <c r="D370" s="129"/>
      <c r="E370" s="129"/>
      <c r="F370" s="129"/>
      <c r="G370" s="129"/>
      <c r="H370" s="129"/>
      <c r="I370" s="120"/>
      <c r="J370" s="120"/>
      <c r="K370" s="129"/>
    </row>
    <row r="371" spans="2:11">
      <c r="B371" s="119"/>
      <c r="C371" s="129"/>
      <c r="D371" s="129"/>
      <c r="E371" s="129"/>
      <c r="F371" s="129"/>
      <c r="G371" s="129"/>
      <c r="H371" s="129"/>
      <c r="I371" s="120"/>
      <c r="J371" s="120"/>
      <c r="K371" s="129"/>
    </row>
    <row r="372" spans="2:11">
      <c r="B372" s="119"/>
      <c r="C372" s="129"/>
      <c r="D372" s="129"/>
      <c r="E372" s="129"/>
      <c r="F372" s="129"/>
      <c r="G372" s="129"/>
      <c r="H372" s="129"/>
      <c r="I372" s="120"/>
      <c r="J372" s="120"/>
      <c r="K372" s="129"/>
    </row>
    <row r="373" spans="2:11">
      <c r="B373" s="119"/>
      <c r="C373" s="129"/>
      <c r="D373" s="129"/>
      <c r="E373" s="129"/>
      <c r="F373" s="129"/>
      <c r="G373" s="129"/>
      <c r="H373" s="129"/>
      <c r="I373" s="120"/>
      <c r="J373" s="120"/>
      <c r="K373" s="129"/>
    </row>
    <row r="374" spans="2:11">
      <c r="B374" s="119"/>
      <c r="C374" s="129"/>
      <c r="D374" s="129"/>
      <c r="E374" s="129"/>
      <c r="F374" s="129"/>
      <c r="G374" s="129"/>
      <c r="H374" s="129"/>
      <c r="I374" s="120"/>
      <c r="J374" s="120"/>
      <c r="K374" s="129"/>
    </row>
    <row r="375" spans="2:11">
      <c r="B375" s="119"/>
      <c r="C375" s="129"/>
      <c r="D375" s="129"/>
      <c r="E375" s="129"/>
      <c r="F375" s="129"/>
      <c r="G375" s="129"/>
      <c r="H375" s="129"/>
      <c r="I375" s="120"/>
      <c r="J375" s="120"/>
      <c r="K375" s="129"/>
    </row>
    <row r="376" spans="2:11">
      <c r="B376" s="119"/>
      <c r="C376" s="129"/>
      <c r="D376" s="129"/>
      <c r="E376" s="129"/>
      <c r="F376" s="129"/>
      <c r="G376" s="129"/>
      <c r="H376" s="129"/>
      <c r="I376" s="120"/>
      <c r="J376" s="120"/>
      <c r="K376" s="129"/>
    </row>
    <row r="377" spans="2:11">
      <c r="B377" s="119"/>
      <c r="C377" s="129"/>
      <c r="D377" s="129"/>
      <c r="E377" s="129"/>
      <c r="F377" s="129"/>
      <c r="G377" s="129"/>
      <c r="H377" s="129"/>
      <c r="I377" s="120"/>
      <c r="J377" s="120"/>
      <c r="K377" s="129"/>
    </row>
    <row r="378" spans="2:11">
      <c r="B378" s="119"/>
      <c r="C378" s="129"/>
      <c r="D378" s="129"/>
      <c r="E378" s="129"/>
      <c r="F378" s="129"/>
      <c r="G378" s="129"/>
      <c r="H378" s="129"/>
      <c r="I378" s="120"/>
      <c r="J378" s="120"/>
      <c r="K378" s="129"/>
    </row>
    <row r="379" spans="2:11">
      <c r="B379" s="119"/>
      <c r="C379" s="129"/>
      <c r="D379" s="129"/>
      <c r="E379" s="129"/>
      <c r="F379" s="129"/>
      <c r="G379" s="129"/>
      <c r="H379" s="129"/>
      <c r="I379" s="120"/>
      <c r="J379" s="120"/>
      <c r="K379" s="129"/>
    </row>
    <row r="380" spans="2:11">
      <c r="B380" s="119"/>
      <c r="C380" s="129"/>
      <c r="D380" s="129"/>
      <c r="E380" s="129"/>
      <c r="F380" s="129"/>
      <c r="G380" s="129"/>
      <c r="H380" s="129"/>
      <c r="I380" s="120"/>
      <c r="J380" s="120"/>
      <c r="K380" s="129"/>
    </row>
    <row r="381" spans="2:11">
      <c r="B381" s="119"/>
      <c r="C381" s="129"/>
      <c r="D381" s="129"/>
      <c r="E381" s="129"/>
      <c r="F381" s="129"/>
      <c r="G381" s="129"/>
      <c r="H381" s="129"/>
      <c r="I381" s="120"/>
      <c r="J381" s="120"/>
      <c r="K381" s="129"/>
    </row>
    <row r="382" spans="2:11">
      <c r="B382" s="119"/>
      <c r="C382" s="129"/>
      <c r="D382" s="129"/>
      <c r="E382" s="129"/>
      <c r="F382" s="129"/>
      <c r="G382" s="129"/>
      <c r="H382" s="129"/>
      <c r="I382" s="120"/>
      <c r="J382" s="120"/>
      <c r="K382" s="129"/>
    </row>
    <row r="383" spans="2:11">
      <c r="B383" s="119"/>
      <c r="C383" s="129"/>
      <c r="D383" s="129"/>
      <c r="E383" s="129"/>
      <c r="F383" s="129"/>
      <c r="G383" s="129"/>
      <c r="H383" s="129"/>
      <c r="I383" s="120"/>
      <c r="J383" s="120"/>
      <c r="K383" s="129"/>
    </row>
    <row r="384" spans="2:11">
      <c r="B384" s="119"/>
      <c r="C384" s="129"/>
      <c r="D384" s="129"/>
      <c r="E384" s="129"/>
      <c r="F384" s="129"/>
      <c r="G384" s="129"/>
      <c r="H384" s="129"/>
      <c r="I384" s="120"/>
      <c r="J384" s="120"/>
      <c r="K384" s="129"/>
    </row>
    <row r="385" spans="2:11">
      <c r="B385" s="119"/>
      <c r="C385" s="129"/>
      <c r="D385" s="129"/>
      <c r="E385" s="129"/>
      <c r="F385" s="129"/>
      <c r="G385" s="129"/>
      <c r="H385" s="129"/>
      <c r="I385" s="120"/>
      <c r="J385" s="120"/>
      <c r="K385" s="129"/>
    </row>
    <row r="386" spans="2:11">
      <c r="B386" s="119"/>
      <c r="C386" s="129"/>
      <c r="D386" s="129"/>
      <c r="E386" s="129"/>
      <c r="F386" s="129"/>
      <c r="G386" s="129"/>
      <c r="H386" s="129"/>
      <c r="I386" s="120"/>
      <c r="J386" s="120"/>
      <c r="K386" s="129"/>
    </row>
    <row r="387" spans="2:11">
      <c r="B387" s="119"/>
      <c r="C387" s="129"/>
      <c r="D387" s="129"/>
      <c r="E387" s="129"/>
      <c r="F387" s="129"/>
      <c r="G387" s="129"/>
      <c r="H387" s="129"/>
      <c r="I387" s="120"/>
      <c r="J387" s="120"/>
      <c r="K387" s="129"/>
    </row>
    <row r="388" spans="2:11">
      <c r="B388" s="119"/>
      <c r="C388" s="129"/>
      <c r="D388" s="129"/>
      <c r="E388" s="129"/>
      <c r="F388" s="129"/>
      <c r="G388" s="129"/>
      <c r="H388" s="129"/>
      <c r="I388" s="120"/>
      <c r="J388" s="120"/>
      <c r="K388" s="129"/>
    </row>
    <row r="389" spans="2:11">
      <c r="B389" s="119"/>
      <c r="C389" s="129"/>
      <c r="D389" s="129"/>
      <c r="E389" s="129"/>
      <c r="F389" s="129"/>
      <c r="G389" s="129"/>
      <c r="H389" s="129"/>
      <c r="I389" s="120"/>
      <c r="J389" s="120"/>
      <c r="K389" s="129"/>
    </row>
    <row r="390" spans="2:11">
      <c r="B390" s="119"/>
      <c r="C390" s="129"/>
      <c r="D390" s="129"/>
      <c r="E390" s="129"/>
      <c r="F390" s="129"/>
      <c r="G390" s="129"/>
      <c r="H390" s="129"/>
      <c r="I390" s="120"/>
      <c r="J390" s="120"/>
      <c r="K390" s="129"/>
    </row>
    <row r="391" spans="2:11">
      <c r="B391" s="119"/>
      <c r="C391" s="129"/>
      <c r="D391" s="129"/>
      <c r="E391" s="129"/>
      <c r="F391" s="129"/>
      <c r="G391" s="129"/>
      <c r="H391" s="129"/>
      <c r="I391" s="120"/>
      <c r="J391" s="120"/>
      <c r="K391" s="129"/>
    </row>
    <row r="392" spans="2:11">
      <c r="B392" s="119"/>
      <c r="C392" s="129"/>
      <c r="D392" s="129"/>
      <c r="E392" s="129"/>
      <c r="F392" s="129"/>
      <c r="G392" s="129"/>
      <c r="H392" s="129"/>
      <c r="I392" s="120"/>
      <c r="J392" s="120"/>
      <c r="K392" s="129"/>
    </row>
    <row r="393" spans="2:11">
      <c r="B393" s="119"/>
      <c r="C393" s="129"/>
      <c r="D393" s="129"/>
      <c r="E393" s="129"/>
      <c r="F393" s="129"/>
      <c r="G393" s="129"/>
      <c r="H393" s="129"/>
      <c r="I393" s="120"/>
      <c r="J393" s="120"/>
      <c r="K393" s="129"/>
    </row>
    <row r="394" spans="2:11">
      <c r="B394" s="119"/>
      <c r="C394" s="129"/>
      <c r="D394" s="129"/>
      <c r="E394" s="129"/>
      <c r="F394" s="129"/>
      <c r="G394" s="129"/>
      <c r="H394" s="129"/>
      <c r="I394" s="120"/>
      <c r="J394" s="120"/>
      <c r="K394" s="129"/>
    </row>
    <row r="395" spans="2:11">
      <c r="B395" s="119"/>
      <c r="C395" s="129"/>
      <c r="D395" s="129"/>
      <c r="E395" s="129"/>
      <c r="F395" s="129"/>
      <c r="G395" s="129"/>
      <c r="H395" s="129"/>
      <c r="I395" s="120"/>
      <c r="J395" s="120"/>
      <c r="K395" s="129"/>
    </row>
    <row r="396" spans="2:11">
      <c r="B396" s="119"/>
      <c r="C396" s="129"/>
      <c r="D396" s="129"/>
      <c r="E396" s="129"/>
      <c r="F396" s="129"/>
      <c r="G396" s="129"/>
      <c r="H396" s="129"/>
      <c r="I396" s="120"/>
      <c r="J396" s="120"/>
      <c r="K396" s="129"/>
    </row>
    <row r="397" spans="2:11">
      <c r="B397" s="119"/>
      <c r="C397" s="129"/>
      <c r="D397" s="129"/>
      <c r="E397" s="129"/>
      <c r="F397" s="129"/>
      <c r="G397" s="129"/>
      <c r="H397" s="129"/>
      <c r="I397" s="120"/>
      <c r="J397" s="120"/>
      <c r="K397" s="129"/>
    </row>
    <row r="398" spans="2:11">
      <c r="B398" s="119"/>
      <c r="C398" s="129"/>
      <c r="D398" s="129"/>
      <c r="E398" s="129"/>
      <c r="F398" s="129"/>
      <c r="G398" s="129"/>
      <c r="H398" s="129"/>
      <c r="I398" s="120"/>
      <c r="J398" s="120"/>
      <c r="K398" s="129"/>
    </row>
    <row r="399" spans="2:11">
      <c r="B399" s="119"/>
      <c r="C399" s="129"/>
      <c r="D399" s="129"/>
      <c r="E399" s="129"/>
      <c r="F399" s="129"/>
      <c r="G399" s="129"/>
      <c r="H399" s="129"/>
      <c r="I399" s="120"/>
      <c r="J399" s="120"/>
      <c r="K399" s="129"/>
    </row>
    <row r="400" spans="2:11">
      <c r="B400" s="119"/>
      <c r="C400" s="129"/>
      <c r="D400" s="129"/>
      <c r="E400" s="129"/>
      <c r="F400" s="129"/>
      <c r="G400" s="129"/>
      <c r="H400" s="129"/>
      <c r="I400" s="120"/>
      <c r="J400" s="120"/>
      <c r="K400" s="129"/>
    </row>
    <row r="401" spans="2:11">
      <c r="B401" s="119"/>
      <c r="C401" s="129"/>
      <c r="D401" s="129"/>
      <c r="E401" s="129"/>
      <c r="F401" s="129"/>
      <c r="G401" s="129"/>
      <c r="H401" s="129"/>
      <c r="I401" s="120"/>
      <c r="J401" s="120"/>
      <c r="K401" s="129"/>
    </row>
    <row r="402" spans="2:11">
      <c r="B402" s="119"/>
      <c r="C402" s="129"/>
      <c r="D402" s="129"/>
      <c r="E402" s="129"/>
      <c r="F402" s="129"/>
      <c r="G402" s="129"/>
      <c r="H402" s="129"/>
      <c r="I402" s="120"/>
      <c r="J402" s="120"/>
      <c r="K402" s="129"/>
    </row>
    <row r="403" spans="2:11">
      <c r="B403" s="119"/>
      <c r="C403" s="129"/>
      <c r="D403" s="129"/>
      <c r="E403" s="129"/>
      <c r="F403" s="129"/>
      <c r="G403" s="129"/>
      <c r="H403" s="129"/>
      <c r="I403" s="120"/>
      <c r="J403" s="120"/>
      <c r="K403" s="129"/>
    </row>
    <row r="404" spans="2:11">
      <c r="B404" s="119"/>
      <c r="C404" s="129"/>
      <c r="D404" s="129"/>
      <c r="E404" s="129"/>
      <c r="F404" s="129"/>
      <c r="G404" s="129"/>
      <c r="H404" s="129"/>
      <c r="I404" s="120"/>
      <c r="J404" s="120"/>
      <c r="K404" s="129"/>
    </row>
    <row r="405" spans="2:11">
      <c r="B405" s="119"/>
      <c r="C405" s="129"/>
      <c r="D405" s="129"/>
      <c r="E405" s="129"/>
      <c r="F405" s="129"/>
      <c r="G405" s="129"/>
      <c r="H405" s="129"/>
      <c r="I405" s="120"/>
      <c r="J405" s="120"/>
      <c r="K405" s="129"/>
    </row>
    <row r="406" spans="2:11">
      <c r="B406" s="119"/>
      <c r="C406" s="129"/>
      <c r="D406" s="129"/>
      <c r="E406" s="129"/>
      <c r="F406" s="129"/>
      <c r="G406" s="129"/>
      <c r="H406" s="129"/>
      <c r="I406" s="120"/>
      <c r="J406" s="120"/>
      <c r="K406" s="129"/>
    </row>
    <row r="407" spans="2:11">
      <c r="B407" s="119"/>
      <c r="C407" s="129"/>
      <c r="D407" s="129"/>
      <c r="E407" s="129"/>
      <c r="F407" s="129"/>
      <c r="G407" s="129"/>
      <c r="H407" s="129"/>
      <c r="I407" s="120"/>
      <c r="J407" s="120"/>
      <c r="K407" s="129"/>
    </row>
    <row r="408" spans="2:11">
      <c r="B408" s="119"/>
      <c r="C408" s="129"/>
      <c r="D408" s="129"/>
      <c r="E408" s="129"/>
      <c r="F408" s="129"/>
      <c r="G408" s="129"/>
      <c r="H408" s="129"/>
      <c r="I408" s="120"/>
      <c r="J408" s="120"/>
      <c r="K408" s="129"/>
    </row>
    <row r="409" spans="2:11">
      <c r="B409" s="119"/>
      <c r="C409" s="129"/>
      <c r="D409" s="129"/>
      <c r="E409" s="129"/>
      <c r="F409" s="129"/>
      <c r="G409" s="129"/>
      <c r="H409" s="129"/>
      <c r="I409" s="120"/>
      <c r="J409" s="120"/>
      <c r="K409" s="129"/>
    </row>
    <row r="410" spans="2:11">
      <c r="B410" s="119"/>
      <c r="C410" s="129"/>
      <c r="D410" s="129"/>
      <c r="E410" s="129"/>
      <c r="F410" s="129"/>
      <c r="G410" s="129"/>
      <c r="H410" s="129"/>
      <c r="I410" s="120"/>
      <c r="J410" s="120"/>
      <c r="K410" s="129"/>
    </row>
    <row r="411" spans="2:11">
      <c r="B411" s="119"/>
      <c r="C411" s="129"/>
      <c r="D411" s="129"/>
      <c r="E411" s="129"/>
      <c r="F411" s="129"/>
      <c r="G411" s="129"/>
      <c r="H411" s="129"/>
      <c r="I411" s="120"/>
      <c r="J411" s="120"/>
      <c r="K411" s="129"/>
    </row>
    <row r="412" spans="2:11">
      <c r="B412" s="119"/>
      <c r="C412" s="129"/>
      <c r="D412" s="129"/>
      <c r="E412" s="129"/>
      <c r="F412" s="129"/>
      <c r="G412" s="129"/>
      <c r="H412" s="129"/>
      <c r="I412" s="120"/>
      <c r="J412" s="120"/>
      <c r="K412" s="129"/>
    </row>
    <row r="413" spans="2:11">
      <c r="B413" s="119"/>
      <c r="C413" s="129"/>
      <c r="D413" s="129"/>
      <c r="E413" s="129"/>
      <c r="F413" s="129"/>
      <c r="G413" s="129"/>
      <c r="H413" s="129"/>
      <c r="I413" s="120"/>
      <c r="J413" s="120"/>
      <c r="K413" s="129"/>
    </row>
    <row r="414" spans="2:11">
      <c r="B414" s="119"/>
      <c r="C414" s="129"/>
      <c r="D414" s="129"/>
      <c r="E414" s="129"/>
      <c r="F414" s="129"/>
      <c r="G414" s="129"/>
      <c r="H414" s="129"/>
      <c r="I414" s="120"/>
      <c r="J414" s="120"/>
      <c r="K414" s="129"/>
    </row>
    <row r="415" spans="2:11">
      <c r="B415" s="119"/>
      <c r="C415" s="129"/>
      <c r="D415" s="129"/>
      <c r="E415" s="129"/>
      <c r="F415" s="129"/>
      <c r="G415" s="129"/>
      <c r="H415" s="129"/>
      <c r="I415" s="120"/>
      <c r="J415" s="120"/>
      <c r="K415" s="129"/>
    </row>
    <row r="416" spans="2:11">
      <c r="B416" s="119"/>
      <c r="C416" s="129"/>
      <c r="D416" s="129"/>
      <c r="E416" s="129"/>
      <c r="F416" s="129"/>
      <c r="G416" s="129"/>
      <c r="H416" s="129"/>
      <c r="I416" s="120"/>
      <c r="J416" s="120"/>
      <c r="K416" s="129"/>
    </row>
    <row r="417" spans="2:11">
      <c r="B417" s="119"/>
      <c r="C417" s="129"/>
      <c r="D417" s="129"/>
      <c r="E417" s="129"/>
      <c r="F417" s="129"/>
      <c r="G417" s="129"/>
      <c r="H417" s="129"/>
      <c r="I417" s="120"/>
      <c r="J417" s="120"/>
      <c r="K417" s="129"/>
    </row>
    <row r="418" spans="2:11">
      <c r="B418" s="119"/>
      <c r="C418" s="129"/>
      <c r="D418" s="129"/>
      <c r="E418" s="129"/>
      <c r="F418" s="129"/>
      <c r="G418" s="129"/>
      <c r="H418" s="129"/>
      <c r="I418" s="120"/>
      <c r="J418" s="120"/>
      <c r="K418" s="129"/>
    </row>
    <row r="419" spans="2:11">
      <c r="B419" s="119"/>
      <c r="C419" s="129"/>
      <c r="D419" s="129"/>
      <c r="E419" s="129"/>
      <c r="F419" s="129"/>
      <c r="G419" s="129"/>
      <c r="H419" s="129"/>
      <c r="I419" s="120"/>
      <c r="J419" s="120"/>
      <c r="K419" s="129"/>
    </row>
    <row r="420" spans="2:11">
      <c r="B420" s="119"/>
      <c r="C420" s="129"/>
      <c r="D420" s="129"/>
      <c r="E420" s="129"/>
      <c r="F420" s="129"/>
      <c r="G420" s="129"/>
      <c r="H420" s="129"/>
      <c r="I420" s="120"/>
      <c r="J420" s="120"/>
      <c r="K420" s="129"/>
    </row>
    <row r="421" spans="2:11">
      <c r="B421" s="119"/>
      <c r="C421" s="129"/>
      <c r="D421" s="129"/>
      <c r="E421" s="129"/>
      <c r="F421" s="129"/>
      <c r="G421" s="129"/>
      <c r="H421" s="129"/>
      <c r="I421" s="120"/>
      <c r="J421" s="120"/>
      <c r="K421" s="129"/>
    </row>
    <row r="422" spans="2:11">
      <c r="B422" s="119"/>
      <c r="C422" s="129"/>
      <c r="D422" s="129"/>
      <c r="E422" s="129"/>
      <c r="F422" s="129"/>
      <c r="G422" s="129"/>
      <c r="H422" s="129"/>
      <c r="I422" s="120"/>
      <c r="J422" s="120"/>
      <c r="K422" s="129"/>
    </row>
    <row r="423" spans="2:11">
      <c r="B423" s="119"/>
      <c r="C423" s="129"/>
      <c r="D423" s="129"/>
      <c r="E423" s="129"/>
      <c r="F423" s="129"/>
      <c r="G423" s="129"/>
      <c r="H423" s="129"/>
      <c r="I423" s="120"/>
      <c r="J423" s="120"/>
      <c r="K423" s="129"/>
    </row>
    <row r="424" spans="2:11">
      <c r="B424" s="119"/>
      <c r="C424" s="129"/>
      <c r="D424" s="129"/>
      <c r="E424" s="129"/>
      <c r="F424" s="129"/>
      <c r="G424" s="129"/>
      <c r="H424" s="129"/>
      <c r="I424" s="120"/>
      <c r="J424" s="120"/>
      <c r="K424" s="129"/>
    </row>
    <row r="425" spans="2:11">
      <c r="B425" s="119"/>
      <c r="C425" s="129"/>
      <c r="D425" s="129"/>
      <c r="E425" s="129"/>
      <c r="F425" s="129"/>
      <c r="G425" s="129"/>
      <c r="H425" s="129"/>
      <c r="I425" s="120"/>
      <c r="J425" s="120"/>
      <c r="K425" s="129"/>
    </row>
    <row r="426" spans="2:11">
      <c r="B426" s="119"/>
      <c r="C426" s="129"/>
      <c r="D426" s="129"/>
      <c r="E426" s="129"/>
      <c r="F426" s="129"/>
      <c r="G426" s="129"/>
      <c r="H426" s="129"/>
      <c r="I426" s="120"/>
      <c r="J426" s="120"/>
      <c r="K426" s="129"/>
    </row>
    <row r="427" spans="2:11">
      <c r="B427" s="119"/>
      <c r="C427" s="129"/>
      <c r="D427" s="129"/>
      <c r="E427" s="129"/>
      <c r="F427" s="129"/>
      <c r="G427" s="129"/>
      <c r="H427" s="129"/>
      <c r="I427" s="120"/>
      <c r="J427" s="120"/>
      <c r="K427" s="129"/>
    </row>
    <row r="428" spans="2:11">
      <c r="B428" s="119"/>
      <c r="C428" s="129"/>
      <c r="D428" s="129"/>
      <c r="E428" s="129"/>
      <c r="F428" s="129"/>
      <c r="G428" s="129"/>
      <c r="H428" s="129"/>
      <c r="I428" s="120"/>
      <c r="J428" s="120"/>
      <c r="K428" s="129"/>
    </row>
    <row r="429" spans="2:11">
      <c r="B429" s="119"/>
      <c r="C429" s="129"/>
      <c r="D429" s="129"/>
      <c r="E429" s="129"/>
      <c r="F429" s="129"/>
      <c r="G429" s="129"/>
      <c r="H429" s="129"/>
      <c r="I429" s="120"/>
      <c r="J429" s="120"/>
      <c r="K429" s="129"/>
    </row>
    <row r="430" spans="2:11">
      <c r="B430" s="119"/>
      <c r="C430" s="129"/>
      <c r="D430" s="129"/>
      <c r="E430" s="129"/>
      <c r="F430" s="129"/>
      <c r="G430" s="129"/>
      <c r="H430" s="129"/>
      <c r="I430" s="120"/>
      <c r="J430" s="120"/>
      <c r="K430" s="129"/>
    </row>
    <row r="431" spans="2:11">
      <c r="B431" s="119"/>
      <c r="C431" s="129"/>
      <c r="D431" s="129"/>
      <c r="E431" s="129"/>
      <c r="F431" s="129"/>
      <c r="G431" s="129"/>
      <c r="H431" s="129"/>
      <c r="I431" s="120"/>
      <c r="J431" s="120"/>
      <c r="K431" s="129"/>
    </row>
    <row r="432" spans="2:11">
      <c r="B432" s="119"/>
      <c r="C432" s="129"/>
      <c r="D432" s="129"/>
      <c r="E432" s="129"/>
      <c r="F432" s="129"/>
      <c r="G432" s="129"/>
      <c r="H432" s="129"/>
      <c r="I432" s="120"/>
      <c r="J432" s="120"/>
      <c r="K432" s="129"/>
    </row>
    <row r="433" spans="2:11">
      <c r="B433" s="119"/>
      <c r="C433" s="129"/>
      <c r="D433" s="129"/>
      <c r="E433" s="129"/>
      <c r="F433" s="129"/>
      <c r="G433" s="129"/>
      <c r="H433" s="129"/>
      <c r="I433" s="120"/>
      <c r="J433" s="120"/>
      <c r="K433" s="129"/>
    </row>
    <row r="434" spans="2:11">
      <c r="B434" s="119"/>
      <c r="C434" s="129"/>
      <c r="D434" s="129"/>
      <c r="E434" s="129"/>
      <c r="F434" s="129"/>
      <c r="G434" s="129"/>
      <c r="H434" s="129"/>
      <c r="I434" s="120"/>
      <c r="J434" s="120"/>
      <c r="K434" s="129"/>
    </row>
    <row r="435" spans="2:11">
      <c r="B435" s="119"/>
      <c r="C435" s="129"/>
      <c r="D435" s="129"/>
      <c r="E435" s="129"/>
      <c r="F435" s="129"/>
      <c r="G435" s="129"/>
      <c r="H435" s="129"/>
      <c r="I435" s="120"/>
      <c r="J435" s="120"/>
      <c r="K435" s="129"/>
    </row>
    <row r="436" spans="2:11">
      <c r="B436" s="119"/>
      <c r="C436" s="129"/>
      <c r="D436" s="129"/>
      <c r="E436" s="129"/>
      <c r="F436" s="129"/>
      <c r="G436" s="129"/>
      <c r="H436" s="129"/>
      <c r="I436" s="120"/>
      <c r="J436" s="120"/>
      <c r="K436" s="129"/>
    </row>
    <row r="437" spans="2:11">
      <c r="B437" s="119"/>
      <c r="C437" s="129"/>
      <c r="D437" s="129"/>
      <c r="E437" s="129"/>
      <c r="F437" s="129"/>
      <c r="G437" s="129"/>
      <c r="H437" s="129"/>
      <c r="I437" s="120"/>
      <c r="J437" s="120"/>
      <c r="K437" s="129"/>
    </row>
    <row r="438" spans="2:11">
      <c r="B438" s="119"/>
      <c r="C438" s="129"/>
      <c r="D438" s="129"/>
      <c r="E438" s="129"/>
      <c r="F438" s="129"/>
      <c r="G438" s="129"/>
      <c r="H438" s="129"/>
      <c r="I438" s="120"/>
      <c r="J438" s="120"/>
      <c r="K438" s="129"/>
    </row>
    <row r="439" spans="2:11">
      <c r="B439" s="119"/>
      <c r="C439" s="129"/>
      <c r="D439" s="129"/>
      <c r="E439" s="129"/>
      <c r="F439" s="129"/>
      <c r="G439" s="129"/>
      <c r="H439" s="129"/>
      <c r="I439" s="120"/>
      <c r="J439" s="120"/>
      <c r="K439" s="129"/>
    </row>
    <row r="440" spans="2:11">
      <c r="B440" s="119"/>
      <c r="C440" s="129"/>
      <c r="D440" s="129"/>
      <c r="E440" s="129"/>
      <c r="F440" s="129"/>
      <c r="G440" s="129"/>
      <c r="H440" s="129"/>
      <c r="I440" s="120"/>
      <c r="J440" s="120"/>
      <c r="K440" s="129"/>
    </row>
    <row r="441" spans="2:11">
      <c r="B441" s="119"/>
      <c r="C441" s="129"/>
      <c r="D441" s="129"/>
      <c r="E441" s="129"/>
      <c r="F441" s="129"/>
      <c r="G441" s="129"/>
      <c r="H441" s="129"/>
      <c r="I441" s="120"/>
      <c r="J441" s="120"/>
      <c r="K441" s="129"/>
    </row>
    <row r="442" spans="2:11">
      <c r="B442" s="119"/>
      <c r="C442" s="129"/>
      <c r="D442" s="129"/>
      <c r="E442" s="129"/>
      <c r="F442" s="129"/>
      <c r="G442" s="129"/>
      <c r="H442" s="129"/>
      <c r="I442" s="120"/>
      <c r="J442" s="120"/>
      <c r="K442" s="129"/>
    </row>
    <row r="443" spans="2:11">
      <c r="B443" s="119"/>
      <c r="C443" s="129"/>
      <c r="D443" s="129"/>
      <c r="E443" s="129"/>
      <c r="F443" s="129"/>
      <c r="G443" s="129"/>
      <c r="H443" s="129"/>
      <c r="I443" s="120"/>
      <c r="J443" s="120"/>
      <c r="K443" s="129"/>
    </row>
    <row r="444" spans="2:11">
      <c r="B444" s="119"/>
      <c r="C444" s="129"/>
      <c r="D444" s="129"/>
      <c r="E444" s="129"/>
      <c r="F444" s="129"/>
      <c r="G444" s="129"/>
      <c r="H444" s="129"/>
      <c r="I444" s="120"/>
      <c r="J444" s="120"/>
      <c r="K444" s="129"/>
    </row>
    <row r="445" spans="2:11">
      <c r="B445" s="119"/>
      <c r="C445" s="129"/>
      <c r="D445" s="129"/>
      <c r="E445" s="129"/>
      <c r="F445" s="129"/>
      <c r="G445" s="129"/>
      <c r="H445" s="129"/>
      <c r="I445" s="120"/>
      <c r="J445" s="120"/>
      <c r="K445" s="129"/>
    </row>
    <row r="446" spans="2:11">
      <c r="B446" s="119"/>
      <c r="C446" s="129"/>
      <c r="D446" s="129"/>
      <c r="E446" s="129"/>
      <c r="F446" s="129"/>
      <c r="G446" s="129"/>
      <c r="H446" s="129"/>
      <c r="I446" s="120"/>
      <c r="J446" s="120"/>
      <c r="K446" s="129"/>
    </row>
    <row r="447" spans="2:11">
      <c r="B447" s="119"/>
      <c r="C447" s="129"/>
      <c r="D447" s="129"/>
      <c r="E447" s="129"/>
      <c r="F447" s="129"/>
      <c r="G447" s="129"/>
      <c r="H447" s="129"/>
      <c r="I447" s="120"/>
      <c r="J447" s="120"/>
      <c r="K447" s="129"/>
    </row>
    <row r="448" spans="2:11">
      <c r="B448" s="119"/>
      <c r="C448" s="129"/>
      <c r="D448" s="129"/>
      <c r="E448" s="129"/>
      <c r="F448" s="129"/>
      <c r="G448" s="129"/>
      <c r="H448" s="129"/>
      <c r="I448" s="120"/>
      <c r="J448" s="120"/>
      <c r="K448" s="129"/>
    </row>
    <row r="449" spans="2:11">
      <c r="B449" s="119"/>
      <c r="C449" s="129"/>
      <c r="D449" s="129"/>
      <c r="E449" s="129"/>
      <c r="F449" s="129"/>
      <c r="G449" s="129"/>
      <c r="H449" s="129"/>
      <c r="I449" s="120"/>
      <c r="J449" s="120"/>
      <c r="K449" s="129"/>
    </row>
    <row r="450" spans="2:11">
      <c r="B450" s="119"/>
      <c r="C450" s="129"/>
      <c r="D450" s="129"/>
      <c r="E450" s="129"/>
      <c r="F450" s="129"/>
      <c r="G450" s="129"/>
      <c r="H450" s="129"/>
      <c r="I450" s="120"/>
      <c r="J450" s="120"/>
      <c r="K450" s="129"/>
    </row>
    <row r="451" spans="2:11">
      <c r="B451" s="119"/>
      <c r="C451" s="129"/>
      <c r="D451" s="129"/>
      <c r="E451" s="129"/>
      <c r="F451" s="129"/>
      <c r="G451" s="129"/>
      <c r="H451" s="129"/>
      <c r="I451" s="120"/>
      <c r="J451" s="120"/>
      <c r="K451" s="129"/>
    </row>
    <row r="452" spans="2:11">
      <c r="B452" s="119"/>
      <c r="C452" s="129"/>
      <c r="D452" s="129"/>
      <c r="E452" s="129"/>
      <c r="F452" s="129"/>
      <c r="G452" s="129"/>
      <c r="H452" s="129"/>
      <c r="I452" s="120"/>
      <c r="J452" s="120"/>
      <c r="K452" s="129"/>
    </row>
    <row r="453" spans="2:11">
      <c r="B453" s="119"/>
      <c r="C453" s="129"/>
      <c r="D453" s="129"/>
      <c r="E453" s="129"/>
      <c r="F453" s="129"/>
      <c r="G453" s="129"/>
      <c r="H453" s="129"/>
      <c r="I453" s="120"/>
      <c r="J453" s="120"/>
      <c r="K453" s="129"/>
    </row>
    <row r="454" spans="2:11">
      <c r="B454" s="119"/>
      <c r="C454" s="129"/>
      <c r="D454" s="129"/>
      <c r="E454" s="129"/>
      <c r="F454" s="129"/>
      <c r="G454" s="129"/>
      <c r="H454" s="129"/>
      <c r="I454" s="120"/>
      <c r="J454" s="120"/>
      <c r="K454" s="129"/>
    </row>
    <row r="455" spans="2:11">
      <c r="B455" s="119"/>
      <c r="C455" s="129"/>
      <c r="D455" s="129"/>
      <c r="E455" s="129"/>
      <c r="F455" s="129"/>
      <c r="G455" s="129"/>
      <c r="H455" s="129"/>
      <c r="I455" s="120"/>
      <c r="J455" s="120"/>
      <c r="K455" s="129"/>
    </row>
    <row r="456" spans="2:11">
      <c r="B456" s="119"/>
      <c r="C456" s="129"/>
      <c r="D456" s="129"/>
      <c r="E456" s="129"/>
      <c r="F456" s="129"/>
      <c r="G456" s="129"/>
      <c r="H456" s="129"/>
      <c r="I456" s="120"/>
      <c r="J456" s="120"/>
      <c r="K456" s="129"/>
    </row>
    <row r="457" spans="2:11">
      <c r="B457" s="119"/>
      <c r="C457" s="129"/>
      <c r="D457" s="129"/>
      <c r="E457" s="129"/>
      <c r="F457" s="129"/>
      <c r="G457" s="129"/>
      <c r="H457" s="129"/>
      <c r="I457" s="120"/>
      <c r="J457" s="120"/>
      <c r="K457" s="129"/>
    </row>
    <row r="458" spans="2:11">
      <c r="B458" s="119"/>
      <c r="C458" s="129"/>
      <c r="D458" s="129"/>
      <c r="E458" s="129"/>
      <c r="F458" s="129"/>
      <c r="G458" s="129"/>
      <c r="H458" s="129"/>
      <c r="I458" s="120"/>
      <c r="J458" s="120"/>
      <c r="K458" s="129"/>
    </row>
    <row r="459" spans="2:11">
      <c r="B459" s="119"/>
      <c r="C459" s="129"/>
      <c r="D459" s="129"/>
      <c r="E459" s="129"/>
      <c r="F459" s="129"/>
      <c r="G459" s="129"/>
      <c r="H459" s="129"/>
      <c r="I459" s="120"/>
      <c r="J459" s="120"/>
      <c r="K459" s="129"/>
    </row>
    <row r="460" spans="2:11">
      <c r="B460" s="119"/>
      <c r="C460" s="129"/>
      <c r="D460" s="129"/>
      <c r="E460" s="129"/>
      <c r="F460" s="129"/>
      <c r="G460" s="129"/>
      <c r="H460" s="129"/>
      <c r="I460" s="120"/>
      <c r="J460" s="120"/>
      <c r="K460" s="129"/>
    </row>
    <row r="461" spans="2:11">
      <c r="B461" s="119"/>
      <c r="C461" s="129"/>
      <c r="D461" s="129"/>
      <c r="E461" s="129"/>
      <c r="F461" s="129"/>
      <c r="G461" s="129"/>
      <c r="H461" s="129"/>
      <c r="I461" s="120"/>
      <c r="J461" s="120"/>
      <c r="K461" s="129"/>
    </row>
    <row r="462" spans="2:11">
      <c r="B462" s="119"/>
      <c r="C462" s="129"/>
      <c r="D462" s="129"/>
      <c r="E462" s="129"/>
      <c r="F462" s="129"/>
      <c r="G462" s="129"/>
      <c r="H462" s="129"/>
      <c r="I462" s="120"/>
      <c r="J462" s="120"/>
      <c r="K462" s="129"/>
    </row>
    <row r="463" spans="2:11">
      <c r="B463" s="119"/>
      <c r="C463" s="129"/>
      <c r="D463" s="129"/>
      <c r="E463" s="129"/>
      <c r="F463" s="129"/>
      <c r="G463" s="129"/>
      <c r="H463" s="129"/>
      <c r="I463" s="120"/>
      <c r="J463" s="120"/>
      <c r="K463" s="129"/>
    </row>
    <row r="464" spans="2:11">
      <c r="B464" s="119"/>
      <c r="C464" s="129"/>
      <c r="D464" s="129"/>
      <c r="E464" s="129"/>
      <c r="F464" s="129"/>
      <c r="G464" s="129"/>
      <c r="H464" s="129"/>
      <c r="I464" s="120"/>
      <c r="J464" s="120"/>
      <c r="K464" s="129"/>
    </row>
    <row r="465" spans="2:11">
      <c r="B465" s="119"/>
      <c r="C465" s="129"/>
      <c r="D465" s="129"/>
      <c r="E465" s="129"/>
      <c r="F465" s="129"/>
      <c r="G465" s="129"/>
      <c r="H465" s="129"/>
      <c r="I465" s="120"/>
      <c r="J465" s="120"/>
      <c r="K465" s="129"/>
    </row>
    <row r="466" spans="2:11">
      <c r="B466" s="119"/>
      <c r="C466" s="129"/>
      <c r="D466" s="129"/>
      <c r="E466" s="129"/>
      <c r="F466" s="129"/>
      <c r="G466" s="129"/>
      <c r="H466" s="129"/>
      <c r="I466" s="120"/>
      <c r="J466" s="120"/>
      <c r="K466" s="129"/>
    </row>
    <row r="467" spans="2:11">
      <c r="B467" s="119"/>
      <c r="C467" s="129"/>
      <c r="D467" s="129"/>
      <c r="E467" s="129"/>
      <c r="F467" s="129"/>
      <c r="G467" s="129"/>
      <c r="H467" s="129"/>
      <c r="I467" s="120"/>
      <c r="J467" s="120"/>
      <c r="K467" s="129"/>
    </row>
    <row r="468" spans="2:11">
      <c r="B468" s="119"/>
      <c r="C468" s="129"/>
      <c r="D468" s="129"/>
      <c r="E468" s="129"/>
      <c r="F468" s="129"/>
      <c r="G468" s="129"/>
      <c r="H468" s="129"/>
      <c r="I468" s="120"/>
      <c r="J468" s="120"/>
      <c r="K468" s="129"/>
    </row>
    <row r="469" spans="2:11">
      <c r="B469" s="119"/>
      <c r="C469" s="129"/>
      <c r="D469" s="129"/>
      <c r="E469" s="129"/>
      <c r="F469" s="129"/>
      <c r="G469" s="129"/>
      <c r="H469" s="129"/>
      <c r="I469" s="120"/>
      <c r="J469" s="120"/>
      <c r="K469" s="129"/>
    </row>
    <row r="470" spans="2:11">
      <c r="B470" s="119"/>
      <c r="C470" s="129"/>
      <c r="D470" s="129"/>
      <c r="E470" s="129"/>
      <c r="F470" s="129"/>
      <c r="G470" s="129"/>
      <c r="H470" s="129"/>
      <c r="I470" s="120"/>
      <c r="J470" s="120"/>
      <c r="K470" s="129"/>
    </row>
    <row r="471" spans="2:11">
      <c r="B471" s="119"/>
      <c r="C471" s="129"/>
      <c r="D471" s="129"/>
      <c r="E471" s="129"/>
      <c r="F471" s="129"/>
      <c r="G471" s="129"/>
      <c r="H471" s="129"/>
      <c r="I471" s="120"/>
      <c r="J471" s="120"/>
      <c r="K471" s="129"/>
    </row>
    <row r="472" spans="2:11">
      <c r="B472" s="119"/>
      <c r="C472" s="129"/>
      <c r="D472" s="129"/>
      <c r="E472" s="129"/>
      <c r="F472" s="129"/>
      <c r="G472" s="129"/>
      <c r="H472" s="129"/>
      <c r="I472" s="120"/>
      <c r="J472" s="120"/>
      <c r="K472" s="129"/>
    </row>
    <row r="473" spans="2:11">
      <c r="B473" s="119"/>
      <c r="C473" s="129"/>
      <c r="D473" s="129"/>
      <c r="E473" s="129"/>
      <c r="F473" s="129"/>
      <c r="G473" s="129"/>
      <c r="H473" s="129"/>
      <c r="I473" s="120"/>
      <c r="J473" s="120"/>
      <c r="K473" s="129"/>
    </row>
    <row r="474" spans="2:11">
      <c r="B474" s="119"/>
      <c r="C474" s="129"/>
      <c r="D474" s="129"/>
      <c r="E474" s="129"/>
      <c r="F474" s="129"/>
      <c r="G474" s="129"/>
      <c r="H474" s="129"/>
      <c r="I474" s="120"/>
      <c r="J474" s="120"/>
      <c r="K474" s="129"/>
    </row>
    <row r="475" spans="2:11">
      <c r="B475" s="119"/>
      <c r="C475" s="129"/>
      <c r="D475" s="129"/>
      <c r="E475" s="129"/>
      <c r="F475" s="129"/>
      <c r="G475" s="129"/>
      <c r="H475" s="129"/>
      <c r="I475" s="120"/>
      <c r="J475" s="120"/>
      <c r="K475" s="129"/>
    </row>
    <row r="476" spans="2:11">
      <c r="B476" s="119"/>
      <c r="C476" s="129"/>
      <c r="D476" s="129"/>
      <c r="E476" s="129"/>
      <c r="F476" s="129"/>
      <c r="G476" s="129"/>
      <c r="H476" s="129"/>
      <c r="I476" s="120"/>
      <c r="J476" s="120"/>
      <c r="K476" s="129"/>
    </row>
    <row r="477" spans="2:11">
      <c r="B477" s="119"/>
      <c r="C477" s="129"/>
      <c r="D477" s="129"/>
      <c r="E477" s="129"/>
      <c r="F477" s="129"/>
      <c r="G477" s="129"/>
      <c r="H477" s="129"/>
      <c r="I477" s="120"/>
      <c r="J477" s="120"/>
      <c r="K477" s="129"/>
    </row>
    <row r="478" spans="2:11">
      <c r="B478" s="119"/>
      <c r="C478" s="129"/>
      <c r="D478" s="129"/>
      <c r="E478" s="129"/>
      <c r="F478" s="129"/>
      <c r="G478" s="129"/>
      <c r="H478" s="129"/>
      <c r="I478" s="120"/>
      <c r="J478" s="120"/>
      <c r="K478" s="129"/>
    </row>
    <row r="479" spans="2:11">
      <c r="B479" s="119"/>
      <c r="C479" s="129"/>
      <c r="D479" s="129"/>
      <c r="E479" s="129"/>
      <c r="F479" s="129"/>
      <c r="G479" s="129"/>
      <c r="H479" s="129"/>
      <c r="I479" s="120"/>
      <c r="J479" s="120"/>
      <c r="K479" s="129"/>
    </row>
    <row r="480" spans="2:11">
      <c r="B480" s="119"/>
      <c r="C480" s="129"/>
      <c r="D480" s="129"/>
      <c r="E480" s="129"/>
      <c r="F480" s="129"/>
      <c r="G480" s="129"/>
      <c r="H480" s="129"/>
      <c r="I480" s="120"/>
      <c r="J480" s="120"/>
      <c r="K480" s="129"/>
    </row>
    <row r="481" spans="2:11">
      <c r="B481" s="119"/>
      <c r="C481" s="129"/>
      <c r="D481" s="129"/>
      <c r="E481" s="129"/>
      <c r="F481" s="129"/>
      <c r="G481" s="129"/>
      <c r="H481" s="129"/>
      <c r="I481" s="120"/>
      <c r="J481" s="120"/>
      <c r="K481" s="129"/>
    </row>
    <row r="482" spans="2:11">
      <c r="B482" s="119"/>
      <c r="C482" s="129"/>
      <c r="D482" s="129"/>
      <c r="E482" s="129"/>
      <c r="F482" s="129"/>
      <c r="G482" s="129"/>
      <c r="H482" s="129"/>
      <c r="I482" s="120"/>
      <c r="J482" s="120"/>
      <c r="K482" s="129"/>
    </row>
    <row r="483" spans="2:11">
      <c r="B483" s="119"/>
      <c r="C483" s="129"/>
      <c r="D483" s="129"/>
      <c r="E483" s="129"/>
      <c r="F483" s="129"/>
      <c r="G483" s="129"/>
      <c r="H483" s="129"/>
      <c r="I483" s="120"/>
      <c r="J483" s="120"/>
      <c r="K483" s="129"/>
    </row>
    <row r="484" spans="2:11">
      <c r="B484" s="119"/>
      <c r="C484" s="129"/>
      <c r="D484" s="129"/>
      <c r="E484" s="129"/>
      <c r="F484" s="129"/>
      <c r="G484" s="129"/>
      <c r="H484" s="129"/>
      <c r="I484" s="120"/>
      <c r="J484" s="120"/>
      <c r="K484" s="129"/>
    </row>
    <row r="485" spans="2:11">
      <c r="B485" s="119"/>
      <c r="C485" s="129"/>
      <c r="D485" s="129"/>
      <c r="E485" s="129"/>
      <c r="F485" s="129"/>
      <c r="G485" s="129"/>
      <c r="H485" s="129"/>
      <c r="I485" s="120"/>
      <c r="J485" s="120"/>
      <c r="K485" s="129"/>
    </row>
    <row r="486" spans="2:11">
      <c r="B486" s="119"/>
      <c r="C486" s="129"/>
      <c r="D486" s="129"/>
      <c r="E486" s="129"/>
      <c r="F486" s="129"/>
      <c r="G486" s="129"/>
      <c r="H486" s="129"/>
      <c r="I486" s="120"/>
      <c r="J486" s="120"/>
      <c r="K486" s="129"/>
    </row>
    <row r="487" spans="2:11">
      <c r="B487" s="119"/>
      <c r="C487" s="129"/>
      <c r="D487" s="129"/>
      <c r="E487" s="129"/>
      <c r="F487" s="129"/>
      <c r="G487" s="129"/>
      <c r="H487" s="129"/>
      <c r="I487" s="120"/>
      <c r="J487" s="120"/>
      <c r="K487" s="129"/>
    </row>
    <row r="488" spans="2:11">
      <c r="B488" s="119"/>
      <c r="C488" s="129"/>
      <c r="D488" s="129"/>
      <c r="E488" s="129"/>
      <c r="F488" s="129"/>
      <c r="G488" s="129"/>
      <c r="H488" s="129"/>
      <c r="I488" s="120"/>
      <c r="J488" s="120"/>
      <c r="K488" s="129"/>
    </row>
    <row r="489" spans="2:11">
      <c r="B489" s="119"/>
      <c r="C489" s="129"/>
      <c r="D489" s="129"/>
      <c r="E489" s="129"/>
      <c r="F489" s="129"/>
      <c r="G489" s="129"/>
      <c r="H489" s="129"/>
      <c r="I489" s="120"/>
      <c r="J489" s="120"/>
      <c r="K489" s="129"/>
    </row>
    <row r="490" spans="2:11">
      <c r="B490" s="119"/>
      <c r="C490" s="129"/>
      <c r="D490" s="129"/>
      <c r="E490" s="129"/>
      <c r="F490" s="129"/>
      <c r="G490" s="129"/>
      <c r="H490" s="129"/>
      <c r="I490" s="120"/>
      <c r="J490" s="120"/>
      <c r="K490" s="129"/>
    </row>
    <row r="491" spans="2:11">
      <c r="B491" s="119"/>
      <c r="C491" s="129"/>
      <c r="D491" s="129"/>
      <c r="E491" s="129"/>
      <c r="F491" s="129"/>
      <c r="G491" s="129"/>
      <c r="H491" s="129"/>
      <c r="I491" s="120"/>
      <c r="J491" s="120"/>
      <c r="K491" s="129"/>
    </row>
    <row r="492" spans="2:11">
      <c r="B492" s="119"/>
      <c r="C492" s="129"/>
      <c r="D492" s="129"/>
      <c r="E492" s="129"/>
      <c r="F492" s="129"/>
      <c r="G492" s="129"/>
      <c r="H492" s="129"/>
      <c r="I492" s="120"/>
      <c r="J492" s="120"/>
      <c r="K492" s="129"/>
    </row>
    <row r="493" spans="2:11">
      <c r="B493" s="119"/>
      <c r="C493" s="129"/>
      <c r="D493" s="129"/>
      <c r="E493" s="129"/>
      <c r="F493" s="129"/>
      <c r="G493" s="129"/>
      <c r="H493" s="129"/>
      <c r="I493" s="120"/>
      <c r="J493" s="120"/>
      <c r="K493" s="129"/>
    </row>
    <row r="494" spans="2:11">
      <c r="B494" s="119"/>
      <c r="C494" s="129"/>
      <c r="D494" s="129"/>
      <c r="E494" s="129"/>
      <c r="F494" s="129"/>
      <c r="G494" s="129"/>
      <c r="H494" s="129"/>
      <c r="I494" s="120"/>
      <c r="J494" s="120"/>
      <c r="K494" s="129"/>
    </row>
    <row r="495" spans="2:11">
      <c r="B495" s="119"/>
      <c r="C495" s="129"/>
      <c r="D495" s="129"/>
      <c r="E495" s="129"/>
      <c r="F495" s="129"/>
      <c r="G495" s="129"/>
      <c r="H495" s="129"/>
      <c r="I495" s="120"/>
      <c r="J495" s="120"/>
      <c r="K495" s="129"/>
    </row>
    <row r="496" spans="2:11">
      <c r="B496" s="119"/>
      <c r="C496" s="129"/>
      <c r="D496" s="129"/>
      <c r="E496" s="129"/>
      <c r="F496" s="129"/>
      <c r="G496" s="129"/>
      <c r="H496" s="129"/>
      <c r="I496" s="120"/>
      <c r="J496" s="120"/>
      <c r="K496" s="129"/>
    </row>
    <row r="497" spans="2:11">
      <c r="B497" s="119"/>
      <c r="C497" s="129"/>
      <c r="D497" s="129"/>
      <c r="E497" s="129"/>
      <c r="F497" s="129"/>
      <c r="G497" s="129"/>
      <c r="H497" s="129"/>
      <c r="I497" s="120"/>
      <c r="J497" s="120"/>
      <c r="K497" s="129"/>
    </row>
    <row r="498" spans="2:11">
      <c r="B498" s="119"/>
      <c r="C498" s="129"/>
      <c r="D498" s="129"/>
      <c r="E498" s="129"/>
      <c r="F498" s="129"/>
      <c r="G498" s="129"/>
      <c r="H498" s="129"/>
      <c r="I498" s="120"/>
      <c r="J498" s="120"/>
      <c r="K498" s="129"/>
    </row>
    <row r="499" spans="2:11">
      <c r="B499" s="119"/>
      <c r="C499" s="129"/>
      <c r="D499" s="129"/>
      <c r="E499" s="129"/>
      <c r="F499" s="129"/>
      <c r="G499" s="129"/>
      <c r="H499" s="129"/>
      <c r="I499" s="120"/>
      <c r="J499" s="120"/>
      <c r="K499" s="129"/>
    </row>
    <row r="500" spans="2:11">
      <c r="B500" s="119"/>
      <c r="C500" s="129"/>
      <c r="D500" s="129"/>
      <c r="E500" s="129"/>
      <c r="F500" s="129"/>
      <c r="G500" s="129"/>
      <c r="H500" s="129"/>
      <c r="I500" s="120"/>
      <c r="J500" s="120"/>
      <c r="K500" s="129"/>
    </row>
    <row r="501" spans="2:11">
      <c r="B501" s="119"/>
      <c r="C501" s="129"/>
      <c r="D501" s="129"/>
      <c r="E501" s="129"/>
      <c r="F501" s="129"/>
      <c r="G501" s="129"/>
      <c r="H501" s="129"/>
      <c r="I501" s="120"/>
      <c r="J501" s="120"/>
      <c r="K501" s="129"/>
    </row>
    <row r="502" spans="2:11">
      <c r="B502" s="119"/>
      <c r="C502" s="129"/>
      <c r="D502" s="129"/>
      <c r="E502" s="129"/>
      <c r="F502" s="129"/>
      <c r="G502" s="129"/>
      <c r="H502" s="129"/>
      <c r="I502" s="120"/>
      <c r="J502" s="120"/>
      <c r="K502" s="129"/>
    </row>
    <row r="503" spans="2:11">
      <c r="B503" s="119"/>
      <c r="C503" s="129"/>
      <c r="D503" s="129"/>
      <c r="E503" s="129"/>
      <c r="F503" s="129"/>
      <c r="G503" s="129"/>
      <c r="H503" s="129"/>
      <c r="I503" s="120"/>
      <c r="J503" s="120"/>
      <c r="K503" s="129"/>
    </row>
    <row r="504" spans="2:11">
      <c r="B504" s="119"/>
      <c r="C504" s="129"/>
      <c r="D504" s="129"/>
      <c r="E504" s="129"/>
      <c r="F504" s="129"/>
      <c r="G504" s="129"/>
      <c r="H504" s="129"/>
      <c r="I504" s="120"/>
      <c r="J504" s="120"/>
      <c r="K504" s="129"/>
    </row>
    <row r="505" spans="2:11">
      <c r="B505" s="119"/>
      <c r="C505" s="129"/>
      <c r="D505" s="129"/>
      <c r="E505" s="129"/>
      <c r="F505" s="129"/>
      <c r="G505" s="129"/>
      <c r="H505" s="129"/>
      <c r="I505" s="120"/>
      <c r="J505" s="120"/>
      <c r="K505" s="129"/>
    </row>
    <row r="506" spans="2:11">
      <c r="B506" s="119"/>
      <c r="C506" s="129"/>
      <c r="D506" s="129"/>
      <c r="E506" s="129"/>
      <c r="F506" s="129"/>
      <c r="G506" s="129"/>
      <c r="H506" s="129"/>
      <c r="I506" s="120"/>
      <c r="J506" s="120"/>
      <c r="K506" s="129"/>
    </row>
    <row r="507" spans="2:11">
      <c r="B507" s="119"/>
      <c r="C507" s="129"/>
      <c r="D507" s="129"/>
      <c r="E507" s="129"/>
      <c r="F507" s="129"/>
      <c r="G507" s="129"/>
      <c r="H507" s="129"/>
      <c r="I507" s="120"/>
      <c r="J507" s="120"/>
      <c r="K507" s="129"/>
    </row>
    <row r="508" spans="2:11">
      <c r="B508" s="119"/>
      <c r="C508" s="129"/>
      <c r="D508" s="129"/>
      <c r="E508" s="129"/>
      <c r="F508" s="129"/>
      <c r="G508" s="129"/>
      <c r="H508" s="129"/>
      <c r="I508" s="120"/>
      <c r="J508" s="120"/>
      <c r="K508" s="129"/>
    </row>
    <row r="509" spans="2:11">
      <c r="B509" s="119"/>
      <c r="C509" s="129"/>
      <c r="D509" s="129"/>
      <c r="E509" s="129"/>
      <c r="F509" s="129"/>
      <c r="G509" s="129"/>
      <c r="H509" s="129"/>
      <c r="I509" s="120"/>
      <c r="J509" s="120"/>
      <c r="K509" s="129"/>
    </row>
    <row r="510" spans="2:11">
      <c r="B510" s="119"/>
      <c r="C510" s="129"/>
      <c r="D510" s="129"/>
      <c r="E510" s="129"/>
      <c r="F510" s="129"/>
      <c r="G510" s="129"/>
      <c r="H510" s="129"/>
      <c r="I510" s="120"/>
      <c r="J510" s="120"/>
      <c r="K510" s="129"/>
    </row>
    <row r="511" spans="2:11">
      <c r="B511" s="119"/>
      <c r="C511" s="129"/>
      <c r="D511" s="129"/>
      <c r="E511" s="129"/>
      <c r="F511" s="129"/>
      <c r="G511" s="129"/>
      <c r="H511" s="129"/>
      <c r="I511" s="120"/>
      <c r="J511" s="120"/>
      <c r="K511" s="129"/>
    </row>
    <row r="512" spans="2:11">
      <c r="B512" s="119"/>
      <c r="C512" s="129"/>
      <c r="D512" s="129"/>
      <c r="E512" s="129"/>
      <c r="F512" s="129"/>
      <c r="G512" s="129"/>
      <c r="H512" s="129"/>
      <c r="I512" s="120"/>
      <c r="J512" s="120"/>
      <c r="K512" s="129"/>
    </row>
    <row r="513" spans="2:11">
      <c r="B513" s="119"/>
      <c r="C513" s="129"/>
      <c r="D513" s="129"/>
      <c r="E513" s="129"/>
      <c r="F513" s="129"/>
      <c r="G513" s="129"/>
      <c r="H513" s="129"/>
      <c r="I513" s="120"/>
      <c r="J513" s="120"/>
      <c r="K513" s="129"/>
    </row>
    <row r="514" spans="2:11">
      <c r="B514" s="119"/>
      <c r="C514" s="129"/>
      <c r="D514" s="129"/>
      <c r="E514" s="129"/>
      <c r="F514" s="129"/>
      <c r="G514" s="129"/>
      <c r="H514" s="129"/>
      <c r="I514" s="120"/>
      <c r="J514" s="120"/>
      <c r="K514" s="129"/>
    </row>
    <row r="515" spans="2:11">
      <c r="B515" s="119"/>
      <c r="C515" s="129"/>
      <c r="D515" s="129"/>
      <c r="E515" s="129"/>
      <c r="F515" s="129"/>
      <c r="G515" s="129"/>
      <c r="H515" s="129"/>
      <c r="I515" s="120"/>
      <c r="J515" s="120"/>
      <c r="K515" s="129"/>
    </row>
    <row r="516" spans="2:11">
      <c r="B516" s="119"/>
      <c r="C516" s="129"/>
      <c r="D516" s="129"/>
      <c r="E516" s="129"/>
      <c r="F516" s="129"/>
      <c r="G516" s="129"/>
      <c r="H516" s="129"/>
      <c r="I516" s="120"/>
      <c r="J516" s="120"/>
      <c r="K516" s="129"/>
    </row>
    <row r="517" spans="2:11">
      <c r="B517" s="119"/>
      <c r="C517" s="129"/>
      <c r="D517" s="129"/>
      <c r="E517" s="129"/>
      <c r="F517" s="129"/>
      <c r="G517" s="129"/>
      <c r="H517" s="129"/>
      <c r="I517" s="120"/>
      <c r="J517" s="120"/>
      <c r="K517" s="129"/>
    </row>
    <row r="518" spans="2:11">
      <c r="B518" s="119"/>
      <c r="C518" s="129"/>
      <c r="D518" s="129"/>
      <c r="E518" s="129"/>
      <c r="F518" s="129"/>
      <c r="G518" s="129"/>
      <c r="H518" s="129"/>
      <c r="I518" s="120"/>
      <c r="J518" s="120"/>
      <c r="K518" s="129"/>
    </row>
    <row r="519" spans="2:11">
      <c r="B519" s="119"/>
      <c r="C519" s="129"/>
      <c r="D519" s="129"/>
      <c r="E519" s="129"/>
      <c r="F519" s="129"/>
      <c r="G519" s="129"/>
      <c r="H519" s="129"/>
      <c r="I519" s="120"/>
      <c r="J519" s="120"/>
      <c r="K519" s="129"/>
    </row>
    <row r="520" spans="2:11">
      <c r="B520" s="119"/>
      <c r="C520" s="129"/>
      <c r="D520" s="129"/>
      <c r="E520" s="129"/>
      <c r="F520" s="129"/>
      <c r="G520" s="129"/>
      <c r="H520" s="129"/>
      <c r="I520" s="120"/>
      <c r="J520" s="120"/>
      <c r="K520" s="129"/>
    </row>
    <row r="521" spans="2:11">
      <c r="B521" s="119"/>
      <c r="C521" s="129"/>
      <c r="D521" s="129"/>
      <c r="E521" s="129"/>
      <c r="F521" s="129"/>
      <c r="G521" s="129"/>
      <c r="H521" s="129"/>
      <c r="I521" s="120"/>
      <c r="J521" s="120"/>
      <c r="K521" s="129"/>
    </row>
    <row r="522" spans="2:11">
      <c r="B522" s="119"/>
      <c r="C522" s="129"/>
      <c r="D522" s="129"/>
      <c r="E522" s="129"/>
      <c r="F522" s="129"/>
      <c r="G522" s="129"/>
      <c r="H522" s="129"/>
      <c r="I522" s="120"/>
      <c r="J522" s="120"/>
      <c r="K522" s="129"/>
    </row>
    <row r="523" spans="2:11">
      <c r="B523" s="119"/>
      <c r="C523" s="129"/>
      <c r="D523" s="129"/>
      <c r="E523" s="129"/>
      <c r="F523" s="129"/>
      <c r="G523" s="129"/>
      <c r="H523" s="129"/>
      <c r="I523" s="120"/>
      <c r="J523" s="120"/>
      <c r="K523" s="129"/>
    </row>
    <row r="524" spans="2:11">
      <c r="B524" s="119"/>
      <c r="C524" s="129"/>
      <c r="D524" s="129"/>
      <c r="E524" s="129"/>
      <c r="F524" s="129"/>
      <c r="G524" s="129"/>
      <c r="H524" s="129"/>
      <c r="I524" s="120"/>
      <c r="J524" s="120"/>
      <c r="K524" s="129"/>
    </row>
    <row r="525" spans="2:11">
      <c r="B525" s="119"/>
      <c r="C525" s="129"/>
      <c r="D525" s="129"/>
      <c r="E525" s="129"/>
      <c r="F525" s="129"/>
      <c r="G525" s="129"/>
      <c r="H525" s="129"/>
      <c r="I525" s="120"/>
      <c r="J525" s="120"/>
      <c r="K525" s="129"/>
    </row>
    <row r="526" spans="2:11">
      <c r="B526" s="119"/>
      <c r="C526" s="129"/>
      <c r="D526" s="129"/>
      <c r="E526" s="129"/>
      <c r="F526" s="129"/>
      <c r="G526" s="129"/>
      <c r="H526" s="129"/>
      <c r="I526" s="120"/>
      <c r="J526" s="120"/>
      <c r="K526" s="129"/>
    </row>
    <row r="527" spans="2:11">
      <c r="B527" s="119"/>
      <c r="C527" s="129"/>
      <c r="D527" s="129"/>
      <c r="E527" s="129"/>
      <c r="F527" s="129"/>
      <c r="G527" s="129"/>
      <c r="H527" s="129"/>
      <c r="I527" s="120"/>
      <c r="J527" s="120"/>
      <c r="K527" s="129"/>
    </row>
    <row r="528" spans="2:11">
      <c r="B528" s="119"/>
      <c r="C528" s="129"/>
      <c r="D528" s="129"/>
      <c r="E528" s="129"/>
      <c r="F528" s="129"/>
      <c r="G528" s="129"/>
      <c r="H528" s="129"/>
      <c r="I528" s="120"/>
      <c r="J528" s="120"/>
      <c r="K528" s="129"/>
    </row>
    <row r="529" spans="2:11">
      <c r="B529" s="119"/>
      <c r="C529" s="129"/>
      <c r="D529" s="129"/>
      <c r="E529" s="129"/>
      <c r="F529" s="129"/>
      <c r="G529" s="129"/>
      <c r="H529" s="129"/>
      <c r="I529" s="120"/>
      <c r="J529" s="120"/>
      <c r="K529" s="129"/>
    </row>
    <row r="530" spans="2:11">
      <c r="B530" s="119"/>
      <c r="C530" s="129"/>
      <c r="D530" s="129"/>
      <c r="E530" s="129"/>
      <c r="F530" s="129"/>
      <c r="G530" s="129"/>
      <c r="H530" s="129"/>
      <c r="I530" s="120"/>
      <c r="J530" s="120"/>
      <c r="K530" s="129"/>
    </row>
    <row r="531" spans="2:11">
      <c r="B531" s="119"/>
      <c r="C531" s="129"/>
      <c r="D531" s="129"/>
      <c r="E531" s="129"/>
      <c r="F531" s="129"/>
      <c r="G531" s="129"/>
      <c r="H531" s="129"/>
      <c r="I531" s="120"/>
      <c r="J531" s="120"/>
      <c r="K531" s="129"/>
    </row>
    <row r="532" spans="2:11">
      <c r="B532" s="119"/>
      <c r="C532" s="129"/>
      <c r="D532" s="129"/>
      <c r="E532" s="129"/>
      <c r="F532" s="129"/>
      <c r="G532" s="129"/>
      <c r="H532" s="129"/>
      <c r="I532" s="120"/>
      <c r="J532" s="120"/>
      <c r="K532" s="129"/>
    </row>
    <row r="533" spans="2:11">
      <c r="B533" s="119"/>
      <c r="C533" s="129"/>
      <c r="D533" s="129"/>
      <c r="E533" s="129"/>
      <c r="F533" s="129"/>
      <c r="G533" s="129"/>
      <c r="H533" s="129"/>
      <c r="I533" s="120"/>
      <c r="J533" s="120"/>
      <c r="K533" s="129"/>
    </row>
    <row r="534" spans="2:11">
      <c r="B534" s="119"/>
      <c r="C534" s="129"/>
      <c r="D534" s="129"/>
      <c r="E534" s="129"/>
      <c r="F534" s="129"/>
      <c r="G534" s="129"/>
      <c r="H534" s="129"/>
      <c r="I534" s="120"/>
      <c r="J534" s="120"/>
      <c r="K534" s="129"/>
    </row>
    <row r="535" spans="2:11">
      <c r="B535" s="119"/>
      <c r="C535" s="129"/>
      <c r="D535" s="129"/>
      <c r="E535" s="129"/>
      <c r="F535" s="129"/>
      <c r="G535" s="129"/>
      <c r="H535" s="129"/>
      <c r="I535" s="120"/>
      <c r="J535" s="120"/>
      <c r="K535" s="129"/>
    </row>
    <row r="536" spans="2:11">
      <c r="B536" s="119"/>
      <c r="C536" s="129"/>
      <c r="D536" s="129"/>
      <c r="E536" s="129"/>
      <c r="F536" s="129"/>
      <c r="G536" s="129"/>
      <c r="H536" s="129"/>
      <c r="I536" s="120"/>
      <c r="J536" s="120"/>
      <c r="K536" s="129"/>
    </row>
    <row r="537" spans="2:11">
      <c r="B537" s="119"/>
      <c r="C537" s="129"/>
      <c r="D537" s="129"/>
      <c r="E537" s="129"/>
      <c r="F537" s="129"/>
      <c r="G537" s="129"/>
      <c r="H537" s="129"/>
      <c r="I537" s="120"/>
      <c r="J537" s="120"/>
      <c r="K537" s="129"/>
    </row>
    <row r="538" spans="2:11">
      <c r="B538" s="119"/>
      <c r="C538" s="129"/>
      <c r="D538" s="129"/>
      <c r="E538" s="129"/>
      <c r="F538" s="129"/>
      <c r="G538" s="129"/>
      <c r="H538" s="129"/>
      <c r="I538" s="120"/>
      <c r="J538" s="120"/>
      <c r="K538" s="129"/>
    </row>
    <row r="539" spans="2:11">
      <c r="B539" s="119"/>
      <c r="C539" s="129"/>
      <c r="D539" s="129"/>
      <c r="E539" s="129"/>
      <c r="F539" s="129"/>
      <c r="G539" s="129"/>
      <c r="H539" s="129"/>
      <c r="I539" s="120"/>
      <c r="J539" s="120"/>
      <c r="K539" s="129"/>
    </row>
    <row r="540" spans="2:11">
      <c r="B540" s="119"/>
      <c r="C540" s="129"/>
      <c r="D540" s="129"/>
      <c r="E540" s="129"/>
      <c r="F540" s="129"/>
      <c r="G540" s="129"/>
      <c r="H540" s="129"/>
      <c r="I540" s="120"/>
      <c r="J540" s="120"/>
      <c r="K540" s="129"/>
    </row>
    <row r="541" spans="2:11">
      <c r="B541" s="119"/>
      <c r="C541" s="129"/>
      <c r="D541" s="129"/>
      <c r="E541" s="129"/>
      <c r="F541" s="129"/>
      <c r="G541" s="129"/>
      <c r="H541" s="129"/>
      <c r="I541" s="120"/>
      <c r="J541" s="120"/>
      <c r="K541" s="129"/>
    </row>
    <row r="542" spans="2:11">
      <c r="B542" s="119"/>
      <c r="C542" s="129"/>
      <c r="D542" s="129"/>
      <c r="E542" s="129"/>
      <c r="F542" s="129"/>
      <c r="G542" s="129"/>
      <c r="H542" s="129"/>
      <c r="I542" s="120"/>
      <c r="J542" s="120"/>
      <c r="K542" s="129"/>
    </row>
    <row r="543" spans="2:11">
      <c r="B543" s="119"/>
      <c r="C543" s="129"/>
      <c r="D543" s="129"/>
      <c r="E543" s="129"/>
      <c r="F543" s="129"/>
      <c r="G543" s="129"/>
      <c r="H543" s="129"/>
      <c r="I543" s="120"/>
      <c r="J543" s="120"/>
      <c r="K543" s="129"/>
    </row>
    <row r="544" spans="2:11">
      <c r="B544" s="119"/>
      <c r="C544" s="129"/>
      <c r="D544" s="129"/>
      <c r="E544" s="129"/>
      <c r="F544" s="129"/>
      <c r="G544" s="129"/>
      <c r="H544" s="129"/>
      <c r="I544" s="120"/>
      <c r="J544" s="120"/>
      <c r="K544" s="129"/>
    </row>
    <row r="545" spans="2:11">
      <c r="B545" s="119"/>
      <c r="C545" s="129"/>
      <c r="D545" s="129"/>
      <c r="E545" s="129"/>
      <c r="F545" s="129"/>
      <c r="G545" s="129"/>
      <c r="H545" s="129"/>
      <c r="I545" s="120"/>
      <c r="J545" s="120"/>
      <c r="K545" s="129"/>
    </row>
    <row r="546" spans="2:11">
      <c r="B546" s="119"/>
      <c r="C546" s="129"/>
      <c r="D546" s="129"/>
      <c r="E546" s="129"/>
      <c r="F546" s="129"/>
      <c r="G546" s="129"/>
      <c r="H546" s="129"/>
      <c r="I546" s="120"/>
      <c r="J546" s="120"/>
      <c r="K546" s="129"/>
    </row>
    <row r="547" spans="2:11">
      <c r="B547" s="119"/>
      <c r="C547" s="129"/>
      <c r="D547" s="129"/>
      <c r="E547" s="129"/>
      <c r="F547" s="129"/>
      <c r="G547" s="129"/>
      <c r="H547" s="129"/>
      <c r="I547" s="120"/>
      <c r="J547" s="120"/>
      <c r="K547" s="129"/>
    </row>
    <row r="548" spans="2:11">
      <c r="B548" s="119"/>
      <c r="C548" s="129"/>
      <c r="D548" s="129"/>
      <c r="E548" s="129"/>
      <c r="F548" s="129"/>
      <c r="G548" s="129"/>
      <c r="H548" s="129"/>
      <c r="I548" s="120"/>
      <c r="J548" s="120"/>
      <c r="K548" s="129"/>
    </row>
    <row r="549" spans="2:11">
      <c r="B549" s="119"/>
      <c r="C549" s="129"/>
      <c r="D549" s="129"/>
      <c r="E549" s="129"/>
      <c r="F549" s="129"/>
      <c r="G549" s="129"/>
      <c r="H549" s="129"/>
      <c r="I549" s="120"/>
      <c r="J549" s="120"/>
      <c r="K549" s="129"/>
    </row>
    <row r="550" spans="2:11">
      <c r="B550" s="119"/>
      <c r="C550" s="129"/>
      <c r="D550" s="129"/>
      <c r="E550" s="129"/>
      <c r="F550" s="129"/>
      <c r="G550" s="129"/>
      <c r="H550" s="129"/>
      <c r="I550" s="120"/>
      <c r="J550" s="120"/>
      <c r="K550" s="129"/>
    </row>
    <row r="551" spans="2:11">
      <c r="B551" s="119"/>
      <c r="C551" s="129"/>
      <c r="D551" s="129"/>
      <c r="E551" s="129"/>
      <c r="F551" s="129"/>
      <c r="G551" s="129"/>
      <c r="H551" s="129"/>
      <c r="I551" s="120"/>
      <c r="J551" s="120"/>
      <c r="K551" s="129"/>
    </row>
    <row r="552" spans="2:11">
      <c r="B552" s="119"/>
      <c r="C552" s="129"/>
      <c r="D552" s="129"/>
      <c r="E552" s="129"/>
      <c r="F552" s="129"/>
      <c r="G552" s="129"/>
      <c r="H552" s="129"/>
      <c r="I552" s="120"/>
      <c r="J552" s="120"/>
      <c r="K552" s="129"/>
    </row>
    <row r="553" spans="2:11">
      <c r="B553" s="119"/>
      <c r="C553" s="129"/>
      <c r="D553" s="129"/>
      <c r="E553" s="129"/>
      <c r="F553" s="129"/>
      <c r="G553" s="129"/>
      <c r="H553" s="129"/>
      <c r="I553" s="120"/>
      <c r="J553" s="120"/>
      <c r="K553" s="129"/>
    </row>
    <row r="554" spans="2:11">
      <c r="B554" s="119"/>
      <c r="C554" s="129"/>
      <c r="D554" s="129"/>
      <c r="E554" s="129"/>
      <c r="F554" s="129"/>
      <c r="G554" s="129"/>
      <c r="H554" s="129"/>
      <c r="I554" s="120"/>
      <c r="J554" s="120"/>
      <c r="K554" s="129"/>
    </row>
    <row r="555" spans="2:11">
      <c r="B555" s="119"/>
      <c r="C555" s="129"/>
      <c r="D555" s="129"/>
      <c r="E555" s="129"/>
      <c r="F555" s="129"/>
      <c r="G555" s="129"/>
      <c r="H555" s="129"/>
      <c r="I555" s="120"/>
      <c r="J555" s="120"/>
      <c r="K555" s="129"/>
    </row>
    <row r="556" spans="2:11">
      <c r="B556" s="119"/>
      <c r="C556" s="129"/>
      <c r="D556" s="129"/>
      <c r="E556" s="129"/>
      <c r="F556" s="129"/>
      <c r="G556" s="129"/>
      <c r="H556" s="129"/>
      <c r="I556" s="120"/>
      <c r="J556" s="120"/>
      <c r="K556" s="129"/>
    </row>
    <row r="557" spans="2:11">
      <c r="B557" s="119"/>
      <c r="C557" s="129"/>
      <c r="D557" s="129"/>
      <c r="E557" s="129"/>
      <c r="F557" s="129"/>
      <c r="G557" s="129"/>
      <c r="H557" s="129"/>
      <c r="I557" s="120"/>
      <c r="J557" s="120"/>
      <c r="K557" s="129"/>
    </row>
    <row r="558" spans="2:11">
      <c r="B558" s="119"/>
      <c r="C558" s="129"/>
      <c r="D558" s="129"/>
      <c r="E558" s="129"/>
      <c r="F558" s="129"/>
      <c r="G558" s="129"/>
      <c r="H558" s="129"/>
      <c r="I558" s="120"/>
      <c r="J558" s="120"/>
      <c r="K558" s="129"/>
    </row>
    <row r="559" spans="2:11">
      <c r="B559" s="119"/>
      <c r="C559" s="129"/>
      <c r="D559" s="129"/>
      <c r="E559" s="129"/>
      <c r="F559" s="129"/>
      <c r="G559" s="129"/>
      <c r="H559" s="129"/>
      <c r="I559" s="120"/>
      <c r="J559" s="120"/>
      <c r="K559" s="129"/>
    </row>
    <row r="560" spans="2:11">
      <c r="B560" s="119"/>
      <c r="C560" s="129"/>
      <c r="D560" s="129"/>
      <c r="E560" s="129"/>
      <c r="F560" s="129"/>
      <c r="G560" s="129"/>
      <c r="H560" s="129"/>
      <c r="I560" s="120"/>
      <c r="J560" s="120"/>
      <c r="K560" s="129"/>
    </row>
    <row r="561" spans="2:11">
      <c r="B561" s="119"/>
      <c r="C561" s="129"/>
      <c r="D561" s="129"/>
      <c r="E561" s="129"/>
      <c r="F561" s="129"/>
      <c r="G561" s="129"/>
      <c r="H561" s="129"/>
      <c r="I561" s="120"/>
      <c r="J561" s="120"/>
      <c r="K561" s="129"/>
    </row>
    <row r="562" spans="2:11">
      <c r="B562" s="119"/>
      <c r="C562" s="129"/>
      <c r="D562" s="129"/>
      <c r="E562" s="129"/>
      <c r="F562" s="129"/>
      <c r="G562" s="129"/>
      <c r="H562" s="129"/>
      <c r="I562" s="120"/>
      <c r="J562" s="120"/>
      <c r="K562" s="129"/>
    </row>
    <row r="563" spans="2:11">
      <c r="B563" s="119"/>
      <c r="C563" s="129"/>
      <c r="D563" s="129"/>
      <c r="E563" s="129"/>
      <c r="F563" s="129"/>
      <c r="G563" s="129"/>
      <c r="H563" s="129"/>
      <c r="I563" s="120"/>
      <c r="J563" s="120"/>
      <c r="K563" s="129"/>
    </row>
    <row r="564" spans="2:11">
      <c r="B564" s="119"/>
      <c r="C564" s="129"/>
      <c r="D564" s="129"/>
      <c r="E564" s="129"/>
      <c r="F564" s="129"/>
      <c r="G564" s="129"/>
      <c r="H564" s="129"/>
      <c r="I564" s="120"/>
      <c r="J564" s="120"/>
      <c r="K564" s="12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145</v>
      </c>
      <c r="C1" s="67" t="s" vm="1">
        <v>231</v>
      </c>
    </row>
    <row r="2" spans="2:35">
      <c r="B2" s="46" t="s">
        <v>144</v>
      </c>
      <c r="C2" s="67" t="s">
        <v>232</v>
      </c>
    </row>
    <row r="3" spans="2:35">
      <c r="B3" s="46" t="s">
        <v>146</v>
      </c>
      <c r="C3" s="67" t="s">
        <v>233</v>
      </c>
      <c r="E3" s="2"/>
    </row>
    <row r="4" spans="2:35">
      <c r="B4" s="46" t="s">
        <v>147</v>
      </c>
      <c r="C4" s="67">
        <v>12145</v>
      </c>
    </row>
    <row r="6" spans="2:35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35" ht="26.25" customHeight="1">
      <c r="B7" s="156" t="s">
        <v>96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35" s="3" customFormat="1" ht="47.25">
      <c r="B8" s="21" t="s">
        <v>115</v>
      </c>
      <c r="C8" s="29" t="s">
        <v>44</v>
      </c>
      <c r="D8" s="12" t="s">
        <v>51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61</v>
      </c>
      <c r="O8" s="29" t="s">
        <v>58</v>
      </c>
      <c r="P8" s="29" t="s">
        <v>148</v>
      </c>
      <c r="Q8" s="30" t="s">
        <v>150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35" s="4" customFormat="1" ht="18" customHeight="1">
      <c r="B11" s="131" t="s">
        <v>3215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32">
        <v>0</v>
      </c>
      <c r="O11" s="91"/>
      <c r="P11" s="133">
        <v>0</v>
      </c>
      <c r="Q11" s="133">
        <v>0</v>
      </c>
      <c r="AI11" s="1"/>
    </row>
    <row r="12" spans="2:35" ht="21.75" customHeight="1">
      <c r="B12" s="124" t="s">
        <v>222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35">
      <c r="B13" s="124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35">
      <c r="B14" s="124" t="s">
        <v>205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35">
      <c r="B15" s="124" t="s">
        <v>213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3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0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7" t="s" vm="1">
        <v>231</v>
      </c>
    </row>
    <row r="2" spans="2:16">
      <c r="B2" s="46" t="s">
        <v>144</v>
      </c>
      <c r="C2" s="67" t="s">
        <v>232</v>
      </c>
    </row>
    <row r="3" spans="2:16">
      <c r="B3" s="46" t="s">
        <v>146</v>
      </c>
      <c r="C3" s="67" t="s">
        <v>233</v>
      </c>
    </row>
    <row r="4" spans="2:16">
      <c r="B4" s="46" t="s">
        <v>147</v>
      </c>
      <c r="C4" s="67">
        <v>12145</v>
      </c>
    </row>
    <row r="6" spans="2:16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ht="26.25" customHeight="1">
      <c r="B7" s="156" t="s">
        <v>88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16" s="3" customFormat="1" ht="78.75">
      <c r="B8" s="21" t="s">
        <v>115</v>
      </c>
      <c r="C8" s="29" t="s">
        <v>44</v>
      </c>
      <c r="D8" s="29" t="s">
        <v>14</v>
      </c>
      <c r="E8" s="29" t="s">
        <v>66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110</v>
      </c>
      <c r="N8" s="29" t="s">
        <v>58</v>
      </c>
      <c r="O8" s="29" t="s">
        <v>148</v>
      </c>
      <c r="P8" s="30" t="s">
        <v>150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25</v>
      </c>
      <c r="C11" s="69"/>
      <c r="D11" s="69"/>
      <c r="E11" s="69"/>
      <c r="F11" s="69"/>
      <c r="G11" s="77">
        <v>6.2321157981694633</v>
      </c>
      <c r="H11" s="69"/>
      <c r="I11" s="69"/>
      <c r="J11" s="93">
        <v>4.8745112190162372E-2</v>
      </c>
      <c r="K11" s="77"/>
      <c r="L11" s="79"/>
      <c r="M11" s="77">
        <v>4605892.7791272253</v>
      </c>
      <c r="N11" s="69"/>
      <c r="O11" s="78">
        <f>IFERROR(M11/$M$11,0)</f>
        <v>1</v>
      </c>
      <c r="P11" s="78">
        <f>M11/'סכום נכסי הקרן'!$C$42</f>
        <v>0.59875086893915996</v>
      </c>
    </row>
    <row r="12" spans="2:16" ht="21.75" customHeight="1">
      <c r="B12" s="70" t="s">
        <v>199</v>
      </c>
      <c r="C12" s="71"/>
      <c r="D12" s="71"/>
      <c r="E12" s="71"/>
      <c r="F12" s="71"/>
      <c r="G12" s="80">
        <v>6.2321157981694641</v>
      </c>
      <c r="H12" s="71"/>
      <c r="I12" s="71"/>
      <c r="J12" s="94">
        <v>4.8745112190162393E-2</v>
      </c>
      <c r="K12" s="80"/>
      <c r="L12" s="82"/>
      <c r="M12" s="80">
        <f>M13+M22</f>
        <v>4605892.7791272243</v>
      </c>
      <c r="N12" s="71"/>
      <c r="O12" s="81">
        <f t="shared" ref="O12:O77" si="0">IFERROR(M12/$M$11,0)</f>
        <v>0.99999999999999978</v>
      </c>
      <c r="P12" s="81">
        <f>M12/'סכום נכסי הקרן'!$C$42</f>
        <v>0.59875086893915985</v>
      </c>
    </row>
    <row r="13" spans="2:16">
      <c r="B13" s="105" t="s">
        <v>3223</v>
      </c>
      <c r="C13" s="71"/>
      <c r="D13" s="71"/>
      <c r="E13" s="71"/>
      <c r="F13" s="71"/>
      <c r="G13" s="80">
        <f>AVERAGE(G14:G20)</f>
        <v>4.6499999999998352</v>
      </c>
      <c r="H13" s="71"/>
      <c r="I13" s="71"/>
      <c r="J13" s="134">
        <v>5.1400000000000071E-2</v>
      </c>
      <c r="K13" s="80"/>
      <c r="L13" s="82"/>
      <c r="M13" s="80">
        <f>SUM(M14:M20)</f>
        <v>388144.5478548861</v>
      </c>
      <c r="N13" s="71"/>
      <c r="O13" s="81">
        <f t="shared" si="0"/>
        <v>8.4271294723546719E-2</v>
      </c>
      <c r="P13" s="81">
        <f>M13/'סכום נכסי הקרן'!$C$42</f>
        <v>5.0457510942351645E-2</v>
      </c>
    </row>
    <row r="14" spans="2:16">
      <c r="B14" s="76" t="s">
        <v>1700</v>
      </c>
      <c r="C14" s="73">
        <v>9444</v>
      </c>
      <c r="D14" s="73" t="s">
        <v>236</v>
      </c>
      <c r="E14" s="73"/>
      <c r="F14" s="95">
        <v>44958</v>
      </c>
      <c r="G14" s="83">
        <v>4.3400000000000052</v>
      </c>
      <c r="H14" s="86" t="s">
        <v>132</v>
      </c>
      <c r="I14" s="87">
        <v>5.1500000000000004E-2</v>
      </c>
      <c r="J14" s="87">
        <v>5.13999999999998E-2</v>
      </c>
      <c r="K14" s="83">
        <v>15119059.855200002</v>
      </c>
      <c r="L14" s="85">
        <f>M14/K14*100000</f>
        <v>106.44252954592935</v>
      </c>
      <c r="M14" s="83">
        <v>16093.109753438004</v>
      </c>
      <c r="N14" s="73"/>
      <c r="O14" s="84">
        <f t="shared" si="0"/>
        <v>3.4940261367715775E-3</v>
      </c>
      <c r="P14" s="84">
        <f>M14/'סכום נכסי הקרן'!$C$42</f>
        <v>2.0920511854881181E-3</v>
      </c>
    </row>
    <row r="15" spans="2:16">
      <c r="B15" s="76" t="s">
        <v>1701</v>
      </c>
      <c r="C15" s="73">
        <v>9499</v>
      </c>
      <c r="D15" s="73" t="s">
        <v>236</v>
      </c>
      <c r="E15" s="73"/>
      <c r="F15" s="95">
        <v>44986</v>
      </c>
      <c r="G15" s="83">
        <v>4.4199999999988906</v>
      </c>
      <c r="H15" s="86" t="s">
        <v>132</v>
      </c>
      <c r="I15" s="87">
        <v>5.1500000000000004E-2</v>
      </c>
      <c r="J15" s="87">
        <v>5.1399999999983806E-2</v>
      </c>
      <c r="K15" s="83">
        <v>1262016.7728000002</v>
      </c>
      <c r="L15" s="85">
        <f t="shared" ref="L15:L20" si="1">M15/K15*100000</f>
        <v>105.70327726978684</v>
      </c>
      <c r="M15" s="83">
        <v>1333.9930885440001</v>
      </c>
      <c r="N15" s="73"/>
      <c r="O15" s="84">
        <f t="shared" si="0"/>
        <v>2.8962747343779454E-4</v>
      </c>
      <c r="P15" s="84">
        <f>M15/'סכום נכסי הקרן'!$C$42</f>
        <v>1.7341470138953295E-4</v>
      </c>
    </row>
    <row r="16" spans="2:16">
      <c r="B16" s="76" t="s">
        <v>1702</v>
      </c>
      <c r="C16" s="73">
        <v>9528</v>
      </c>
      <c r="D16" s="73" t="s">
        <v>236</v>
      </c>
      <c r="E16" s="73"/>
      <c r="F16" s="95">
        <v>45047</v>
      </c>
      <c r="G16" s="83">
        <v>4.5899999999999954</v>
      </c>
      <c r="H16" s="86" t="s">
        <v>132</v>
      </c>
      <c r="I16" s="87">
        <v>5.1500000000000004E-2</v>
      </c>
      <c r="J16" s="87">
        <v>5.1399999999999953E-2</v>
      </c>
      <c r="K16" s="83">
        <v>84451535.638400018</v>
      </c>
      <c r="L16" s="85">
        <f t="shared" si="1"/>
        <v>103.90682105650164</v>
      </c>
      <c r="M16" s="83">
        <v>87750.906015260014</v>
      </c>
      <c r="N16" s="73"/>
      <c r="O16" s="84">
        <f t="shared" si="0"/>
        <v>1.9051877719109218E-2</v>
      </c>
      <c r="P16" s="84">
        <f>M16/'סכום נכסי הקרן'!$C$42</f>
        <v>1.1407328339239265E-2</v>
      </c>
    </row>
    <row r="17" spans="2:16">
      <c r="B17" s="76" t="s">
        <v>1703</v>
      </c>
      <c r="C17" s="73">
        <v>9586</v>
      </c>
      <c r="D17" s="73" t="s">
        <v>236</v>
      </c>
      <c r="E17" s="73"/>
      <c r="F17" s="95">
        <v>45078</v>
      </c>
      <c r="G17" s="83">
        <v>4.6699999999999697</v>
      </c>
      <c r="H17" s="86" t="s">
        <v>132</v>
      </c>
      <c r="I17" s="87">
        <v>5.1500000000000004E-2</v>
      </c>
      <c r="J17" s="87">
        <v>5.1399999999999821E-2</v>
      </c>
      <c r="K17" s="83">
        <v>47249105.646400005</v>
      </c>
      <c r="L17" s="85">
        <f t="shared" si="1"/>
        <v>102.6657653248744</v>
      </c>
      <c r="M17" s="83">
        <v>48508.65592103501</v>
      </c>
      <c r="N17" s="73"/>
      <c r="O17" s="84">
        <f t="shared" si="0"/>
        <v>1.0531868249487771E-2</v>
      </c>
      <c r="P17" s="84">
        <f>M17/'סכום נכסי הקרן'!$C$42</f>
        <v>6.3059652659335514E-3</v>
      </c>
    </row>
    <row r="18" spans="2:16">
      <c r="B18" s="76" t="s">
        <v>1704</v>
      </c>
      <c r="C18" s="73">
        <v>9636</v>
      </c>
      <c r="D18" s="73" t="s">
        <v>236</v>
      </c>
      <c r="E18" s="73"/>
      <c r="F18" s="95">
        <v>45108</v>
      </c>
      <c r="G18" s="83">
        <v>4.7600000000000255</v>
      </c>
      <c r="H18" s="86" t="s">
        <v>132</v>
      </c>
      <c r="I18" s="87">
        <v>5.1500000000000004E-2</v>
      </c>
      <c r="J18" s="87">
        <v>5.140000000000023E-2</v>
      </c>
      <c r="K18" s="83">
        <v>66592977.534216017</v>
      </c>
      <c r="L18" s="85">
        <f t="shared" si="1"/>
        <v>102.04083356021691</v>
      </c>
      <c r="M18" s="83">
        <v>67952.029368482006</v>
      </c>
      <c r="N18" s="73"/>
      <c r="O18" s="84">
        <f t="shared" si="0"/>
        <v>1.4753280770326203E-2</v>
      </c>
      <c r="P18" s="84">
        <f>M18/'סכום נכסי הקרן'!$C$42</f>
        <v>8.8335396809362133E-3</v>
      </c>
    </row>
    <row r="19" spans="2:16">
      <c r="B19" s="76" t="s">
        <v>1705</v>
      </c>
      <c r="C19" s="73">
        <v>9689</v>
      </c>
      <c r="D19" s="73" t="s">
        <v>236</v>
      </c>
      <c r="E19" s="73"/>
      <c r="F19" s="95">
        <v>45139</v>
      </c>
      <c r="G19" s="83">
        <v>4.840000000000007</v>
      </c>
      <c r="H19" s="86" t="s">
        <v>132</v>
      </c>
      <c r="I19" s="87">
        <v>5.1500000000000004E-2</v>
      </c>
      <c r="J19" s="87">
        <v>5.1400000000000078E-2</v>
      </c>
      <c r="K19" s="83">
        <v>140617326.95920002</v>
      </c>
      <c r="L19" s="85">
        <f t="shared" si="1"/>
        <v>101.61470435034066</v>
      </c>
      <c r="M19" s="83">
        <v>142887.88105494299</v>
      </c>
      <c r="N19" s="73"/>
      <c r="O19" s="84">
        <f t="shared" si="0"/>
        <v>3.1022841370184684E-2</v>
      </c>
      <c r="P19" s="84">
        <f>M19/'סכום נכסי הקרן'!$C$42</f>
        <v>1.8574953227359799E-2</v>
      </c>
    </row>
    <row r="20" spans="2:16">
      <c r="B20" s="76" t="s">
        <v>1706</v>
      </c>
      <c r="C20" s="73">
        <v>9731</v>
      </c>
      <c r="D20" s="73" t="s">
        <v>236</v>
      </c>
      <c r="E20" s="73"/>
      <c r="F20" s="95">
        <v>45170</v>
      </c>
      <c r="G20" s="83">
        <v>4.9299999999999526</v>
      </c>
      <c r="H20" s="86" t="s">
        <v>132</v>
      </c>
      <c r="I20" s="87">
        <v>5.1500000000000004E-2</v>
      </c>
      <c r="J20" s="87">
        <v>5.1399999999999675E-2</v>
      </c>
      <c r="K20" s="83">
        <v>23407347.454399999</v>
      </c>
      <c r="L20" s="85">
        <f t="shared" si="1"/>
        <v>100.89982514761368</v>
      </c>
      <c r="M20" s="83">
        <v>23617.972653184002</v>
      </c>
      <c r="N20" s="73"/>
      <c r="O20" s="84">
        <f t="shared" si="0"/>
        <v>5.1277730042294627E-3</v>
      </c>
      <c r="P20" s="84">
        <f>M20/'סכום נכסי הקרן'!$C$42</f>
        <v>3.0702585420051575E-3</v>
      </c>
    </row>
    <row r="21" spans="2:16">
      <c r="B21" s="76"/>
      <c r="C21" s="73"/>
      <c r="D21" s="73"/>
      <c r="E21" s="73"/>
      <c r="F21" s="95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92" t="s">
        <v>67</v>
      </c>
      <c r="C22" s="73"/>
      <c r="D22" s="73"/>
      <c r="E22" s="73"/>
      <c r="F22" s="95"/>
      <c r="G22" s="135">
        <f>AVERAGE(G23:G165)</f>
        <v>5.5550000000006019</v>
      </c>
      <c r="H22" s="86"/>
      <c r="I22" s="87"/>
      <c r="J22" s="136">
        <f>AVERAGE(J23:J165)</f>
        <v>4.8480882352948299E-2</v>
      </c>
      <c r="K22" s="83"/>
      <c r="L22" s="83"/>
      <c r="M22" s="108">
        <f>SUM(M23:M163)</f>
        <v>4217748.231272338</v>
      </c>
      <c r="N22" s="73"/>
      <c r="O22" s="81">
        <f>IFERROR(M22/$M$11,0)</f>
        <v>0.915728705276453</v>
      </c>
      <c r="P22" s="81">
        <f>M22/'סכום נכסי הקרן'!$C$42</f>
        <v>0.54829335799680812</v>
      </c>
    </row>
    <row r="23" spans="2:16">
      <c r="B23" s="76" t="s">
        <v>1707</v>
      </c>
      <c r="C23" s="73" t="s">
        <v>1708</v>
      </c>
      <c r="D23" s="73" t="s">
        <v>236</v>
      </c>
      <c r="E23" s="73"/>
      <c r="F23" s="95">
        <v>39845</v>
      </c>
      <c r="G23" s="83">
        <v>0.33999999999945557</v>
      </c>
      <c r="H23" s="86" t="s">
        <v>132</v>
      </c>
      <c r="I23" s="87">
        <v>4.8000000000000001E-2</v>
      </c>
      <c r="J23" s="87">
        <v>4.7599999999962665E-2</v>
      </c>
      <c r="K23" s="83">
        <v>407345.93200000003</v>
      </c>
      <c r="L23" s="85">
        <v>126.27812299999999</v>
      </c>
      <c r="M23" s="83">
        <v>514.38879609200012</v>
      </c>
      <c r="N23" s="73"/>
      <c r="O23" s="84">
        <f t="shared" si="0"/>
        <v>1.1168058414713512E-4</v>
      </c>
      <c r="P23" s="84">
        <f>M23/'סכום נכסי הקרן'!$C$42</f>
        <v>6.686884680173012E-5</v>
      </c>
    </row>
    <row r="24" spans="2:16">
      <c r="B24" s="76" t="s">
        <v>1709</v>
      </c>
      <c r="C24" s="73" t="s">
        <v>1710</v>
      </c>
      <c r="D24" s="73" t="s">
        <v>236</v>
      </c>
      <c r="E24" s="73"/>
      <c r="F24" s="95">
        <v>39873</v>
      </c>
      <c r="G24" s="83">
        <v>0.41999999999999893</v>
      </c>
      <c r="H24" s="86" t="s">
        <v>132</v>
      </c>
      <c r="I24" s="87">
        <v>4.8000000000000001E-2</v>
      </c>
      <c r="J24" s="87">
        <v>4.8099999999999143E-2</v>
      </c>
      <c r="K24" s="83">
        <v>14972882.428000001</v>
      </c>
      <c r="L24" s="85">
        <v>126.45051599999999</v>
      </c>
      <c r="M24" s="83">
        <v>18933.287139381002</v>
      </c>
      <c r="N24" s="73"/>
      <c r="O24" s="84">
        <f t="shared" si="0"/>
        <v>4.110666063522366E-3</v>
      </c>
      <c r="P24" s="84">
        <f>M24/'סכום נכסי הקרן'!$C$42</f>
        <v>2.4612648774527328E-3</v>
      </c>
    </row>
    <row r="25" spans="2:16">
      <c r="B25" s="76" t="s">
        <v>1711</v>
      </c>
      <c r="C25" s="73" t="s">
        <v>1712</v>
      </c>
      <c r="D25" s="73" t="s">
        <v>236</v>
      </c>
      <c r="E25" s="73"/>
      <c r="F25" s="95">
        <v>39934</v>
      </c>
      <c r="G25" s="83">
        <v>0.57000000000000417</v>
      </c>
      <c r="H25" s="86" t="s">
        <v>132</v>
      </c>
      <c r="I25" s="87">
        <v>4.8000000000000001E-2</v>
      </c>
      <c r="J25" s="87">
        <v>4.8299999999999857E-2</v>
      </c>
      <c r="K25" s="83">
        <v>16339174.264000004</v>
      </c>
      <c r="L25" s="85">
        <v>127.956633</v>
      </c>
      <c r="M25" s="83">
        <v>20907.057284363007</v>
      </c>
      <c r="N25" s="73"/>
      <c r="O25" s="84">
        <f t="shared" si="0"/>
        <v>4.5391975642830101E-3</v>
      </c>
      <c r="P25" s="84">
        <f>M25/'סכום נכסי הקרן'!$C$42</f>
        <v>2.7178484859009706E-3</v>
      </c>
    </row>
    <row r="26" spans="2:16">
      <c r="B26" s="76" t="s">
        <v>1713</v>
      </c>
      <c r="C26" s="73" t="s">
        <v>1714</v>
      </c>
      <c r="D26" s="73" t="s">
        <v>236</v>
      </c>
      <c r="E26" s="73"/>
      <c r="F26" s="95">
        <v>40148</v>
      </c>
      <c r="G26" s="83">
        <v>1.1399999999999859</v>
      </c>
      <c r="H26" s="86" t="s">
        <v>132</v>
      </c>
      <c r="I26" s="87">
        <v>4.8000000000000001E-2</v>
      </c>
      <c r="J26" s="87">
        <v>4.8299999999999399E-2</v>
      </c>
      <c r="K26" s="83">
        <v>21772330.949600004</v>
      </c>
      <c r="L26" s="85">
        <v>122.834204</v>
      </c>
      <c r="M26" s="83">
        <v>26743.869350567005</v>
      </c>
      <c r="N26" s="73"/>
      <c r="O26" s="84">
        <f t="shared" si="0"/>
        <v>5.8064463575365132E-3</v>
      </c>
      <c r="P26" s="84">
        <f>M26/'סכום נכסי הקרן'!$C$42</f>
        <v>3.4766148020236075E-3</v>
      </c>
    </row>
    <row r="27" spans="2:16">
      <c r="B27" s="76" t="s">
        <v>1715</v>
      </c>
      <c r="C27" s="73" t="s">
        <v>1716</v>
      </c>
      <c r="D27" s="73" t="s">
        <v>236</v>
      </c>
      <c r="E27" s="73"/>
      <c r="F27" s="95">
        <v>40269</v>
      </c>
      <c r="G27" s="83">
        <v>1.4399999999999911</v>
      </c>
      <c r="H27" s="86" t="s">
        <v>132</v>
      </c>
      <c r="I27" s="87">
        <v>4.8000000000000001E-2</v>
      </c>
      <c r="J27" s="87">
        <v>4.8499999999999523E-2</v>
      </c>
      <c r="K27" s="83">
        <v>24685575.633600008</v>
      </c>
      <c r="L27" s="85">
        <v>124.639751</v>
      </c>
      <c r="M27" s="83">
        <v>30768.040120537007</v>
      </c>
      <c r="N27" s="73"/>
      <c r="O27" s="84">
        <f t="shared" si="0"/>
        <v>6.6801468457907244E-3</v>
      </c>
      <c r="P27" s="84">
        <f>M27/'סכום נכסי הקרן'!$C$42</f>
        <v>3.9997437285583847E-3</v>
      </c>
    </row>
    <row r="28" spans="2:16">
      <c r="B28" s="76" t="s">
        <v>1717</v>
      </c>
      <c r="C28" s="73" t="s">
        <v>1718</v>
      </c>
      <c r="D28" s="73" t="s">
        <v>236</v>
      </c>
      <c r="E28" s="73"/>
      <c r="F28" s="95">
        <v>40391</v>
      </c>
      <c r="G28" s="83">
        <v>1.7699999999999734</v>
      </c>
      <c r="H28" s="86" t="s">
        <v>132</v>
      </c>
      <c r="I28" s="87">
        <v>4.8000000000000001E-2</v>
      </c>
      <c r="J28" s="87">
        <v>4.8399999999999166E-2</v>
      </c>
      <c r="K28" s="83">
        <v>16630979.579200001</v>
      </c>
      <c r="L28" s="85">
        <v>120.715659</v>
      </c>
      <c r="M28" s="83">
        <v>20076.196542802001</v>
      </c>
      <c r="N28" s="73"/>
      <c r="O28" s="84">
        <f t="shared" si="0"/>
        <v>4.358806751599254E-3</v>
      </c>
      <c r="P28" s="84">
        <f>M28/'סכום נכסי הקרן'!$C$42</f>
        <v>2.6098393300579303E-3</v>
      </c>
    </row>
    <row r="29" spans="2:16">
      <c r="B29" s="76" t="s">
        <v>1719</v>
      </c>
      <c r="C29" s="73" t="s">
        <v>1720</v>
      </c>
      <c r="D29" s="73" t="s">
        <v>236</v>
      </c>
      <c r="E29" s="73"/>
      <c r="F29" s="95">
        <v>40452</v>
      </c>
      <c r="G29" s="83">
        <v>1.8900000000000332</v>
      </c>
      <c r="H29" s="86" t="s">
        <v>132</v>
      </c>
      <c r="I29" s="87">
        <v>4.8000000000000001E-2</v>
      </c>
      <c r="J29" s="87">
        <v>4.8500000000000834E-2</v>
      </c>
      <c r="K29" s="83">
        <v>22045589.316800002</v>
      </c>
      <c r="L29" s="85">
        <v>121.478971</v>
      </c>
      <c r="M29" s="83">
        <v>26780.755092108</v>
      </c>
      <c r="N29" s="73"/>
      <c r="O29" s="84">
        <f t="shared" si="0"/>
        <v>5.814454737954779E-3</v>
      </c>
      <c r="P29" s="84">
        <f>M29/'סכום נכסי הקרן'!$C$42</f>
        <v>3.4814098267578393E-3</v>
      </c>
    </row>
    <row r="30" spans="2:16">
      <c r="B30" s="76" t="s">
        <v>1721</v>
      </c>
      <c r="C30" s="73" t="s">
        <v>1722</v>
      </c>
      <c r="D30" s="73" t="s">
        <v>236</v>
      </c>
      <c r="E30" s="73"/>
      <c r="F30" s="95">
        <v>40909</v>
      </c>
      <c r="G30" s="83">
        <v>3.0200000000000977</v>
      </c>
      <c r="H30" s="86" t="s">
        <v>132</v>
      </c>
      <c r="I30" s="87">
        <v>4.8000000000000001E-2</v>
      </c>
      <c r="J30" s="87">
        <v>4.8500000000001091E-2</v>
      </c>
      <c r="K30" s="83">
        <v>15677391.682400003</v>
      </c>
      <c r="L30" s="85">
        <v>116.314379</v>
      </c>
      <c r="M30" s="83">
        <v>18235.060818860005</v>
      </c>
      <c r="N30" s="73"/>
      <c r="O30" s="84">
        <f t="shared" si="0"/>
        <v>3.9590719309613156E-3</v>
      </c>
      <c r="P30" s="84">
        <f>M30/'סכום נכסי הקרן'!$C$42</f>
        <v>2.3704977588557257E-3</v>
      </c>
    </row>
    <row r="31" spans="2:16">
      <c r="B31" s="76" t="s">
        <v>1723</v>
      </c>
      <c r="C31" s="73">
        <v>8790</v>
      </c>
      <c r="D31" s="73" t="s">
        <v>236</v>
      </c>
      <c r="E31" s="73"/>
      <c r="F31" s="95">
        <v>41030</v>
      </c>
      <c r="G31" s="83">
        <v>3.2700000000000027</v>
      </c>
      <c r="H31" s="86" t="s">
        <v>132</v>
      </c>
      <c r="I31" s="87">
        <v>4.8000000000000001E-2</v>
      </c>
      <c r="J31" s="87">
        <v>4.8599999999999775E-2</v>
      </c>
      <c r="K31" s="83">
        <v>21684542.062400002</v>
      </c>
      <c r="L31" s="85">
        <v>116.762669</v>
      </c>
      <c r="M31" s="83">
        <v>25319.450083996006</v>
      </c>
      <c r="N31" s="73"/>
      <c r="O31" s="84">
        <f t="shared" si="0"/>
        <v>5.4971861695820483E-3</v>
      </c>
      <c r="P31" s="84">
        <f>M31/'סכום נכסי הקרן'!$C$42</f>
        <v>3.2914449957575833E-3</v>
      </c>
    </row>
    <row r="32" spans="2:16">
      <c r="B32" s="76" t="s">
        <v>1724</v>
      </c>
      <c r="C32" s="73" t="s">
        <v>1725</v>
      </c>
      <c r="D32" s="73" t="s">
        <v>236</v>
      </c>
      <c r="E32" s="73"/>
      <c r="F32" s="95">
        <v>41091</v>
      </c>
      <c r="G32" s="83">
        <v>3.4400000000001296</v>
      </c>
      <c r="H32" s="86" t="s">
        <v>132</v>
      </c>
      <c r="I32" s="87">
        <v>4.8000000000000001E-2</v>
      </c>
      <c r="J32" s="87">
        <v>4.860000000000303E-2</v>
      </c>
      <c r="K32" s="83">
        <v>3222085.7144000004</v>
      </c>
      <c r="L32" s="85">
        <v>114.85022499999999</v>
      </c>
      <c r="M32" s="83">
        <v>3700.5726941580006</v>
      </c>
      <c r="N32" s="73"/>
      <c r="O32" s="84">
        <f t="shared" si="0"/>
        <v>8.0344308294107213E-4</v>
      </c>
      <c r="P32" s="84">
        <f>M32/'סכום נכסי הקרן'!$C$42</f>
        <v>4.8106224405412449E-4</v>
      </c>
    </row>
    <row r="33" spans="2:16">
      <c r="B33" s="76" t="s">
        <v>1726</v>
      </c>
      <c r="C33" s="73" t="s">
        <v>1727</v>
      </c>
      <c r="D33" s="73" t="s">
        <v>236</v>
      </c>
      <c r="E33" s="73"/>
      <c r="F33" s="95">
        <v>41122</v>
      </c>
      <c r="G33" s="83">
        <v>3.5199999999998317</v>
      </c>
      <c r="H33" s="86" t="s">
        <v>132</v>
      </c>
      <c r="I33" s="87">
        <v>4.8000000000000001E-2</v>
      </c>
      <c r="J33" s="87">
        <v>4.8499999999998107E-2</v>
      </c>
      <c r="K33" s="83">
        <v>10350021.292800002</v>
      </c>
      <c r="L33" s="85">
        <v>114.747176</v>
      </c>
      <c r="M33" s="83">
        <v>11876.357178925002</v>
      </c>
      <c r="N33" s="73"/>
      <c r="O33" s="84">
        <f t="shared" si="0"/>
        <v>2.5785136016942762E-3</v>
      </c>
      <c r="P33" s="84">
        <f>M33/'סכום נכסי הקרן'!$C$42</f>
        <v>1.5438872595858908E-3</v>
      </c>
    </row>
    <row r="34" spans="2:16">
      <c r="B34" s="76" t="s">
        <v>1728</v>
      </c>
      <c r="C34" s="73" t="s">
        <v>1729</v>
      </c>
      <c r="D34" s="73" t="s">
        <v>236</v>
      </c>
      <c r="E34" s="73"/>
      <c r="F34" s="95">
        <v>41154</v>
      </c>
      <c r="G34" s="83">
        <v>3.6100000000000816</v>
      </c>
      <c r="H34" s="86" t="s">
        <v>132</v>
      </c>
      <c r="I34" s="87">
        <v>4.8000000000000001E-2</v>
      </c>
      <c r="J34" s="87">
        <v>4.8500000000000869E-2</v>
      </c>
      <c r="K34" s="83">
        <v>18057033.803200003</v>
      </c>
      <c r="L34" s="85">
        <v>114.180622</v>
      </c>
      <c r="M34" s="83">
        <v>20617.633485212002</v>
      </c>
      <c r="N34" s="73"/>
      <c r="O34" s="84">
        <f t="shared" si="0"/>
        <v>4.4763598446420751E-3</v>
      </c>
      <c r="P34" s="84">
        <f>M34/'סכום נכסי הקרן'!$C$42</f>
        <v>2.6802243466638054E-3</v>
      </c>
    </row>
    <row r="35" spans="2:16">
      <c r="B35" s="76" t="s">
        <v>1730</v>
      </c>
      <c r="C35" s="73" t="s">
        <v>1731</v>
      </c>
      <c r="D35" s="73" t="s">
        <v>236</v>
      </c>
      <c r="E35" s="73"/>
      <c r="F35" s="95">
        <v>41184</v>
      </c>
      <c r="G35" s="83">
        <v>3.6100000000000771</v>
      </c>
      <c r="H35" s="86" t="s">
        <v>132</v>
      </c>
      <c r="I35" s="87">
        <v>4.8000000000000001E-2</v>
      </c>
      <c r="J35" s="87">
        <v>4.8500000000000931E-2</v>
      </c>
      <c r="K35" s="83">
        <v>20270852.470400006</v>
      </c>
      <c r="L35" s="85">
        <v>115.248625</v>
      </c>
      <c r="M35" s="83">
        <v>23361.878677160999</v>
      </c>
      <c r="N35" s="73"/>
      <c r="O35" s="84">
        <f t="shared" si="0"/>
        <v>5.0721716282739566E-3</v>
      </c>
      <c r="P35" s="84">
        <f>M35/'סכום נכסי הקרן'!$C$42</f>
        <v>3.0369671698375856E-3</v>
      </c>
    </row>
    <row r="36" spans="2:16">
      <c r="B36" s="76" t="s">
        <v>1732</v>
      </c>
      <c r="C36" s="73" t="s">
        <v>1733</v>
      </c>
      <c r="D36" s="73" t="s">
        <v>236</v>
      </c>
      <c r="E36" s="73"/>
      <c r="F36" s="95">
        <v>41214</v>
      </c>
      <c r="G36" s="83">
        <v>3.6900000000000586</v>
      </c>
      <c r="H36" s="86" t="s">
        <v>132</v>
      </c>
      <c r="I36" s="87">
        <v>4.8000000000000001E-2</v>
      </c>
      <c r="J36" s="87">
        <v>4.8500000000000806E-2</v>
      </c>
      <c r="K36" s="83">
        <v>21335996.824800003</v>
      </c>
      <c r="L36" s="85">
        <v>114.804287</v>
      </c>
      <c r="M36" s="83">
        <v>24494.639110953001</v>
      </c>
      <c r="N36" s="73"/>
      <c r="O36" s="84">
        <f t="shared" si="0"/>
        <v>5.3181088413427014E-3</v>
      </c>
      <c r="P36" s="84">
        <f>M36/'סכום נכסי הקרן'!$C$42</f>
        <v>3.1842222898669711E-3</v>
      </c>
    </row>
    <row r="37" spans="2:16">
      <c r="B37" s="76" t="s">
        <v>1734</v>
      </c>
      <c r="C37" s="73" t="s">
        <v>1735</v>
      </c>
      <c r="D37" s="73" t="s">
        <v>236</v>
      </c>
      <c r="E37" s="73"/>
      <c r="F37" s="95">
        <v>41245</v>
      </c>
      <c r="G37" s="83">
        <v>3.77000000000004</v>
      </c>
      <c r="H37" s="86" t="s">
        <v>132</v>
      </c>
      <c r="I37" s="87">
        <v>4.8000000000000001E-2</v>
      </c>
      <c r="J37" s="87">
        <v>4.8500000000000432E-2</v>
      </c>
      <c r="K37" s="83">
        <v>22284638.868799999</v>
      </c>
      <c r="L37" s="85">
        <v>114.55219099999999</v>
      </c>
      <c r="M37" s="83">
        <v>25527.542137874003</v>
      </c>
      <c r="N37" s="73"/>
      <c r="O37" s="84">
        <f t="shared" si="0"/>
        <v>5.5423656958665107E-3</v>
      </c>
      <c r="P37" s="84">
        <f>M37/'סכום נכסי הקרן'!$C$42</f>
        <v>3.3184962763786654E-3</v>
      </c>
    </row>
    <row r="38" spans="2:16">
      <c r="B38" s="76" t="s">
        <v>1736</v>
      </c>
      <c r="C38" s="73" t="s">
        <v>1737</v>
      </c>
      <c r="D38" s="73" t="s">
        <v>236</v>
      </c>
      <c r="E38" s="73"/>
      <c r="F38" s="95">
        <v>41275</v>
      </c>
      <c r="G38" s="83">
        <v>3.8599999999999897</v>
      </c>
      <c r="H38" s="86" t="s">
        <v>132</v>
      </c>
      <c r="I38" s="87">
        <v>4.8000000000000001E-2</v>
      </c>
      <c r="J38" s="87">
        <v>4.8500000000000071E-2</v>
      </c>
      <c r="K38" s="83">
        <v>21830169.950399999</v>
      </c>
      <c r="L38" s="85">
        <v>114.645945</v>
      </c>
      <c r="M38" s="83">
        <v>25027.404589941001</v>
      </c>
      <c r="N38" s="73"/>
      <c r="O38" s="84">
        <f t="shared" si="0"/>
        <v>5.4337792454394618E-3</v>
      </c>
      <c r="P38" s="84">
        <f>M38/'סכום נכסי הקרן'!$C$42</f>
        <v>3.2534800448304506E-3</v>
      </c>
    </row>
    <row r="39" spans="2:16">
      <c r="B39" s="76" t="s">
        <v>1738</v>
      </c>
      <c r="C39" s="73" t="s">
        <v>1739</v>
      </c>
      <c r="D39" s="73" t="s">
        <v>236</v>
      </c>
      <c r="E39" s="73"/>
      <c r="F39" s="95">
        <v>41306</v>
      </c>
      <c r="G39" s="83">
        <v>3.93999999999994</v>
      </c>
      <c r="H39" s="86" t="s">
        <v>132</v>
      </c>
      <c r="I39" s="87">
        <v>4.8000000000000001E-2</v>
      </c>
      <c r="J39" s="87">
        <v>4.8499999999999356E-2</v>
      </c>
      <c r="K39" s="83">
        <v>25618830.579999998</v>
      </c>
      <c r="L39" s="85">
        <v>113.978167</v>
      </c>
      <c r="M39" s="83">
        <v>29199.873504221006</v>
      </c>
      <c r="N39" s="73"/>
      <c r="O39" s="84">
        <f t="shared" si="0"/>
        <v>6.3396772144908931E-3</v>
      </c>
      <c r="P39" s="84">
        <f>M39/'סכום נכסי הקרן'!$C$42</f>
        <v>3.7958872409702151E-3</v>
      </c>
    </row>
    <row r="40" spans="2:16">
      <c r="B40" s="76" t="s">
        <v>1740</v>
      </c>
      <c r="C40" s="73" t="s">
        <v>1741</v>
      </c>
      <c r="D40" s="73" t="s">
        <v>236</v>
      </c>
      <c r="E40" s="73"/>
      <c r="F40" s="95">
        <v>41334</v>
      </c>
      <c r="G40" s="83">
        <v>4.0200000000000946</v>
      </c>
      <c r="H40" s="86" t="s">
        <v>132</v>
      </c>
      <c r="I40" s="87">
        <v>4.8000000000000001E-2</v>
      </c>
      <c r="J40" s="87">
        <v>4.8500000000001167E-2</v>
      </c>
      <c r="K40" s="83">
        <v>19248709.558400005</v>
      </c>
      <c r="L40" s="85">
        <v>113.72683600000001</v>
      </c>
      <c r="M40" s="83">
        <v>21890.948267397001</v>
      </c>
      <c r="N40" s="73"/>
      <c r="O40" s="84">
        <f t="shared" si="0"/>
        <v>4.7528132583983286E-3</v>
      </c>
      <c r="P40" s="84">
        <f>M40/'סכום נכסי הקרן'!$C$42</f>
        <v>2.8457510683715594E-3</v>
      </c>
    </row>
    <row r="41" spans="2:16">
      <c r="B41" s="76" t="s">
        <v>1742</v>
      </c>
      <c r="C41" s="73" t="s">
        <v>1743</v>
      </c>
      <c r="D41" s="73" t="s">
        <v>236</v>
      </c>
      <c r="E41" s="73"/>
      <c r="F41" s="95">
        <v>41366</v>
      </c>
      <c r="G41" s="83">
        <v>4.0099999999999776</v>
      </c>
      <c r="H41" s="86" t="s">
        <v>132</v>
      </c>
      <c r="I41" s="87">
        <v>4.8000000000000001E-2</v>
      </c>
      <c r="J41" s="87">
        <v>4.8499999999999731E-2</v>
      </c>
      <c r="K41" s="83">
        <v>26676968.309600007</v>
      </c>
      <c r="L41" s="85">
        <v>115.99018</v>
      </c>
      <c r="M41" s="83">
        <v>30942.663438768006</v>
      </c>
      <c r="N41" s="73"/>
      <c r="O41" s="84">
        <f t="shared" si="0"/>
        <v>6.7180598686518616E-3</v>
      </c>
      <c r="P41" s="84">
        <f>M41/'סכום נכסי הקרן'!$C$42</f>
        <v>4.0224441839406006E-3</v>
      </c>
    </row>
    <row r="42" spans="2:16">
      <c r="B42" s="76" t="s">
        <v>1744</v>
      </c>
      <c r="C42" s="73">
        <v>2704</v>
      </c>
      <c r="D42" s="73" t="s">
        <v>236</v>
      </c>
      <c r="E42" s="73"/>
      <c r="F42" s="95">
        <v>41395</v>
      </c>
      <c r="G42" s="83">
        <v>4.0900000000000407</v>
      </c>
      <c r="H42" s="86" t="s">
        <v>132</v>
      </c>
      <c r="I42" s="87">
        <v>4.8000000000000001E-2</v>
      </c>
      <c r="J42" s="87">
        <v>4.8500000000000563E-2</v>
      </c>
      <c r="K42" s="83">
        <v>18267232.547200006</v>
      </c>
      <c r="L42" s="85">
        <v>115.308914</v>
      </c>
      <c r="M42" s="83">
        <v>21063.747474768006</v>
      </c>
      <c r="N42" s="73"/>
      <c r="O42" s="84">
        <f t="shared" si="0"/>
        <v>4.5732170688435768E-3</v>
      </c>
      <c r="P42" s="84">
        <f>M42/'סכום נכסי הקרן'!$C$42</f>
        <v>2.7382176938174898E-3</v>
      </c>
    </row>
    <row r="43" spans="2:16">
      <c r="B43" s="76" t="s">
        <v>1745</v>
      </c>
      <c r="C43" s="73" t="s">
        <v>1746</v>
      </c>
      <c r="D43" s="73" t="s">
        <v>236</v>
      </c>
      <c r="E43" s="73"/>
      <c r="F43" s="95">
        <v>41427</v>
      </c>
      <c r="G43" s="83">
        <v>4.1799999999999642</v>
      </c>
      <c r="H43" s="86" t="s">
        <v>132</v>
      </c>
      <c r="I43" s="87">
        <v>4.8000000000000001E-2</v>
      </c>
      <c r="J43" s="87">
        <v>4.8499999999999766E-2</v>
      </c>
      <c r="K43" s="83">
        <v>36112968.528000005</v>
      </c>
      <c r="L43" s="85">
        <v>114.392796</v>
      </c>
      <c r="M43" s="83">
        <v>41310.634373047011</v>
      </c>
      <c r="N43" s="73"/>
      <c r="O43" s="84">
        <f t="shared" si="0"/>
        <v>8.9690829452775487E-3</v>
      </c>
      <c r="P43" s="84">
        <f>M43/'סכום נכסי הקרן'!$C$42</f>
        <v>5.3702462070723328E-3</v>
      </c>
    </row>
    <row r="44" spans="2:16">
      <c r="B44" s="76" t="s">
        <v>1747</v>
      </c>
      <c r="C44" s="73">
        <v>8805</v>
      </c>
      <c r="D44" s="73" t="s">
        <v>236</v>
      </c>
      <c r="E44" s="73"/>
      <c r="F44" s="95">
        <v>41487</v>
      </c>
      <c r="G44" s="83">
        <v>4.3400000000000754</v>
      </c>
      <c r="H44" s="86" t="s">
        <v>132</v>
      </c>
      <c r="I44" s="87">
        <v>4.8000000000000001E-2</v>
      </c>
      <c r="J44" s="87">
        <v>4.8500000000000723E-2</v>
      </c>
      <c r="K44" s="83">
        <v>19034801.424800005</v>
      </c>
      <c r="L44" s="85">
        <v>112.49448599999999</v>
      </c>
      <c r="M44" s="83">
        <v>21413.102007757003</v>
      </c>
      <c r="N44" s="73"/>
      <c r="O44" s="84">
        <f t="shared" si="0"/>
        <v>4.6490665403232838E-3</v>
      </c>
      <c r="P44" s="84">
        <f>M44/'סכום נכסי הקרן'!$C$42</f>
        <v>2.7836326307745401E-3</v>
      </c>
    </row>
    <row r="45" spans="2:16">
      <c r="B45" s="76" t="s">
        <v>1748</v>
      </c>
      <c r="C45" s="73" t="s">
        <v>1749</v>
      </c>
      <c r="D45" s="73" t="s">
        <v>236</v>
      </c>
      <c r="E45" s="73"/>
      <c r="F45" s="95">
        <v>41518</v>
      </c>
      <c r="G45" s="83">
        <v>4.4300000000001258</v>
      </c>
      <c r="H45" s="86" t="s">
        <v>132</v>
      </c>
      <c r="I45" s="87">
        <v>4.8000000000000001E-2</v>
      </c>
      <c r="J45" s="87">
        <v>4.8499999999998052E-2</v>
      </c>
      <c r="K45" s="83">
        <v>2066404.7768000003</v>
      </c>
      <c r="L45" s="85">
        <v>111.72451100000001</v>
      </c>
      <c r="M45" s="83">
        <v>2308.6806390970005</v>
      </c>
      <c r="N45" s="73"/>
      <c r="O45" s="84">
        <f t="shared" si="0"/>
        <v>5.0124498111622881E-4</v>
      </c>
      <c r="P45" s="84">
        <f>M45/'סכום נכסי הקרן'!$C$42</f>
        <v>3.0012086799473481E-4</v>
      </c>
    </row>
    <row r="46" spans="2:16">
      <c r="B46" s="76" t="s">
        <v>1750</v>
      </c>
      <c r="C46" s="73" t="s">
        <v>1751</v>
      </c>
      <c r="D46" s="73" t="s">
        <v>236</v>
      </c>
      <c r="E46" s="73"/>
      <c r="F46" s="95">
        <v>41548</v>
      </c>
      <c r="G46" s="83">
        <v>4.4099999999999975</v>
      </c>
      <c r="H46" s="86" t="s">
        <v>132</v>
      </c>
      <c r="I46" s="87">
        <v>4.8000000000000001E-2</v>
      </c>
      <c r="J46" s="87">
        <v>4.849999999999996E-2</v>
      </c>
      <c r="K46" s="83">
        <v>47524150.01600001</v>
      </c>
      <c r="L46" s="85">
        <v>113.724965</v>
      </c>
      <c r="M46" s="83">
        <v>54046.822866732007</v>
      </c>
      <c r="N46" s="73"/>
      <c r="O46" s="84">
        <f t="shared" si="0"/>
        <v>1.1734277252753025E-2</v>
      </c>
      <c r="P46" s="84">
        <f>M46/'סכום נכסי הקרן'!$C$42</f>
        <v>7.0259087014588918E-3</v>
      </c>
    </row>
    <row r="47" spans="2:16">
      <c r="B47" s="76" t="s">
        <v>1752</v>
      </c>
      <c r="C47" s="73" t="s">
        <v>1753</v>
      </c>
      <c r="D47" s="73" t="s">
        <v>236</v>
      </c>
      <c r="E47" s="73"/>
      <c r="F47" s="95">
        <v>41579</v>
      </c>
      <c r="G47" s="83">
        <v>4.4899999999999824</v>
      </c>
      <c r="H47" s="86" t="s">
        <v>132</v>
      </c>
      <c r="I47" s="87">
        <v>4.8000000000000001E-2</v>
      </c>
      <c r="J47" s="87">
        <v>4.850000000000005E-2</v>
      </c>
      <c r="K47" s="83">
        <v>32977023.083200008</v>
      </c>
      <c r="L47" s="85">
        <v>113.27663200000001</v>
      </c>
      <c r="M47" s="83">
        <v>37355.260974680998</v>
      </c>
      <c r="N47" s="73"/>
      <c r="O47" s="84">
        <f t="shared" si="0"/>
        <v>8.1103192727294618E-3</v>
      </c>
      <c r="P47" s="84">
        <f>M47/'סכום נכסי הקרן'!$C$42</f>
        <v>4.8560607119207807E-3</v>
      </c>
    </row>
    <row r="48" spans="2:16">
      <c r="B48" s="76" t="s">
        <v>1754</v>
      </c>
      <c r="C48" s="73" t="s">
        <v>1755</v>
      </c>
      <c r="D48" s="73" t="s">
        <v>236</v>
      </c>
      <c r="E48" s="73"/>
      <c r="F48" s="95">
        <v>41609</v>
      </c>
      <c r="G48" s="83">
        <v>4.5700000000000651</v>
      </c>
      <c r="H48" s="86" t="s">
        <v>132</v>
      </c>
      <c r="I48" s="87">
        <v>4.8000000000000001E-2</v>
      </c>
      <c r="J48" s="87">
        <v>4.8500000000000737E-2</v>
      </c>
      <c r="K48" s="83">
        <v>31985379.596800003</v>
      </c>
      <c r="L48" s="85">
        <v>112.507336</v>
      </c>
      <c r="M48" s="83">
        <v>35985.898402931001</v>
      </c>
      <c r="N48" s="73"/>
      <c r="O48" s="84">
        <f t="shared" si="0"/>
        <v>7.8130126185329916E-3</v>
      </c>
      <c r="P48" s="84">
        <f>M48/'סכום נכסי הקרן'!$C$42</f>
        <v>4.6780480943792498E-3</v>
      </c>
    </row>
    <row r="49" spans="2:16">
      <c r="B49" s="76" t="s">
        <v>1756</v>
      </c>
      <c r="C49" s="73" t="s">
        <v>1757</v>
      </c>
      <c r="D49" s="73" t="s">
        <v>236</v>
      </c>
      <c r="E49" s="73"/>
      <c r="F49" s="95">
        <v>41672</v>
      </c>
      <c r="G49" s="83">
        <v>4.7399999999998235</v>
      </c>
      <c r="H49" s="86" t="s">
        <v>132</v>
      </c>
      <c r="I49" s="87">
        <v>4.8000000000000001E-2</v>
      </c>
      <c r="J49" s="87">
        <v>4.8499999999998294E-2</v>
      </c>
      <c r="K49" s="83">
        <v>9924403.1824000012</v>
      </c>
      <c r="L49" s="85">
        <v>111.9455</v>
      </c>
      <c r="M49" s="83">
        <v>11109.922764554001</v>
      </c>
      <c r="N49" s="73"/>
      <c r="O49" s="84">
        <f t="shared" si="0"/>
        <v>2.4121105933905891E-3</v>
      </c>
      <c r="P49" s="84">
        <f>M49/'סכום נכסי הקרן'!$C$42</f>
        <v>1.4442533137699681E-3</v>
      </c>
    </row>
    <row r="50" spans="2:16">
      <c r="B50" s="76" t="s">
        <v>1758</v>
      </c>
      <c r="C50" s="73" t="s">
        <v>1759</v>
      </c>
      <c r="D50" s="73" t="s">
        <v>236</v>
      </c>
      <c r="E50" s="73"/>
      <c r="F50" s="95">
        <v>41700</v>
      </c>
      <c r="G50" s="83">
        <v>4.8199999999999781</v>
      </c>
      <c r="H50" s="86" t="s">
        <v>132</v>
      </c>
      <c r="I50" s="87">
        <v>4.8000000000000001E-2</v>
      </c>
      <c r="J50" s="87">
        <v>4.8499999999999641E-2</v>
      </c>
      <c r="K50" s="83">
        <v>42992512.388000004</v>
      </c>
      <c r="L50" s="85">
        <v>112.16221</v>
      </c>
      <c r="M50" s="83">
        <v>48221.352200155001</v>
      </c>
      <c r="N50" s="73"/>
      <c r="O50" s="84">
        <f t="shared" si="0"/>
        <v>1.0469490826769205E-2</v>
      </c>
      <c r="P50" s="84">
        <f>M50/'סכום נכסי הקרן'!$C$42</f>
        <v>6.2686167298786248E-3</v>
      </c>
    </row>
    <row r="51" spans="2:16">
      <c r="B51" s="76" t="s">
        <v>1760</v>
      </c>
      <c r="C51" s="73" t="s">
        <v>1761</v>
      </c>
      <c r="D51" s="73" t="s">
        <v>236</v>
      </c>
      <c r="E51" s="73"/>
      <c r="F51" s="95">
        <v>41730</v>
      </c>
      <c r="G51" s="83">
        <v>4.7900000000000462</v>
      </c>
      <c r="H51" s="86" t="s">
        <v>132</v>
      </c>
      <c r="I51" s="87">
        <v>4.8000000000000001E-2</v>
      </c>
      <c r="J51" s="87">
        <v>4.850000000000039E-2</v>
      </c>
      <c r="K51" s="83">
        <v>24893988.375200003</v>
      </c>
      <c r="L51" s="85">
        <v>114.63317600000001</v>
      </c>
      <c r="M51" s="83">
        <v>28536.769537754004</v>
      </c>
      <c r="N51" s="73"/>
      <c r="O51" s="84">
        <f t="shared" si="0"/>
        <v>6.1957086076939597E-3</v>
      </c>
      <c r="P51" s="84">
        <f>M51/'סכום נכסי הקרן'!$C$42</f>
        <v>3.709685912550591E-3</v>
      </c>
    </row>
    <row r="52" spans="2:16">
      <c r="B52" s="76" t="s">
        <v>1762</v>
      </c>
      <c r="C52" s="73" t="s">
        <v>1763</v>
      </c>
      <c r="D52" s="73" t="s">
        <v>236</v>
      </c>
      <c r="E52" s="73"/>
      <c r="F52" s="95">
        <v>41760</v>
      </c>
      <c r="G52" s="83">
        <v>4.8700000000000427</v>
      </c>
      <c r="H52" s="86" t="s">
        <v>132</v>
      </c>
      <c r="I52" s="87">
        <v>4.8000000000000001E-2</v>
      </c>
      <c r="J52" s="87">
        <v>4.8600000000000095E-2</v>
      </c>
      <c r="K52" s="83">
        <v>9147629.5231999997</v>
      </c>
      <c r="L52" s="85">
        <v>113.79331999999999</v>
      </c>
      <c r="M52" s="83">
        <v>10409.391364765001</v>
      </c>
      <c r="N52" s="73"/>
      <c r="O52" s="84">
        <f t="shared" si="0"/>
        <v>2.260015997753531E-3</v>
      </c>
      <c r="P52" s="84">
        <f>M52/'סכום נכסי הקרן'!$C$42</f>
        <v>1.3531865424713293E-3</v>
      </c>
    </row>
    <row r="53" spans="2:16">
      <c r="B53" s="76" t="s">
        <v>1764</v>
      </c>
      <c r="C53" s="73" t="s">
        <v>1765</v>
      </c>
      <c r="D53" s="73" t="s">
        <v>236</v>
      </c>
      <c r="E53" s="73"/>
      <c r="F53" s="95">
        <v>41791</v>
      </c>
      <c r="G53" s="83">
        <v>4.9600000000000479</v>
      </c>
      <c r="H53" s="86" t="s">
        <v>132</v>
      </c>
      <c r="I53" s="87">
        <v>4.8000000000000001E-2</v>
      </c>
      <c r="J53" s="87">
        <v>4.8500000000000661E-2</v>
      </c>
      <c r="K53" s="83">
        <v>36626787.680000007</v>
      </c>
      <c r="L53" s="85">
        <v>113.273286</v>
      </c>
      <c r="M53" s="83">
        <v>41488.365846525005</v>
      </c>
      <c r="N53" s="73"/>
      <c r="O53" s="84">
        <f t="shared" si="0"/>
        <v>9.007670789589391E-3</v>
      </c>
      <c r="P53" s="84">
        <f>M53/'סכום נכסי הקרן'!$C$42</f>
        <v>5.3933507123845367E-3</v>
      </c>
    </row>
    <row r="54" spans="2:16">
      <c r="B54" s="76" t="s">
        <v>1766</v>
      </c>
      <c r="C54" s="73" t="s">
        <v>1767</v>
      </c>
      <c r="D54" s="73" t="s">
        <v>236</v>
      </c>
      <c r="E54" s="73"/>
      <c r="F54" s="95">
        <v>41821</v>
      </c>
      <c r="G54" s="83">
        <v>5.0400000000000089</v>
      </c>
      <c r="H54" s="86" t="s">
        <v>132</v>
      </c>
      <c r="I54" s="87">
        <v>4.8000000000000001E-2</v>
      </c>
      <c r="J54" s="87">
        <v>4.8599999999999872E-2</v>
      </c>
      <c r="K54" s="83">
        <v>23839422.650400005</v>
      </c>
      <c r="L54" s="85">
        <v>112.711184</v>
      </c>
      <c r="M54" s="83">
        <v>26869.695548319003</v>
      </c>
      <c r="N54" s="73"/>
      <c r="O54" s="84">
        <f t="shared" si="0"/>
        <v>5.83376488269242E-3</v>
      </c>
      <c r="P54" s="84">
        <f>M54/'סכום נכסי הקרן'!$C$42</f>
        <v>3.4929717926988429E-3</v>
      </c>
    </row>
    <row r="55" spans="2:16">
      <c r="B55" s="76" t="s">
        <v>1768</v>
      </c>
      <c r="C55" s="73" t="s">
        <v>1769</v>
      </c>
      <c r="D55" s="73" t="s">
        <v>236</v>
      </c>
      <c r="E55" s="73"/>
      <c r="F55" s="95">
        <v>41852</v>
      </c>
      <c r="G55" s="83">
        <v>5.1299999999999342</v>
      </c>
      <c r="H55" s="86" t="s">
        <v>132</v>
      </c>
      <c r="I55" s="87">
        <v>4.8000000000000001E-2</v>
      </c>
      <c r="J55" s="87">
        <v>4.8499999999998947E-2</v>
      </c>
      <c r="K55" s="83">
        <v>17542939.881600004</v>
      </c>
      <c r="L55" s="85">
        <v>111.94590100000001</v>
      </c>
      <c r="M55" s="83">
        <v>19638.602155633002</v>
      </c>
      <c r="N55" s="73"/>
      <c r="O55" s="84">
        <f t="shared" si="0"/>
        <v>4.2637992453125094E-3</v>
      </c>
      <c r="P55" s="84">
        <f>M55/'סכום נכסי הקרן'!$C$42</f>
        <v>2.5529535031129998E-3</v>
      </c>
    </row>
    <row r="56" spans="2:16">
      <c r="B56" s="76" t="s">
        <v>1770</v>
      </c>
      <c r="C56" s="73" t="s">
        <v>1771</v>
      </c>
      <c r="D56" s="73" t="s">
        <v>236</v>
      </c>
      <c r="E56" s="73"/>
      <c r="F56" s="95">
        <v>41883</v>
      </c>
      <c r="G56" s="83">
        <v>5.2100000000000035</v>
      </c>
      <c r="H56" s="86" t="s">
        <v>132</v>
      </c>
      <c r="I56" s="87">
        <v>4.8000000000000001E-2</v>
      </c>
      <c r="J56" s="87">
        <v>4.8499999999999883E-2</v>
      </c>
      <c r="K56" s="83">
        <v>28558040.991200004</v>
      </c>
      <c r="L56" s="85">
        <v>111.396208</v>
      </c>
      <c r="M56" s="83">
        <v>31812.574835671003</v>
      </c>
      <c r="N56" s="73"/>
      <c r="O56" s="84">
        <f t="shared" si="0"/>
        <v>6.906929093060476E-3</v>
      </c>
      <c r="P56" s="84">
        <f>M56/'סכום נכסי הקרן'!$C$42</f>
        <v>4.1355297961711236E-3</v>
      </c>
    </row>
    <row r="57" spans="2:16">
      <c r="B57" s="76" t="s">
        <v>1772</v>
      </c>
      <c r="C57" s="73" t="s">
        <v>1773</v>
      </c>
      <c r="D57" s="73" t="s">
        <v>236</v>
      </c>
      <c r="E57" s="73"/>
      <c r="F57" s="95">
        <v>41913</v>
      </c>
      <c r="G57" s="83">
        <v>5.1699999999999635</v>
      </c>
      <c r="H57" s="86" t="s">
        <v>132</v>
      </c>
      <c r="I57" s="87">
        <v>4.8000000000000001E-2</v>
      </c>
      <c r="J57" s="87">
        <v>4.8499999999999543E-2</v>
      </c>
      <c r="K57" s="83">
        <v>24836424.144000005</v>
      </c>
      <c r="L57" s="85">
        <v>113.735879</v>
      </c>
      <c r="M57" s="83">
        <v>28247.925194718002</v>
      </c>
      <c r="N57" s="73"/>
      <c r="O57" s="84">
        <f t="shared" si="0"/>
        <v>6.1329966956092984E-3</v>
      </c>
      <c r="P57" s="84">
        <f>M57/'סכום נכסי הקרן'!$C$42</f>
        <v>3.6721371006970642E-3</v>
      </c>
    </row>
    <row r="58" spans="2:16">
      <c r="B58" s="76" t="s">
        <v>1774</v>
      </c>
      <c r="C58" s="73" t="s">
        <v>1775</v>
      </c>
      <c r="D58" s="73" t="s">
        <v>236</v>
      </c>
      <c r="E58" s="73"/>
      <c r="F58" s="95">
        <v>41945</v>
      </c>
      <c r="G58" s="83">
        <v>5.2499999999998677</v>
      </c>
      <c r="H58" s="86" t="s">
        <v>132</v>
      </c>
      <c r="I58" s="87">
        <v>4.8000000000000001E-2</v>
      </c>
      <c r="J58" s="87">
        <v>4.8499999999998808E-2</v>
      </c>
      <c r="K58" s="83">
        <v>13348444.552800002</v>
      </c>
      <c r="L58" s="85">
        <v>113.602268</v>
      </c>
      <c r="M58" s="83">
        <v>15164.135703668004</v>
      </c>
      <c r="N58" s="73"/>
      <c r="O58" s="84">
        <f t="shared" si="0"/>
        <v>3.2923336323390207E-3</v>
      </c>
      <c r="P58" s="84">
        <f>M58/'סכום נכסי הקרן'!$C$42</f>
        <v>1.9712876232006091E-3</v>
      </c>
    </row>
    <row r="59" spans="2:16">
      <c r="B59" s="76" t="s">
        <v>1776</v>
      </c>
      <c r="C59" s="73" t="s">
        <v>1777</v>
      </c>
      <c r="D59" s="73" t="s">
        <v>236</v>
      </c>
      <c r="E59" s="73"/>
      <c r="F59" s="95">
        <v>41974</v>
      </c>
      <c r="G59" s="83">
        <v>5.3300000000000258</v>
      </c>
      <c r="H59" s="86" t="s">
        <v>132</v>
      </c>
      <c r="I59" s="87">
        <v>4.8000000000000001E-2</v>
      </c>
      <c r="J59" s="87">
        <v>4.85000000000003E-2</v>
      </c>
      <c r="K59" s="83">
        <v>45213887.219200008</v>
      </c>
      <c r="L59" s="85">
        <v>112.837969</v>
      </c>
      <c r="M59" s="83">
        <v>51018.43193861701</v>
      </c>
      <c r="N59" s="73"/>
      <c r="O59" s="84">
        <f t="shared" si="0"/>
        <v>1.1076773686487018E-2</v>
      </c>
      <c r="P59" s="84">
        <f>M59/'סכום נכסי הקרן'!$C$42</f>
        <v>6.6322278698265234E-3</v>
      </c>
    </row>
    <row r="60" spans="2:16">
      <c r="B60" s="76" t="s">
        <v>1778</v>
      </c>
      <c r="C60" s="73" t="s">
        <v>1779</v>
      </c>
      <c r="D60" s="73" t="s">
        <v>236</v>
      </c>
      <c r="E60" s="73"/>
      <c r="F60" s="95">
        <v>42005</v>
      </c>
      <c r="G60" s="83">
        <v>5.4200000000000683</v>
      </c>
      <c r="H60" s="86" t="s">
        <v>132</v>
      </c>
      <c r="I60" s="87">
        <v>4.8000000000000001E-2</v>
      </c>
      <c r="J60" s="87">
        <v>4.850000000000057E-2</v>
      </c>
      <c r="K60" s="83">
        <v>3871915.8184000012</v>
      </c>
      <c r="L60" s="85">
        <v>112.611615</v>
      </c>
      <c r="M60" s="83">
        <v>4360.2269420350003</v>
      </c>
      <c r="N60" s="73"/>
      <c r="O60" s="84">
        <f t="shared" si="0"/>
        <v>9.4666271038580793E-4</v>
      </c>
      <c r="P60" s="84">
        <f>M60/'סכום נכסי הקרן'!$C$42</f>
        <v>5.6681512043580274E-4</v>
      </c>
    </row>
    <row r="61" spans="2:16">
      <c r="B61" s="76" t="s">
        <v>1780</v>
      </c>
      <c r="C61" s="73" t="s">
        <v>1781</v>
      </c>
      <c r="D61" s="73" t="s">
        <v>236</v>
      </c>
      <c r="E61" s="73"/>
      <c r="F61" s="95">
        <v>42036</v>
      </c>
      <c r="G61" s="83">
        <v>5.5000000000000169</v>
      </c>
      <c r="H61" s="86" t="s">
        <v>132</v>
      </c>
      <c r="I61" s="87">
        <v>4.8000000000000001E-2</v>
      </c>
      <c r="J61" s="87">
        <v>4.8600000000000226E-2</v>
      </c>
      <c r="K61" s="83">
        <v>26678342.157600001</v>
      </c>
      <c r="L61" s="85">
        <v>112.10796999999999</v>
      </c>
      <c r="M61" s="83">
        <v>29908.547773919006</v>
      </c>
      <c r="N61" s="73"/>
      <c r="O61" s="84">
        <f t="shared" si="0"/>
        <v>6.4935397344586913E-3</v>
      </c>
      <c r="P61" s="84">
        <f>M61/'סכום נכסי הקרן'!$C$42</f>
        <v>3.8880125584981034E-3</v>
      </c>
    </row>
    <row r="62" spans="2:16">
      <c r="B62" s="76" t="s">
        <v>1782</v>
      </c>
      <c r="C62" s="73" t="s">
        <v>1783</v>
      </c>
      <c r="D62" s="73" t="s">
        <v>236</v>
      </c>
      <c r="E62" s="73"/>
      <c r="F62" s="95">
        <v>42064</v>
      </c>
      <c r="G62" s="83">
        <v>5.5799999999999725</v>
      </c>
      <c r="H62" s="86" t="s">
        <v>132</v>
      </c>
      <c r="I62" s="87">
        <v>4.8000000000000001E-2</v>
      </c>
      <c r="J62" s="87">
        <v>4.8599999999999824E-2</v>
      </c>
      <c r="K62" s="83">
        <v>66141026.879200011</v>
      </c>
      <c r="L62" s="85">
        <v>112.708994</v>
      </c>
      <c r="M62" s="83">
        <v>74546.886196205014</v>
      </c>
      <c r="N62" s="73"/>
      <c r="O62" s="84">
        <f t="shared" si="0"/>
        <v>1.618511106772463E-2</v>
      </c>
      <c r="P62" s="84">
        <f>M62/'סכום נכסי הקרן'!$C$42</f>
        <v>9.6908493156769374E-3</v>
      </c>
    </row>
    <row r="63" spans="2:16">
      <c r="B63" s="76" t="s">
        <v>1784</v>
      </c>
      <c r="C63" s="73" t="s">
        <v>1785</v>
      </c>
      <c r="D63" s="73" t="s">
        <v>236</v>
      </c>
      <c r="E63" s="73"/>
      <c r="F63" s="95">
        <v>42095</v>
      </c>
      <c r="G63" s="83">
        <v>5.5400000000000098</v>
      </c>
      <c r="H63" s="86" t="s">
        <v>132</v>
      </c>
      <c r="I63" s="87">
        <v>4.8000000000000001E-2</v>
      </c>
      <c r="J63" s="87">
        <v>4.8499999999999918E-2</v>
      </c>
      <c r="K63" s="83">
        <v>39527667.732000008</v>
      </c>
      <c r="L63" s="85">
        <v>115.80719999999999</v>
      </c>
      <c r="M63" s="83">
        <v>45775.885114451004</v>
      </c>
      <c r="N63" s="73"/>
      <c r="O63" s="84">
        <f t="shared" si="0"/>
        <v>9.9385477060812341E-3</v>
      </c>
      <c r="P63" s="84">
        <f>M63/'סכום נכסי הקרן'!$C$42</f>
        <v>5.9507140750094337E-3</v>
      </c>
    </row>
    <row r="64" spans="2:16">
      <c r="B64" s="76" t="s">
        <v>1786</v>
      </c>
      <c r="C64" s="73" t="s">
        <v>1787</v>
      </c>
      <c r="D64" s="73" t="s">
        <v>236</v>
      </c>
      <c r="E64" s="73"/>
      <c r="F64" s="95">
        <v>42125</v>
      </c>
      <c r="G64" s="83">
        <v>5.6200000000000179</v>
      </c>
      <c r="H64" s="86" t="s">
        <v>132</v>
      </c>
      <c r="I64" s="87">
        <v>4.8000000000000001E-2</v>
      </c>
      <c r="J64" s="87">
        <v>4.8500000000000119E-2</v>
      </c>
      <c r="K64" s="83">
        <v>37582298.964000009</v>
      </c>
      <c r="L64" s="85">
        <v>115.000742</v>
      </c>
      <c r="M64" s="83">
        <v>43219.922680510004</v>
      </c>
      <c r="N64" s="73"/>
      <c r="O64" s="84">
        <f t="shared" si="0"/>
        <v>9.3836145896344092E-3</v>
      </c>
      <c r="P64" s="84">
        <f>M64/'סכום נכסי הקרן'!$C$42</f>
        <v>5.6184473893337809E-3</v>
      </c>
    </row>
    <row r="65" spans="2:16">
      <c r="B65" s="76" t="s">
        <v>1788</v>
      </c>
      <c r="C65" s="73" t="s">
        <v>1789</v>
      </c>
      <c r="D65" s="73" t="s">
        <v>236</v>
      </c>
      <c r="E65" s="73"/>
      <c r="F65" s="95">
        <v>42156</v>
      </c>
      <c r="G65" s="83">
        <v>5.7000000000000304</v>
      </c>
      <c r="H65" s="86" t="s">
        <v>132</v>
      </c>
      <c r="I65" s="87">
        <v>4.8000000000000001E-2</v>
      </c>
      <c r="J65" s="87">
        <v>4.8499999999999849E-2</v>
      </c>
      <c r="K65" s="83">
        <v>14141017.464000002</v>
      </c>
      <c r="L65" s="85">
        <v>113.852953</v>
      </c>
      <c r="M65" s="83">
        <v>16099.965896545002</v>
      </c>
      <c r="N65" s="73"/>
      <c r="O65" s="84">
        <f t="shared" si="0"/>
        <v>3.4955146957623704E-3</v>
      </c>
      <c r="P65" s="84">
        <f>M65/'סכום נכסי הקרן'!$C$42</f>
        <v>2.0929424614773225E-3</v>
      </c>
    </row>
    <row r="66" spans="2:16">
      <c r="B66" s="76" t="s">
        <v>1790</v>
      </c>
      <c r="C66" s="73" t="s">
        <v>1791</v>
      </c>
      <c r="D66" s="73" t="s">
        <v>236</v>
      </c>
      <c r="E66" s="73"/>
      <c r="F66" s="95">
        <v>42218</v>
      </c>
      <c r="G66" s="83">
        <v>5.8699999999998083</v>
      </c>
      <c r="H66" s="86" t="s">
        <v>132</v>
      </c>
      <c r="I66" s="87">
        <v>4.8000000000000001E-2</v>
      </c>
      <c r="J66" s="87">
        <v>4.8499999999998718E-2</v>
      </c>
      <c r="K66" s="83">
        <v>15589465.410400001</v>
      </c>
      <c r="L66" s="85">
        <v>112.378744</v>
      </c>
      <c r="M66" s="83">
        <v>17519.245500205001</v>
      </c>
      <c r="N66" s="73"/>
      <c r="O66" s="84">
        <f t="shared" si="0"/>
        <v>3.8036589951893625E-3</v>
      </c>
      <c r="P66" s="84">
        <f>M66/'סכום נכסי הקרן'!$C$42</f>
        <v>2.2774441285178825E-3</v>
      </c>
    </row>
    <row r="67" spans="2:16">
      <c r="B67" s="76" t="s">
        <v>1792</v>
      </c>
      <c r="C67" s="73" t="s">
        <v>1793</v>
      </c>
      <c r="D67" s="73" t="s">
        <v>236</v>
      </c>
      <c r="E67" s="73"/>
      <c r="F67" s="95">
        <v>42309</v>
      </c>
      <c r="G67" s="83">
        <v>5.9800000000000635</v>
      </c>
      <c r="H67" s="86" t="s">
        <v>132</v>
      </c>
      <c r="I67" s="87">
        <v>4.8000000000000001E-2</v>
      </c>
      <c r="J67" s="87">
        <v>4.8500000000000633E-2</v>
      </c>
      <c r="K67" s="83">
        <v>33601849.153600007</v>
      </c>
      <c r="L67" s="85">
        <v>114.19153</v>
      </c>
      <c r="M67" s="83">
        <v>38370.46551602301</v>
      </c>
      <c r="N67" s="73"/>
      <c r="O67" s="84">
        <f t="shared" si="0"/>
        <v>8.3307335528756844E-3</v>
      </c>
      <c r="P67" s="84">
        <f>M67/'סכום נכסי הקרן'!$C$42</f>
        <v>4.9880339536849316E-3</v>
      </c>
    </row>
    <row r="68" spans="2:16">
      <c r="B68" s="76" t="s">
        <v>1794</v>
      </c>
      <c r="C68" s="73" t="s">
        <v>1795</v>
      </c>
      <c r="D68" s="73" t="s">
        <v>236</v>
      </c>
      <c r="E68" s="73"/>
      <c r="F68" s="95">
        <v>42339</v>
      </c>
      <c r="G68" s="83">
        <v>6.0599999999999152</v>
      </c>
      <c r="H68" s="86" t="s">
        <v>132</v>
      </c>
      <c r="I68" s="87">
        <v>4.8000000000000001E-2</v>
      </c>
      <c r="J68" s="87">
        <v>4.8499999999999321E-2</v>
      </c>
      <c r="K68" s="83">
        <v>26833312.212000001</v>
      </c>
      <c r="L68" s="85">
        <v>113.626412</v>
      </c>
      <c r="M68" s="83">
        <v>30489.729843593006</v>
      </c>
      <c r="N68" s="73"/>
      <c r="O68" s="84">
        <f t="shared" si="0"/>
        <v>6.6197220182295539E-3</v>
      </c>
      <c r="P68" s="84">
        <f>M68/'סכום נכסי הקרן'!$C$42</f>
        <v>3.9635643105506348E-3</v>
      </c>
    </row>
    <row r="69" spans="2:16">
      <c r="B69" s="76" t="s">
        <v>1796</v>
      </c>
      <c r="C69" s="73" t="s">
        <v>1797</v>
      </c>
      <c r="D69" s="73" t="s">
        <v>236</v>
      </c>
      <c r="E69" s="73"/>
      <c r="F69" s="95">
        <v>42370</v>
      </c>
      <c r="G69" s="83">
        <v>6.1399999999999961</v>
      </c>
      <c r="H69" s="86" t="s">
        <v>132</v>
      </c>
      <c r="I69" s="87">
        <v>4.8000000000000001E-2</v>
      </c>
      <c r="J69" s="87">
        <v>4.8499999999999897E-2</v>
      </c>
      <c r="K69" s="83">
        <v>14303543.682400003</v>
      </c>
      <c r="L69" s="85">
        <v>113.634435</v>
      </c>
      <c r="M69" s="83">
        <v>16253.751026279004</v>
      </c>
      <c r="N69" s="73"/>
      <c r="O69" s="84">
        <f t="shared" si="0"/>
        <v>3.5289034733802338E-3</v>
      </c>
      <c r="P69" s="84">
        <f>M69/'סכום נכסי הקרן'!$C$42</f>
        <v>2.1129340210888346E-3</v>
      </c>
    </row>
    <row r="70" spans="2:16">
      <c r="B70" s="76" t="s">
        <v>1798</v>
      </c>
      <c r="C70" s="73" t="s">
        <v>1799</v>
      </c>
      <c r="D70" s="73" t="s">
        <v>236</v>
      </c>
      <c r="E70" s="73"/>
      <c r="F70" s="95">
        <v>42461</v>
      </c>
      <c r="G70" s="83">
        <v>6.2399999999999469</v>
      </c>
      <c r="H70" s="86" t="s">
        <v>132</v>
      </c>
      <c r="I70" s="87">
        <v>4.8000000000000001E-2</v>
      </c>
      <c r="J70" s="87">
        <v>4.8499999999999516E-2</v>
      </c>
      <c r="K70" s="83">
        <v>38967549.902400009</v>
      </c>
      <c r="L70" s="85">
        <v>116.038843</v>
      </c>
      <c r="M70" s="83">
        <v>45217.494224151997</v>
      </c>
      <c r="N70" s="73"/>
      <c r="O70" s="84">
        <f t="shared" si="0"/>
        <v>9.8173136876017978E-3</v>
      </c>
      <c r="P70" s="84">
        <f>M70/'סכום נכסי הקרן'!$C$42</f>
        <v>5.8781251010998851E-3</v>
      </c>
    </row>
    <row r="71" spans="2:16">
      <c r="B71" s="76" t="s">
        <v>1800</v>
      </c>
      <c r="C71" s="73" t="s">
        <v>1801</v>
      </c>
      <c r="D71" s="73" t="s">
        <v>236</v>
      </c>
      <c r="E71" s="73"/>
      <c r="F71" s="95">
        <v>42491</v>
      </c>
      <c r="G71" s="83">
        <v>6.3299999999999486</v>
      </c>
      <c r="H71" s="86" t="s">
        <v>132</v>
      </c>
      <c r="I71" s="87">
        <v>4.8000000000000001E-2</v>
      </c>
      <c r="J71" s="87">
        <v>4.8499999999999627E-2</v>
      </c>
      <c r="K71" s="83">
        <v>41896868.60800001</v>
      </c>
      <c r="L71" s="85">
        <v>115.82038900000001</v>
      </c>
      <c r="M71" s="83">
        <v>48525.11614916801</v>
      </c>
      <c r="N71" s="73"/>
      <c r="O71" s="84">
        <f t="shared" si="0"/>
        <v>1.0535441981861132E-2</v>
      </c>
      <c r="P71" s="84">
        <f>M71/'סכום נכסי הקרן'!$C$42</f>
        <v>6.3081050412974581E-3</v>
      </c>
    </row>
    <row r="72" spans="2:16">
      <c r="B72" s="76" t="s">
        <v>1802</v>
      </c>
      <c r="C72" s="73" t="s">
        <v>1803</v>
      </c>
      <c r="D72" s="73" t="s">
        <v>236</v>
      </c>
      <c r="E72" s="73"/>
      <c r="F72" s="95">
        <v>42522</v>
      </c>
      <c r="G72" s="83">
        <v>6.4100000000000428</v>
      </c>
      <c r="H72" s="86" t="s">
        <v>132</v>
      </c>
      <c r="I72" s="87">
        <v>4.8000000000000001E-2</v>
      </c>
      <c r="J72" s="87">
        <v>4.8500000000000425E-2</v>
      </c>
      <c r="K72" s="83">
        <v>23858244.368000001</v>
      </c>
      <c r="L72" s="85">
        <v>114.894851</v>
      </c>
      <c r="M72" s="83">
        <v>27411.894294941005</v>
      </c>
      <c r="N72" s="73"/>
      <c r="O72" s="84">
        <f t="shared" si="0"/>
        <v>5.9514833734656131E-3</v>
      </c>
      <c r="P72" s="84">
        <f>M72/'סכום נכסי הקרן'!$C$42</f>
        <v>3.5634558413394986E-3</v>
      </c>
    </row>
    <row r="73" spans="2:16">
      <c r="B73" s="76" t="s">
        <v>1804</v>
      </c>
      <c r="C73" s="73" t="s">
        <v>1805</v>
      </c>
      <c r="D73" s="73" t="s">
        <v>236</v>
      </c>
      <c r="E73" s="73"/>
      <c r="F73" s="95">
        <v>42552</v>
      </c>
      <c r="G73" s="83">
        <v>6.489999999999756</v>
      </c>
      <c r="H73" s="86" t="s">
        <v>132</v>
      </c>
      <c r="I73" s="87">
        <v>4.8000000000000001E-2</v>
      </c>
      <c r="J73" s="87">
        <v>4.8499999999998517E-2</v>
      </c>
      <c r="K73" s="83">
        <v>7343767.099200001</v>
      </c>
      <c r="L73" s="85">
        <v>114.09575</v>
      </c>
      <c r="M73" s="83">
        <v>8378.9261837450013</v>
      </c>
      <c r="N73" s="73"/>
      <c r="O73" s="84">
        <f t="shared" si="0"/>
        <v>1.8191752577733109E-3</v>
      </c>
      <c r="P73" s="84">
        <f>M73/'סכום נכסי הקרן'!$C$42</f>
        <v>1.0892327663443902E-3</v>
      </c>
    </row>
    <row r="74" spans="2:16">
      <c r="B74" s="76" t="s">
        <v>1806</v>
      </c>
      <c r="C74" s="73" t="s">
        <v>1807</v>
      </c>
      <c r="D74" s="73" t="s">
        <v>236</v>
      </c>
      <c r="E74" s="73"/>
      <c r="F74" s="95">
        <v>42583</v>
      </c>
      <c r="G74" s="83">
        <v>6.5799999999999752</v>
      </c>
      <c r="H74" s="86" t="s">
        <v>132</v>
      </c>
      <c r="I74" s="87">
        <v>4.8000000000000001E-2</v>
      </c>
      <c r="J74" s="87">
        <v>4.8499999999999807E-2</v>
      </c>
      <c r="K74" s="83">
        <v>62870581.715200007</v>
      </c>
      <c r="L74" s="85">
        <v>113.30896799999999</v>
      </c>
      <c r="M74" s="83">
        <v>71238.007472291007</v>
      </c>
      <c r="N74" s="73"/>
      <c r="O74" s="84">
        <f t="shared" si="0"/>
        <v>1.5466709905867579E-2</v>
      </c>
      <c r="P74" s="84">
        <f>M74/'סכום נכסי הקרן'!$C$42</f>
        <v>9.2607059957681252E-3</v>
      </c>
    </row>
    <row r="75" spans="2:16">
      <c r="B75" s="76" t="s">
        <v>1808</v>
      </c>
      <c r="C75" s="73" t="s">
        <v>1809</v>
      </c>
      <c r="D75" s="73" t="s">
        <v>236</v>
      </c>
      <c r="E75" s="73"/>
      <c r="F75" s="95">
        <v>42614</v>
      </c>
      <c r="G75" s="83">
        <v>6.6600000000000277</v>
      </c>
      <c r="H75" s="86" t="s">
        <v>132</v>
      </c>
      <c r="I75" s="87">
        <v>4.8000000000000001E-2</v>
      </c>
      <c r="J75" s="87">
        <v>4.8500000000000432E-2</v>
      </c>
      <c r="K75" s="83">
        <v>19259700.342400003</v>
      </c>
      <c r="L75" s="85">
        <v>112.39967900000001</v>
      </c>
      <c r="M75" s="83">
        <v>21647.841456493006</v>
      </c>
      <c r="N75" s="73"/>
      <c r="O75" s="84">
        <f t="shared" si="0"/>
        <v>4.7000315670820015E-3</v>
      </c>
      <c r="P75" s="84">
        <f>M75/'סכום נכסי הקרן'!$C$42</f>
        <v>2.8141479848318297E-3</v>
      </c>
    </row>
    <row r="76" spans="2:16">
      <c r="B76" s="76" t="s">
        <v>1810</v>
      </c>
      <c r="C76" s="73" t="s">
        <v>1811</v>
      </c>
      <c r="D76" s="73" t="s">
        <v>236</v>
      </c>
      <c r="E76" s="73"/>
      <c r="F76" s="95">
        <v>42644</v>
      </c>
      <c r="G76" s="83">
        <v>6.589999999999848</v>
      </c>
      <c r="H76" s="86" t="s">
        <v>132</v>
      </c>
      <c r="I76" s="87">
        <v>4.8000000000000001E-2</v>
      </c>
      <c r="J76" s="87">
        <v>4.8499999999998912E-2</v>
      </c>
      <c r="K76" s="83">
        <v>14814340.368800001</v>
      </c>
      <c r="L76" s="85">
        <v>114.988511</v>
      </c>
      <c r="M76" s="83">
        <v>17034.789402301001</v>
      </c>
      <c r="N76" s="73"/>
      <c r="O76" s="84">
        <f t="shared" si="0"/>
        <v>3.6984771941497383E-3</v>
      </c>
      <c r="P76" s="84">
        <f>M76/'סכום נכסי הקרן'!$C$42</f>
        <v>2.214466433748822E-3</v>
      </c>
    </row>
    <row r="77" spans="2:16">
      <c r="B77" s="76" t="s">
        <v>1812</v>
      </c>
      <c r="C77" s="73" t="s">
        <v>1813</v>
      </c>
      <c r="D77" s="73" t="s">
        <v>236</v>
      </c>
      <c r="E77" s="73"/>
      <c r="F77" s="95">
        <v>42675</v>
      </c>
      <c r="G77" s="83">
        <v>6.6700000000001189</v>
      </c>
      <c r="H77" s="86" t="s">
        <v>132</v>
      </c>
      <c r="I77" s="87">
        <v>4.8000000000000001E-2</v>
      </c>
      <c r="J77" s="87">
        <v>4.850000000000091E-2</v>
      </c>
      <c r="K77" s="83">
        <v>21607606.574400004</v>
      </c>
      <c r="L77" s="85">
        <v>114.640314</v>
      </c>
      <c r="M77" s="83">
        <v>24771.027917215004</v>
      </c>
      <c r="N77" s="73"/>
      <c r="O77" s="84">
        <f t="shared" si="0"/>
        <v>5.3781164923055128E-3</v>
      </c>
      <c r="P77" s="84">
        <f>M77/'סכום נכסי הקרן'!$C$42</f>
        <v>3.2201519230239529E-3</v>
      </c>
    </row>
    <row r="78" spans="2:16">
      <c r="B78" s="76" t="s">
        <v>1814</v>
      </c>
      <c r="C78" s="73" t="s">
        <v>1815</v>
      </c>
      <c r="D78" s="73" t="s">
        <v>236</v>
      </c>
      <c r="E78" s="73"/>
      <c r="F78" s="95">
        <v>42705</v>
      </c>
      <c r="G78" s="83">
        <v>6.7499999999999085</v>
      </c>
      <c r="H78" s="86" t="s">
        <v>132</v>
      </c>
      <c r="I78" s="87">
        <v>4.8000000000000001E-2</v>
      </c>
      <c r="J78" s="87">
        <v>4.8599999999999172E-2</v>
      </c>
      <c r="K78" s="83">
        <v>24141119.671200003</v>
      </c>
      <c r="L78" s="85">
        <v>113.94152699999999</v>
      </c>
      <c r="M78" s="83">
        <v>27506.760429598005</v>
      </c>
      <c r="N78" s="73"/>
      <c r="O78" s="84">
        <f t="shared" ref="O78:O141" si="2">IFERROR(M78/$M$11,0)</f>
        <v>5.9720800610582785E-3</v>
      </c>
      <c r="P78" s="84">
        <f>M78/'סכום נכסי הקרן'!$C$42</f>
        <v>3.575788125932876E-3</v>
      </c>
    </row>
    <row r="79" spans="2:16">
      <c r="B79" s="76" t="s">
        <v>1816</v>
      </c>
      <c r="C79" s="73" t="s">
        <v>1817</v>
      </c>
      <c r="D79" s="73" t="s">
        <v>236</v>
      </c>
      <c r="E79" s="73"/>
      <c r="F79" s="95">
        <v>42736</v>
      </c>
      <c r="G79" s="83">
        <v>6.8399999999999874</v>
      </c>
      <c r="H79" s="86" t="s">
        <v>132</v>
      </c>
      <c r="I79" s="87">
        <v>4.8000000000000001E-2</v>
      </c>
      <c r="J79" s="87">
        <v>4.8499999999999925E-2</v>
      </c>
      <c r="K79" s="83">
        <v>48898410.170400009</v>
      </c>
      <c r="L79" s="85">
        <v>113.977953</v>
      </c>
      <c r="M79" s="83">
        <v>55733.406947177005</v>
      </c>
      <c r="N79" s="73"/>
      <c r="O79" s="84">
        <f t="shared" si="2"/>
        <v>1.2100456875537163E-2</v>
      </c>
      <c r="P79" s="84">
        <f>M79/'סכום נכסי הקרן'!$C$42</f>
        <v>7.2451590687887084E-3</v>
      </c>
    </row>
    <row r="80" spans="2:16">
      <c r="B80" s="76" t="s">
        <v>1818</v>
      </c>
      <c r="C80" s="73" t="s">
        <v>1819</v>
      </c>
      <c r="D80" s="73" t="s">
        <v>236</v>
      </c>
      <c r="E80" s="73"/>
      <c r="F80" s="95">
        <v>42767</v>
      </c>
      <c r="G80" s="83">
        <v>6.9200000000000275</v>
      </c>
      <c r="H80" s="86" t="s">
        <v>132</v>
      </c>
      <c r="I80" s="87">
        <v>4.8000000000000001E-2</v>
      </c>
      <c r="J80" s="87">
        <v>4.8500000000000314E-2</v>
      </c>
      <c r="K80" s="83">
        <v>26729449.303200003</v>
      </c>
      <c r="L80" s="85">
        <v>113.519475</v>
      </c>
      <c r="M80" s="83">
        <v>30343.130386773006</v>
      </c>
      <c r="N80" s="73"/>
      <c r="O80" s="84">
        <f t="shared" si="2"/>
        <v>6.5878933448647826E-3</v>
      </c>
      <c r="P80" s="84">
        <f>M80/'סכום נכסי הקרן'!$C$42</f>
        <v>3.9445068647162972E-3</v>
      </c>
    </row>
    <row r="81" spans="2:16">
      <c r="B81" s="76" t="s">
        <v>1820</v>
      </c>
      <c r="C81" s="73" t="s">
        <v>1821</v>
      </c>
      <c r="D81" s="73" t="s">
        <v>236</v>
      </c>
      <c r="E81" s="73"/>
      <c r="F81" s="95">
        <v>42795</v>
      </c>
      <c r="G81" s="83">
        <v>7.0000000000000266</v>
      </c>
      <c r="H81" s="86" t="s">
        <v>132</v>
      </c>
      <c r="I81" s="87">
        <v>4.8000000000000001E-2</v>
      </c>
      <c r="J81" s="87">
        <v>4.8500000000000251E-2</v>
      </c>
      <c r="K81" s="83">
        <v>33116743.424800005</v>
      </c>
      <c r="L81" s="85">
        <v>113.307041</v>
      </c>
      <c r="M81" s="83">
        <v>37523.601930553006</v>
      </c>
      <c r="N81" s="73"/>
      <c r="O81" s="84">
        <f t="shared" si="2"/>
        <v>8.1468683119591389E-3</v>
      </c>
      <c r="P81" s="84">
        <f>M81/'סכום נכסי הקרן'!$C$42</f>
        <v>4.8779444809184417E-3</v>
      </c>
    </row>
    <row r="82" spans="2:16">
      <c r="B82" s="76" t="s">
        <v>1822</v>
      </c>
      <c r="C82" s="73" t="s">
        <v>1823</v>
      </c>
      <c r="D82" s="73" t="s">
        <v>236</v>
      </c>
      <c r="E82" s="73"/>
      <c r="F82" s="95">
        <v>42826</v>
      </c>
      <c r="G82" s="83">
        <v>6.9199999999999129</v>
      </c>
      <c r="H82" s="86" t="s">
        <v>132</v>
      </c>
      <c r="I82" s="87">
        <v>4.8000000000000001E-2</v>
      </c>
      <c r="J82" s="87">
        <v>4.8499999999999391E-2</v>
      </c>
      <c r="K82" s="83">
        <v>23371490.021600004</v>
      </c>
      <c r="L82" s="85">
        <v>115.56882</v>
      </c>
      <c r="M82" s="83">
        <v>27010.155285296009</v>
      </c>
      <c r="N82" s="73"/>
      <c r="O82" s="84">
        <f t="shared" si="2"/>
        <v>5.8642605419951151E-3</v>
      </c>
      <c r="P82" s="84">
        <f>M82/'סכום נכסי הקרן'!$C$42</f>
        <v>3.511231095205204E-3</v>
      </c>
    </row>
    <row r="83" spans="2:16">
      <c r="B83" s="76" t="s">
        <v>1824</v>
      </c>
      <c r="C83" s="73" t="s">
        <v>1825</v>
      </c>
      <c r="D83" s="73" t="s">
        <v>236</v>
      </c>
      <c r="E83" s="73"/>
      <c r="F83" s="95">
        <v>42856</v>
      </c>
      <c r="G83" s="83">
        <v>7.0000000000000631</v>
      </c>
      <c r="H83" s="86" t="s">
        <v>132</v>
      </c>
      <c r="I83" s="87">
        <v>4.8000000000000001E-2</v>
      </c>
      <c r="J83" s="87">
        <v>4.8500000000000452E-2</v>
      </c>
      <c r="K83" s="83">
        <v>42237857.681600004</v>
      </c>
      <c r="L83" s="85">
        <v>114.76474</v>
      </c>
      <c r="M83" s="83">
        <v>48474.167459074</v>
      </c>
      <c r="N83" s="73"/>
      <c r="O83" s="84">
        <f t="shared" si="2"/>
        <v>1.0524380350047883E-2</v>
      </c>
      <c r="P83" s="84">
        <f>M83/'סכום נכסי הקרן'!$C$42</f>
        <v>6.3014818796373892E-3</v>
      </c>
    </row>
    <row r="84" spans="2:16">
      <c r="B84" s="76" t="s">
        <v>1826</v>
      </c>
      <c r="C84" s="73" t="s">
        <v>1827</v>
      </c>
      <c r="D84" s="73" t="s">
        <v>236</v>
      </c>
      <c r="E84" s="73"/>
      <c r="F84" s="95">
        <v>42887</v>
      </c>
      <c r="G84" s="83">
        <v>7.0899999999999617</v>
      </c>
      <c r="H84" s="86" t="s">
        <v>132</v>
      </c>
      <c r="I84" s="87">
        <v>4.8000000000000001E-2</v>
      </c>
      <c r="J84" s="87">
        <v>4.8499999999999703E-2</v>
      </c>
      <c r="K84" s="83">
        <v>37091560.458400011</v>
      </c>
      <c r="L84" s="85">
        <v>114.095292</v>
      </c>
      <c r="M84" s="83">
        <v>42319.72428238501</v>
      </c>
      <c r="N84" s="73"/>
      <c r="O84" s="84">
        <f t="shared" si="2"/>
        <v>9.1881696582620433E-3</v>
      </c>
      <c r="P84" s="84">
        <f>M84/'סכום נכסי הקרן'!$C$42</f>
        <v>5.5014245668448224E-3</v>
      </c>
    </row>
    <row r="85" spans="2:16">
      <c r="B85" s="76" t="s">
        <v>1828</v>
      </c>
      <c r="C85" s="73" t="s">
        <v>1829</v>
      </c>
      <c r="D85" s="73" t="s">
        <v>236</v>
      </c>
      <c r="E85" s="73"/>
      <c r="F85" s="95">
        <v>42918</v>
      </c>
      <c r="G85" s="83">
        <v>7.1700000000000541</v>
      </c>
      <c r="H85" s="86" t="s">
        <v>132</v>
      </c>
      <c r="I85" s="87">
        <v>4.8000000000000001E-2</v>
      </c>
      <c r="J85" s="87">
        <v>4.8500000000000536E-2</v>
      </c>
      <c r="K85" s="83">
        <v>16103147.177600002</v>
      </c>
      <c r="L85" s="85">
        <v>113.15503200000001</v>
      </c>
      <c r="M85" s="83">
        <v>18221.521332500004</v>
      </c>
      <c r="N85" s="73"/>
      <c r="O85" s="84">
        <f t="shared" si="2"/>
        <v>3.956132330104483E-3</v>
      </c>
      <c r="P85" s="84">
        <f>M85/'סכום נכסי הקרן'!$C$42</f>
        <v>2.3687376702883627E-3</v>
      </c>
    </row>
    <row r="86" spans="2:16">
      <c r="B86" s="76" t="s">
        <v>1830</v>
      </c>
      <c r="C86" s="73" t="s">
        <v>1831</v>
      </c>
      <c r="D86" s="73" t="s">
        <v>236</v>
      </c>
      <c r="E86" s="73"/>
      <c r="F86" s="95">
        <v>42949</v>
      </c>
      <c r="G86" s="83">
        <v>7.2600000000000549</v>
      </c>
      <c r="H86" s="86" t="s">
        <v>132</v>
      </c>
      <c r="I86" s="87">
        <v>4.8000000000000001E-2</v>
      </c>
      <c r="J86" s="87">
        <v>4.850000000000021E-2</v>
      </c>
      <c r="K86" s="83">
        <v>39431635.756800011</v>
      </c>
      <c r="L86" s="85">
        <v>113.521998</v>
      </c>
      <c r="M86" s="83">
        <v>44763.580650833006</v>
      </c>
      <c r="N86" s="73"/>
      <c r="O86" s="84">
        <f t="shared" si="2"/>
        <v>9.7187630710142796E-3</v>
      </c>
      <c r="P86" s="84">
        <f>M86/'סכום נכסי הקרן'!$C$42</f>
        <v>5.8191178337836181E-3</v>
      </c>
    </row>
    <row r="87" spans="2:16">
      <c r="B87" s="76" t="s">
        <v>1832</v>
      </c>
      <c r="C87" s="73" t="s">
        <v>1833</v>
      </c>
      <c r="D87" s="73" t="s">
        <v>236</v>
      </c>
      <c r="E87" s="73"/>
      <c r="F87" s="95">
        <v>42979</v>
      </c>
      <c r="G87" s="83">
        <v>7.3400000000001304</v>
      </c>
      <c r="H87" s="86" t="s">
        <v>132</v>
      </c>
      <c r="I87" s="87">
        <v>4.8000000000000001E-2</v>
      </c>
      <c r="J87" s="87">
        <v>4.8500000000001001E-2</v>
      </c>
      <c r="K87" s="83">
        <v>17712197.955200005</v>
      </c>
      <c r="L87" s="85">
        <v>113.203413</v>
      </c>
      <c r="M87" s="83">
        <v>20050.812633360001</v>
      </c>
      <c r="N87" s="73"/>
      <c r="O87" s="84">
        <f t="shared" si="2"/>
        <v>4.3532955704538674E-3</v>
      </c>
      <c r="P87" s="84">
        <f>M87/'סכום נכסי הקרן'!$C$42</f>
        <v>2.6065395055582486E-3</v>
      </c>
    </row>
    <row r="88" spans="2:16">
      <c r="B88" s="76" t="s">
        <v>1834</v>
      </c>
      <c r="C88" s="73" t="s">
        <v>1835</v>
      </c>
      <c r="D88" s="73" t="s">
        <v>236</v>
      </c>
      <c r="E88" s="73"/>
      <c r="F88" s="95">
        <v>43009</v>
      </c>
      <c r="G88" s="83">
        <v>7.2500000000000258</v>
      </c>
      <c r="H88" s="86" t="s">
        <v>132</v>
      </c>
      <c r="I88" s="87">
        <v>4.8000000000000001E-2</v>
      </c>
      <c r="J88" s="87">
        <v>4.850000000000005E-2</v>
      </c>
      <c r="K88" s="83">
        <v>33852439.028800003</v>
      </c>
      <c r="L88" s="85">
        <v>115.116557</v>
      </c>
      <c r="M88" s="83">
        <v>38969.76212190801</v>
      </c>
      <c r="N88" s="73"/>
      <c r="O88" s="84">
        <f t="shared" si="2"/>
        <v>8.4608487410973605E-3</v>
      </c>
      <c r="P88" s="84">
        <f>M88/'סכום נכסי הקרן'!$C$42</f>
        <v>5.0659405356948423E-3</v>
      </c>
    </row>
    <row r="89" spans="2:16">
      <c r="B89" s="76" t="s">
        <v>1836</v>
      </c>
      <c r="C89" s="73" t="s">
        <v>1837</v>
      </c>
      <c r="D89" s="73" t="s">
        <v>236</v>
      </c>
      <c r="E89" s="73"/>
      <c r="F89" s="95">
        <v>43040</v>
      </c>
      <c r="G89" s="83">
        <v>7.3300000000000791</v>
      </c>
      <c r="H89" s="86" t="s">
        <v>132</v>
      </c>
      <c r="I89" s="87">
        <v>4.8000000000000001E-2</v>
      </c>
      <c r="J89" s="87">
        <v>4.850000000000039E-2</v>
      </c>
      <c r="K89" s="83">
        <v>36318358.803999998</v>
      </c>
      <c r="L89" s="85">
        <v>114.533733</v>
      </c>
      <c r="M89" s="83">
        <v>41596.771953884003</v>
      </c>
      <c r="N89" s="73"/>
      <c r="O89" s="84">
        <f t="shared" si="2"/>
        <v>9.0312071836301435E-3</v>
      </c>
      <c r="P89" s="84">
        <f>M89/'סכום נכסי הקרן'!$C$42</f>
        <v>5.407443148768132E-3</v>
      </c>
    </row>
    <row r="90" spans="2:16">
      <c r="B90" s="76" t="s">
        <v>1838</v>
      </c>
      <c r="C90" s="73" t="s">
        <v>1839</v>
      </c>
      <c r="D90" s="73" t="s">
        <v>236</v>
      </c>
      <c r="E90" s="73"/>
      <c r="F90" s="95">
        <v>43070</v>
      </c>
      <c r="G90" s="83">
        <v>7.4100000000000898</v>
      </c>
      <c r="H90" s="86" t="s">
        <v>132</v>
      </c>
      <c r="I90" s="87">
        <v>4.8000000000000001E-2</v>
      </c>
      <c r="J90" s="87">
        <v>4.8500000000000439E-2</v>
      </c>
      <c r="K90" s="83">
        <v>37192538.286400005</v>
      </c>
      <c r="L90" s="85">
        <v>113.754755</v>
      </c>
      <c r="M90" s="83">
        <v>42308.28073715901</v>
      </c>
      <c r="N90" s="73"/>
      <c r="O90" s="84">
        <f t="shared" si="2"/>
        <v>9.1856851138371574E-3</v>
      </c>
      <c r="P90" s="84">
        <f>M90/'סכום נכסי הקרן'!$C$42</f>
        <v>5.4999369437115043E-3</v>
      </c>
    </row>
    <row r="91" spans="2:16">
      <c r="B91" s="76" t="s">
        <v>1840</v>
      </c>
      <c r="C91" s="73" t="s">
        <v>1841</v>
      </c>
      <c r="D91" s="73" t="s">
        <v>236</v>
      </c>
      <c r="E91" s="73"/>
      <c r="F91" s="95">
        <v>43101</v>
      </c>
      <c r="G91" s="83">
        <v>7.5</v>
      </c>
      <c r="H91" s="86" t="s">
        <v>132</v>
      </c>
      <c r="I91" s="87">
        <v>4.8000000000000001E-2</v>
      </c>
      <c r="J91" s="87">
        <v>4.8499999999999932E-2</v>
      </c>
      <c r="K91" s="83">
        <v>50777009.925600007</v>
      </c>
      <c r="L91" s="85">
        <v>113.634485</v>
      </c>
      <c r="M91" s="83">
        <v>57700.193597464007</v>
      </c>
      <c r="N91" s="73"/>
      <c r="O91" s="84">
        <f t="shared" si="2"/>
        <v>1.252747216759954E-2</v>
      </c>
      <c r="P91" s="84">
        <f>M91/'סכום נכסי הקרן'!$C$42</f>
        <v>7.5008348459613657E-3</v>
      </c>
    </row>
    <row r="92" spans="2:16">
      <c r="B92" s="76" t="s">
        <v>1842</v>
      </c>
      <c r="C92" s="73" t="s">
        <v>1843</v>
      </c>
      <c r="D92" s="73" t="s">
        <v>236</v>
      </c>
      <c r="E92" s="73"/>
      <c r="F92" s="95">
        <v>43132</v>
      </c>
      <c r="G92" s="83">
        <v>7.5900000000000283</v>
      </c>
      <c r="H92" s="86" t="s">
        <v>132</v>
      </c>
      <c r="I92" s="87">
        <v>4.8000000000000001E-2</v>
      </c>
      <c r="J92" s="87">
        <v>4.850000000000021E-2</v>
      </c>
      <c r="K92" s="83">
        <v>48747424.275200002</v>
      </c>
      <c r="L92" s="85">
        <v>113.069627</v>
      </c>
      <c r="M92" s="83">
        <v>55118.530786821015</v>
      </c>
      <c r="N92" s="73"/>
      <c r="O92" s="84">
        <f t="shared" si="2"/>
        <v>1.1966959160796068E-2</v>
      </c>
      <c r="P92" s="84">
        <f>M92/'סכום נכסי הקרן'!$C$42</f>
        <v>7.1652271960860863E-3</v>
      </c>
    </row>
    <row r="93" spans="2:16">
      <c r="B93" s="76" t="s">
        <v>1844</v>
      </c>
      <c r="C93" s="73" t="s">
        <v>1845</v>
      </c>
      <c r="D93" s="73" t="s">
        <v>236</v>
      </c>
      <c r="E93" s="73"/>
      <c r="F93" s="95">
        <v>43161</v>
      </c>
      <c r="G93" s="83">
        <v>7.6700000000002975</v>
      </c>
      <c r="H93" s="86" t="s">
        <v>132</v>
      </c>
      <c r="I93" s="87">
        <v>4.8000000000000001E-2</v>
      </c>
      <c r="J93" s="87">
        <v>4.8500000000002111E-2</v>
      </c>
      <c r="K93" s="83">
        <v>11466822.332000002</v>
      </c>
      <c r="L93" s="85">
        <v>113.18722</v>
      </c>
      <c r="M93" s="83">
        <v>12978.977386545002</v>
      </c>
      <c r="N93" s="73"/>
      <c r="O93" s="84">
        <f t="shared" si="2"/>
        <v>2.817906974596226E-3</v>
      </c>
      <c r="P93" s="84">
        <f>M93/'סכום נכסי הקרן'!$C$42</f>
        <v>1.6872242496292096E-3</v>
      </c>
    </row>
    <row r="94" spans="2:16">
      <c r="B94" s="76" t="s">
        <v>1846</v>
      </c>
      <c r="C94" s="73" t="s">
        <v>1847</v>
      </c>
      <c r="D94" s="73" t="s">
        <v>236</v>
      </c>
      <c r="E94" s="73"/>
      <c r="F94" s="95">
        <v>43221</v>
      </c>
      <c r="G94" s="83">
        <v>7.6500000000000083</v>
      </c>
      <c r="H94" s="86" t="s">
        <v>132</v>
      </c>
      <c r="I94" s="87">
        <v>4.8000000000000001E-2</v>
      </c>
      <c r="J94" s="87">
        <v>4.8500000000000008E-2</v>
      </c>
      <c r="K94" s="83">
        <v>46411607.905600004</v>
      </c>
      <c r="L94" s="85">
        <v>114.535849</v>
      </c>
      <c r="M94" s="83">
        <v>53157.92920984701</v>
      </c>
      <c r="N94" s="73"/>
      <c r="O94" s="84">
        <f t="shared" si="2"/>
        <v>1.1541286729631591E-2</v>
      </c>
      <c r="P94" s="84">
        <f>M94/'סכום נכסי הקרן'!$C$42</f>
        <v>6.91035545804291E-3</v>
      </c>
    </row>
    <row r="95" spans="2:16">
      <c r="B95" s="76" t="s">
        <v>1848</v>
      </c>
      <c r="C95" s="73" t="s">
        <v>1849</v>
      </c>
      <c r="D95" s="73" t="s">
        <v>236</v>
      </c>
      <c r="E95" s="73"/>
      <c r="F95" s="95">
        <v>43252</v>
      </c>
      <c r="G95" s="83">
        <v>7.7299999999998681</v>
      </c>
      <c r="H95" s="86" t="s">
        <v>132</v>
      </c>
      <c r="I95" s="87">
        <v>4.8000000000000001E-2</v>
      </c>
      <c r="J95" s="87">
        <v>4.8499999999999259E-2</v>
      </c>
      <c r="K95" s="83">
        <v>25863650.293600008</v>
      </c>
      <c r="L95" s="85">
        <v>113.632942</v>
      </c>
      <c r="M95" s="83">
        <v>29389.626661519003</v>
      </c>
      <c r="N95" s="73"/>
      <c r="O95" s="84">
        <f t="shared" si="2"/>
        <v>6.3808751247327279E-3</v>
      </c>
      <c r="P95" s="84">
        <f>M95/'סכום נכסי הקרן'!$C$42</f>
        <v>3.8205545255259911E-3</v>
      </c>
    </row>
    <row r="96" spans="2:16">
      <c r="B96" s="76" t="s">
        <v>1850</v>
      </c>
      <c r="C96" s="73" t="s">
        <v>1851</v>
      </c>
      <c r="D96" s="73" t="s">
        <v>236</v>
      </c>
      <c r="E96" s="73"/>
      <c r="F96" s="95">
        <v>43282</v>
      </c>
      <c r="G96" s="83">
        <v>7.8100000000000049</v>
      </c>
      <c r="H96" s="86" t="s">
        <v>132</v>
      </c>
      <c r="I96" s="87">
        <v>4.8000000000000001E-2</v>
      </c>
      <c r="J96" s="87">
        <v>4.8500000000000217E-2</v>
      </c>
      <c r="K96" s="83">
        <v>19836166.963200003</v>
      </c>
      <c r="L96" s="85">
        <v>112.631793</v>
      </c>
      <c r="M96" s="83">
        <v>22341.830461590002</v>
      </c>
      <c r="N96" s="73"/>
      <c r="O96" s="84">
        <f t="shared" si="2"/>
        <v>4.8507057226424566E-3</v>
      </c>
      <c r="P96" s="84">
        <f>M96/'סכום נכסי הקרן'!$C$42</f>
        <v>2.9043642664003267E-3</v>
      </c>
    </row>
    <row r="97" spans="2:16">
      <c r="B97" s="76" t="s">
        <v>1852</v>
      </c>
      <c r="C97" s="73" t="s">
        <v>1853</v>
      </c>
      <c r="D97" s="73" t="s">
        <v>236</v>
      </c>
      <c r="E97" s="73"/>
      <c r="F97" s="95">
        <v>43313</v>
      </c>
      <c r="G97" s="83">
        <v>7.9000000000000163</v>
      </c>
      <c r="H97" s="86" t="s">
        <v>132</v>
      </c>
      <c r="I97" s="87">
        <v>4.8000000000000001E-2</v>
      </c>
      <c r="J97" s="87">
        <v>4.8600000000000039E-2</v>
      </c>
      <c r="K97" s="83">
        <v>56041045.922400005</v>
      </c>
      <c r="L97" s="85">
        <v>112.043087</v>
      </c>
      <c r="M97" s="83">
        <v>62790.117804980007</v>
      </c>
      <c r="N97" s="73"/>
      <c r="O97" s="84">
        <f t="shared" si="2"/>
        <v>1.3632561767292847E-2</v>
      </c>
      <c r="P97" s="84">
        <f>M97/'סכום נכסי הקרן'!$C$42</f>
        <v>8.162508204033362E-3</v>
      </c>
    </row>
    <row r="98" spans="2:16">
      <c r="B98" s="76" t="s">
        <v>1854</v>
      </c>
      <c r="C98" s="73" t="s">
        <v>1855</v>
      </c>
      <c r="D98" s="73" t="s">
        <v>236</v>
      </c>
      <c r="E98" s="73"/>
      <c r="F98" s="95">
        <v>43345</v>
      </c>
      <c r="G98" s="83">
        <v>7.9900000000000295</v>
      </c>
      <c r="H98" s="86" t="s">
        <v>132</v>
      </c>
      <c r="I98" s="87">
        <v>4.8000000000000001E-2</v>
      </c>
      <c r="J98" s="87">
        <v>4.8500000000000189E-2</v>
      </c>
      <c r="K98" s="83">
        <v>52014572.204000019</v>
      </c>
      <c r="L98" s="85">
        <v>111.59798000000001</v>
      </c>
      <c r="M98" s="83">
        <v>58047.211647767006</v>
      </c>
      <c r="N98" s="73"/>
      <c r="O98" s="84">
        <f t="shared" si="2"/>
        <v>1.2602814357907485E-2</v>
      </c>
      <c r="P98" s="84">
        <f>M98/'סכום נכסי הקרן'!$C$42</f>
        <v>7.5459460478760282E-3</v>
      </c>
    </row>
    <row r="99" spans="2:16">
      <c r="B99" s="76" t="s">
        <v>1856</v>
      </c>
      <c r="C99" s="73" t="s">
        <v>1857</v>
      </c>
      <c r="D99" s="73" t="s">
        <v>236</v>
      </c>
      <c r="E99" s="73"/>
      <c r="F99" s="95">
        <v>43375</v>
      </c>
      <c r="G99" s="83">
        <v>7.8799999999999892</v>
      </c>
      <c r="H99" s="86" t="s">
        <v>132</v>
      </c>
      <c r="I99" s="87">
        <v>4.8000000000000001E-2</v>
      </c>
      <c r="J99" s="87">
        <v>4.8500000000000092E-2</v>
      </c>
      <c r="K99" s="83">
        <v>18678562.638400003</v>
      </c>
      <c r="L99" s="85">
        <v>113.71819000000001</v>
      </c>
      <c r="M99" s="83">
        <v>21240.923325648004</v>
      </c>
      <c r="N99" s="73"/>
      <c r="O99" s="84">
        <f t="shared" si="2"/>
        <v>4.6116842801696666E-3</v>
      </c>
      <c r="P99" s="84">
        <f>M99/'סכום נכסי הקרן'!$C$42</f>
        <v>2.7612499700246521E-3</v>
      </c>
    </row>
    <row r="100" spans="2:16">
      <c r="B100" s="76" t="s">
        <v>1858</v>
      </c>
      <c r="C100" s="73" t="s">
        <v>1859</v>
      </c>
      <c r="D100" s="73" t="s">
        <v>236</v>
      </c>
      <c r="E100" s="73"/>
      <c r="F100" s="95">
        <v>43405</v>
      </c>
      <c r="G100" s="83">
        <v>7.9599999999245137</v>
      </c>
      <c r="H100" s="86" t="s">
        <v>132</v>
      </c>
      <c r="I100" s="87">
        <v>4.8000000000000001E-2</v>
      </c>
      <c r="J100" s="87">
        <v>4.8499999999790308E-2</v>
      </c>
      <c r="K100" s="83">
        <v>12639.401600000001</v>
      </c>
      <c r="L100" s="85">
        <v>113.194228</v>
      </c>
      <c r="M100" s="83">
        <v>14.307073098</v>
      </c>
      <c r="N100" s="73"/>
      <c r="O100" s="84">
        <f t="shared" si="2"/>
        <v>3.106254049776439E-6</v>
      </c>
      <c r="P100" s="84">
        <f>M100/'סכום נכסי הקרן'!$C$42</f>
        <v>1.8598723114494272E-6</v>
      </c>
    </row>
    <row r="101" spans="2:16">
      <c r="B101" s="76" t="s">
        <v>1860</v>
      </c>
      <c r="C101" s="73" t="s">
        <v>1861</v>
      </c>
      <c r="D101" s="73" t="s">
        <v>236</v>
      </c>
      <c r="E101" s="73"/>
      <c r="F101" s="95">
        <v>43435</v>
      </c>
      <c r="G101" s="83">
        <v>8.0400000000000329</v>
      </c>
      <c r="H101" s="86" t="s">
        <v>132</v>
      </c>
      <c r="I101" s="87">
        <v>4.8000000000000001E-2</v>
      </c>
      <c r="J101" s="87">
        <v>4.8600000000000143E-2</v>
      </c>
      <c r="K101" s="83">
        <v>21610354.270399999</v>
      </c>
      <c r="L101" s="85">
        <v>112.351983</v>
      </c>
      <c r="M101" s="83">
        <v>24279.661620781</v>
      </c>
      <c r="N101" s="73"/>
      <c r="O101" s="84">
        <f t="shared" si="2"/>
        <v>5.2714343961306398E-3</v>
      </c>
      <c r="P101" s="84">
        <f>M101/'סכום נכסי הקרן'!$C$42</f>
        <v>3.1562759252389966E-3</v>
      </c>
    </row>
    <row r="102" spans="2:16">
      <c r="B102" s="76" t="s">
        <v>1862</v>
      </c>
      <c r="C102" s="73" t="s">
        <v>1863</v>
      </c>
      <c r="D102" s="73" t="s">
        <v>236</v>
      </c>
      <c r="E102" s="73"/>
      <c r="F102" s="95">
        <v>43497</v>
      </c>
      <c r="G102" s="83">
        <v>8.2100000000000968</v>
      </c>
      <c r="H102" s="86" t="s">
        <v>132</v>
      </c>
      <c r="I102" s="87">
        <v>4.8000000000000001E-2</v>
      </c>
      <c r="J102" s="87">
        <v>4.8600000000000615E-2</v>
      </c>
      <c r="K102" s="83">
        <v>32616113.213600002</v>
      </c>
      <c r="L102" s="85">
        <v>112.144031</v>
      </c>
      <c r="M102" s="83">
        <v>36577.024117902009</v>
      </c>
      <c r="N102" s="73"/>
      <c r="O102" s="84">
        <f t="shared" si="2"/>
        <v>7.9413537986945983E-3</v>
      </c>
      <c r="P102" s="84">
        <f>M102/'סכום נכסי הקרן'!$C$42</f>
        <v>4.754892487521689E-3</v>
      </c>
    </row>
    <row r="103" spans="2:16">
      <c r="B103" s="76" t="s">
        <v>1864</v>
      </c>
      <c r="C103" s="73" t="s">
        <v>1865</v>
      </c>
      <c r="D103" s="73" t="s">
        <v>236</v>
      </c>
      <c r="E103" s="73"/>
      <c r="F103" s="95">
        <v>43525</v>
      </c>
      <c r="G103" s="83">
        <v>8.2900000000000453</v>
      </c>
      <c r="H103" s="86" t="s">
        <v>132</v>
      </c>
      <c r="I103" s="87">
        <v>4.8000000000000001E-2</v>
      </c>
      <c r="J103" s="87">
        <v>4.8700000000000326E-2</v>
      </c>
      <c r="K103" s="83">
        <v>51180921.237599999</v>
      </c>
      <c r="L103" s="85">
        <v>111.744664</v>
      </c>
      <c r="M103" s="83">
        <v>57191.948270446017</v>
      </c>
      <c r="N103" s="73"/>
      <c r="O103" s="84">
        <f t="shared" si="2"/>
        <v>1.2417125411521927E-2</v>
      </c>
      <c r="P103" s="84">
        <f>M103/'סכום נכסי הקרן'!$C$42</f>
        <v>7.4347646298752778E-3</v>
      </c>
    </row>
    <row r="104" spans="2:16">
      <c r="B104" s="76" t="s">
        <v>1866</v>
      </c>
      <c r="C104" s="73" t="s">
        <v>1867</v>
      </c>
      <c r="D104" s="73" t="s">
        <v>236</v>
      </c>
      <c r="E104" s="73"/>
      <c r="F104" s="95">
        <v>43556</v>
      </c>
      <c r="G104" s="83">
        <v>8.1800000000001383</v>
      </c>
      <c r="H104" s="86" t="s">
        <v>132</v>
      </c>
      <c r="I104" s="87">
        <v>4.8000000000000001E-2</v>
      </c>
      <c r="J104" s="87">
        <v>4.8700000000000597E-2</v>
      </c>
      <c r="K104" s="83">
        <v>22663133.992800001</v>
      </c>
      <c r="L104" s="85">
        <v>113.839721</v>
      </c>
      <c r="M104" s="83">
        <v>25799.648405758006</v>
      </c>
      <c r="N104" s="73"/>
      <c r="O104" s="84">
        <f t="shared" si="2"/>
        <v>5.6014435513296523E-3</v>
      </c>
      <c r="P104" s="84">
        <f>M104/'סכום נכסי הקרן'!$C$42</f>
        <v>3.3538691936722833E-3</v>
      </c>
    </row>
    <row r="105" spans="2:16">
      <c r="B105" s="76" t="s">
        <v>1868</v>
      </c>
      <c r="C105" s="73" t="s">
        <v>1869</v>
      </c>
      <c r="D105" s="73" t="s">
        <v>236</v>
      </c>
      <c r="E105" s="73"/>
      <c r="F105" s="95">
        <v>43586</v>
      </c>
      <c r="G105" s="83">
        <v>8.2599999999999731</v>
      </c>
      <c r="H105" s="86" t="s">
        <v>132</v>
      </c>
      <c r="I105" s="87">
        <v>4.8000000000000001E-2</v>
      </c>
      <c r="J105" s="87">
        <v>4.8499999999999793E-2</v>
      </c>
      <c r="K105" s="83">
        <v>55213302.502400011</v>
      </c>
      <c r="L105" s="85">
        <v>112.97477499999999</v>
      </c>
      <c r="M105" s="83">
        <v>62377.104138618015</v>
      </c>
      <c r="N105" s="73"/>
      <c r="O105" s="84">
        <f t="shared" si="2"/>
        <v>1.3542891059317691E-2</v>
      </c>
      <c r="P105" s="84">
        <f>M105/'סכום נכסי הקרן'!$C$42</f>
        <v>8.1088177897148481E-3</v>
      </c>
    </row>
    <row r="106" spans="2:16">
      <c r="B106" s="76" t="s">
        <v>1870</v>
      </c>
      <c r="C106" s="73" t="s">
        <v>1871</v>
      </c>
      <c r="D106" s="73" t="s">
        <v>236</v>
      </c>
      <c r="E106" s="73"/>
      <c r="F106" s="95">
        <v>43617</v>
      </c>
      <c r="G106" s="83">
        <v>8.3500000001059966</v>
      </c>
      <c r="H106" s="86" t="s">
        <v>132</v>
      </c>
      <c r="I106" s="87">
        <v>4.8000000000000001E-2</v>
      </c>
      <c r="J106" s="87">
        <v>4.8500000000738772E-2</v>
      </c>
      <c r="K106" s="83">
        <v>13875.864800000003</v>
      </c>
      <c r="L106" s="85">
        <v>112.184653</v>
      </c>
      <c r="M106" s="83">
        <v>15.566590841000002</v>
      </c>
      <c r="N106" s="73"/>
      <c r="O106" s="84">
        <f t="shared" si="2"/>
        <v>3.3797119445645734E-6</v>
      </c>
      <c r="P106" s="84">
        <f>M106/'סכום נכסי הקרן'!$C$42</f>
        <v>2.0236054635720962E-6</v>
      </c>
    </row>
    <row r="107" spans="2:16">
      <c r="B107" s="76" t="s">
        <v>1872</v>
      </c>
      <c r="C107" s="73" t="s">
        <v>1873</v>
      </c>
      <c r="D107" s="73" t="s">
        <v>236</v>
      </c>
      <c r="E107" s="73"/>
      <c r="F107" s="95">
        <v>43647</v>
      </c>
      <c r="G107" s="83">
        <v>8.4299999999999837</v>
      </c>
      <c r="H107" s="86" t="s">
        <v>132</v>
      </c>
      <c r="I107" s="87">
        <v>4.8000000000000001E-2</v>
      </c>
      <c r="J107" s="87">
        <v>4.8499999999999738E-2</v>
      </c>
      <c r="K107" s="83">
        <v>17137654.721600004</v>
      </c>
      <c r="L107" s="85">
        <v>110.971515</v>
      </c>
      <c r="M107" s="83">
        <v>19017.915097710003</v>
      </c>
      <c r="N107" s="73"/>
      <c r="O107" s="84">
        <f t="shared" si="2"/>
        <v>4.1290399081573333E-3</v>
      </c>
      <c r="P107" s="84">
        <f>M107/'סכום נכסי הקרן'!$C$42</f>
        <v>2.4722662328936725E-3</v>
      </c>
    </row>
    <row r="108" spans="2:16">
      <c r="B108" s="76" t="s">
        <v>1874</v>
      </c>
      <c r="C108" s="73" t="s">
        <v>1875</v>
      </c>
      <c r="D108" s="73" t="s">
        <v>236</v>
      </c>
      <c r="E108" s="73"/>
      <c r="F108" s="95">
        <v>43678</v>
      </c>
      <c r="G108" s="83">
        <v>8.5200000000000298</v>
      </c>
      <c r="H108" s="86" t="s">
        <v>132</v>
      </c>
      <c r="I108" s="87">
        <v>4.8000000000000001E-2</v>
      </c>
      <c r="J108" s="87">
        <v>4.8500000000000043E-2</v>
      </c>
      <c r="K108" s="83">
        <v>38492885.418400005</v>
      </c>
      <c r="L108" s="85">
        <v>111.19022699999999</v>
      </c>
      <c r="M108" s="83">
        <v>42800.326751761007</v>
      </c>
      <c r="N108" s="73"/>
      <c r="O108" s="84">
        <f t="shared" si="2"/>
        <v>9.2925147857808536E-3</v>
      </c>
      <c r="P108" s="84">
        <f>M108/'סכום נכסי הקרן'!$C$42</f>
        <v>5.563901302616278E-3</v>
      </c>
    </row>
    <row r="109" spans="2:16">
      <c r="B109" s="76" t="s">
        <v>1876</v>
      </c>
      <c r="C109" s="73" t="s">
        <v>1877</v>
      </c>
      <c r="D109" s="73" t="s">
        <v>236</v>
      </c>
      <c r="E109" s="73"/>
      <c r="F109" s="95">
        <v>43709</v>
      </c>
      <c r="G109" s="83">
        <v>8.5999999999783387</v>
      </c>
      <c r="H109" s="86" t="s">
        <v>132</v>
      </c>
      <c r="I109" s="87">
        <v>4.8000000000000001E-2</v>
      </c>
      <c r="J109" s="87">
        <v>4.8500000000054146E-2</v>
      </c>
      <c r="K109" s="83">
        <v>16623.560799999999</v>
      </c>
      <c r="L109" s="85">
        <v>111.08166900000001</v>
      </c>
      <c r="M109" s="83">
        <v>18.465728854000002</v>
      </c>
      <c r="N109" s="73"/>
      <c r="O109" s="84">
        <f t="shared" si="2"/>
        <v>4.0091530001918736E-6</v>
      </c>
      <c r="P109" s="84">
        <f>M109/'סכום נכסי הקרן'!$C$42</f>
        <v>2.4004838425749242E-6</v>
      </c>
    </row>
    <row r="110" spans="2:16">
      <c r="B110" s="76" t="s">
        <v>1878</v>
      </c>
      <c r="C110" s="73" t="s">
        <v>1879</v>
      </c>
      <c r="D110" s="73" t="s">
        <v>236</v>
      </c>
      <c r="E110" s="73"/>
      <c r="F110" s="95">
        <v>43740</v>
      </c>
      <c r="G110" s="83">
        <v>8.4800000000000502</v>
      </c>
      <c r="H110" s="86" t="s">
        <v>132</v>
      </c>
      <c r="I110" s="87">
        <v>4.8000000000000001E-2</v>
      </c>
      <c r="J110" s="87">
        <v>4.8500000000000244E-2</v>
      </c>
      <c r="K110" s="83">
        <v>43919722.403200008</v>
      </c>
      <c r="L110" s="85">
        <v>113.039812</v>
      </c>
      <c r="M110" s="83">
        <v>49646.771448095009</v>
      </c>
      <c r="N110" s="73"/>
      <c r="O110" s="84">
        <f t="shared" si="2"/>
        <v>1.0778968123852553E-2</v>
      </c>
      <c r="P110" s="84">
        <f>M110/'סכום נכסי הקרן'!$C$42</f>
        <v>6.4539165304242224E-3</v>
      </c>
    </row>
    <row r="111" spans="2:16">
      <c r="B111" s="76" t="s">
        <v>1880</v>
      </c>
      <c r="C111" s="73" t="s">
        <v>1881</v>
      </c>
      <c r="D111" s="73" t="s">
        <v>236</v>
      </c>
      <c r="E111" s="73"/>
      <c r="F111" s="95">
        <v>43770</v>
      </c>
      <c r="G111" s="83">
        <v>8.5600000000000254</v>
      </c>
      <c r="H111" s="86" t="s">
        <v>132</v>
      </c>
      <c r="I111" s="87">
        <v>4.8000000000000001E-2</v>
      </c>
      <c r="J111" s="87">
        <v>4.8500000000000189E-2</v>
      </c>
      <c r="K111" s="83">
        <v>63741876.11680001</v>
      </c>
      <c r="L111" s="85">
        <v>112.832279</v>
      </c>
      <c r="M111" s="83">
        <v>71921.411677836004</v>
      </c>
      <c r="N111" s="73"/>
      <c r="O111" s="84">
        <f t="shared" si="2"/>
        <v>1.5615085962002019E-2</v>
      </c>
      <c r="P111" s="84">
        <f>M111/'סכום נכסי הקרן'!$C$42</f>
        <v>9.3495462883083878E-3</v>
      </c>
    </row>
    <row r="112" spans="2:16">
      <c r="B112" s="76" t="s">
        <v>1882</v>
      </c>
      <c r="C112" s="73" t="s">
        <v>1883</v>
      </c>
      <c r="D112" s="73" t="s">
        <v>236</v>
      </c>
      <c r="E112" s="73"/>
      <c r="F112" s="95">
        <v>43800</v>
      </c>
      <c r="G112" s="83">
        <v>8.6399999999999366</v>
      </c>
      <c r="H112" s="86" t="s">
        <v>132</v>
      </c>
      <c r="I112" s="87">
        <v>4.8000000000000001E-2</v>
      </c>
      <c r="J112" s="87">
        <v>4.8499999999999578E-2</v>
      </c>
      <c r="K112" s="83">
        <v>28570955.162400004</v>
      </c>
      <c r="L112" s="85">
        <v>111.957993</v>
      </c>
      <c r="M112" s="83">
        <v>31987.467874611004</v>
      </c>
      <c r="N112" s="73"/>
      <c r="O112" s="84">
        <f t="shared" si="2"/>
        <v>6.9449006758408168E-3</v>
      </c>
      <c r="P112" s="84">
        <f>M112/'סכום נכסי הקרן'!$C$42</f>
        <v>4.1582653143558482E-3</v>
      </c>
    </row>
    <row r="113" spans="2:16">
      <c r="B113" s="76" t="s">
        <v>1884</v>
      </c>
      <c r="C113" s="73" t="s">
        <v>1885</v>
      </c>
      <c r="D113" s="73" t="s">
        <v>236</v>
      </c>
      <c r="E113" s="73"/>
      <c r="F113" s="95">
        <v>43831</v>
      </c>
      <c r="G113" s="83">
        <v>8.7300000000000306</v>
      </c>
      <c r="H113" s="86" t="s">
        <v>132</v>
      </c>
      <c r="I113" s="87">
        <v>4.8000000000000001E-2</v>
      </c>
      <c r="J113" s="87">
        <v>4.8600000000000289E-2</v>
      </c>
      <c r="K113" s="83">
        <v>38522423.150400005</v>
      </c>
      <c r="L113" s="85">
        <v>111.92920599999999</v>
      </c>
      <c r="M113" s="83">
        <v>43117.842248816007</v>
      </c>
      <c r="N113" s="73"/>
      <c r="O113" s="84">
        <f t="shared" si="2"/>
        <v>9.3614515831144558E-3</v>
      </c>
      <c r="P113" s="84">
        <f>M113/'סכום נכסי הקרן'!$C$42</f>
        <v>5.6051772699216556E-3</v>
      </c>
    </row>
    <row r="114" spans="2:16">
      <c r="B114" s="76" t="s">
        <v>1886</v>
      </c>
      <c r="C114" s="73" t="s">
        <v>1887</v>
      </c>
      <c r="D114" s="73" t="s">
        <v>236</v>
      </c>
      <c r="E114" s="73"/>
      <c r="F114" s="95">
        <v>43863</v>
      </c>
      <c r="G114" s="83">
        <v>8.8100000000000378</v>
      </c>
      <c r="H114" s="86" t="s">
        <v>132</v>
      </c>
      <c r="I114" s="87">
        <v>4.8000000000000001E-2</v>
      </c>
      <c r="J114" s="87">
        <v>4.8800000000000184E-2</v>
      </c>
      <c r="K114" s="83">
        <v>41233162.639200002</v>
      </c>
      <c r="L114" s="85">
        <v>111.27704900000001</v>
      </c>
      <c r="M114" s="83">
        <v>45883.046413857002</v>
      </c>
      <c r="N114" s="73"/>
      <c r="O114" s="84">
        <f t="shared" si="2"/>
        <v>9.9618138359163933E-3</v>
      </c>
      <c r="P114" s="84">
        <f>M114/'סכום נכסי הקרן'!$C$42</f>
        <v>5.9646446904650869E-3</v>
      </c>
    </row>
    <row r="115" spans="2:16">
      <c r="B115" s="76" t="s">
        <v>1888</v>
      </c>
      <c r="C115" s="73" t="s">
        <v>1889</v>
      </c>
      <c r="D115" s="73" t="s">
        <v>236</v>
      </c>
      <c r="E115" s="73"/>
      <c r="F115" s="95">
        <v>43891</v>
      </c>
      <c r="G115" s="83">
        <v>8.8899999999888344</v>
      </c>
      <c r="H115" s="86" t="s">
        <v>132</v>
      </c>
      <c r="I115" s="87">
        <v>4.8000000000000001E-2</v>
      </c>
      <c r="J115" s="87">
        <v>4.8500000000042939E-2</v>
      </c>
      <c r="K115" s="83">
        <v>20882.489600000004</v>
      </c>
      <c r="L115" s="85">
        <v>111.518961</v>
      </c>
      <c r="M115" s="83">
        <v>23.287935334000004</v>
      </c>
      <c r="N115" s="73"/>
      <c r="O115" s="84">
        <f t="shared" si="2"/>
        <v>5.0561175543502029E-6</v>
      </c>
      <c r="P115" s="84">
        <f>M115/'סכום נכסי הקרן'!$C$42</f>
        <v>3.0273547791257238E-6</v>
      </c>
    </row>
    <row r="116" spans="2:16">
      <c r="B116" s="76" t="s">
        <v>1890</v>
      </c>
      <c r="C116" s="73" t="s">
        <v>1891</v>
      </c>
      <c r="D116" s="73" t="s">
        <v>236</v>
      </c>
      <c r="E116" s="73"/>
      <c r="F116" s="95">
        <v>44045</v>
      </c>
      <c r="G116" s="83">
        <v>9.1100000000005128</v>
      </c>
      <c r="H116" s="86" t="s">
        <v>132</v>
      </c>
      <c r="I116" s="87">
        <v>4.8000000000000001E-2</v>
      </c>
      <c r="J116" s="87">
        <v>4.8500000000002805E-2</v>
      </c>
      <c r="K116" s="83">
        <v>5707651.5159999998</v>
      </c>
      <c r="L116" s="85">
        <v>112.398383</v>
      </c>
      <c r="M116" s="83">
        <v>6415.3080363520012</v>
      </c>
      <c r="N116" s="73"/>
      <c r="O116" s="84">
        <f t="shared" si="2"/>
        <v>1.3928478894308181E-3</v>
      </c>
      <c r="P116" s="84">
        <f>M116/'סכום נכסי הקרן'!$C$42</f>
        <v>8.3396888409677727E-4</v>
      </c>
    </row>
    <row r="117" spans="2:16">
      <c r="B117" s="76" t="s">
        <v>1892</v>
      </c>
      <c r="C117" s="73" t="s">
        <v>1893</v>
      </c>
      <c r="D117" s="73" t="s">
        <v>236</v>
      </c>
      <c r="E117" s="73"/>
      <c r="F117" s="95">
        <v>44075</v>
      </c>
      <c r="G117" s="83">
        <v>9.1900000000000475</v>
      </c>
      <c r="H117" s="86" t="s">
        <v>132</v>
      </c>
      <c r="I117" s="87">
        <v>4.8000000000000001E-2</v>
      </c>
      <c r="J117" s="87">
        <v>4.8600000000000226E-2</v>
      </c>
      <c r="K117" s="83">
        <v>75406669.945600018</v>
      </c>
      <c r="L117" s="85">
        <v>111.70957199999999</v>
      </c>
      <c r="M117" s="83">
        <v>84236.468389242014</v>
      </c>
      <c r="N117" s="73"/>
      <c r="O117" s="84">
        <f t="shared" si="2"/>
        <v>1.8288847011589369E-2</v>
      </c>
      <c r="P117" s="84">
        <f>M117/'סכום נכסי הקרן'!$C$42</f>
        <v>1.0950463040084494E-2</v>
      </c>
    </row>
    <row r="118" spans="2:16">
      <c r="B118" s="76" t="s">
        <v>1894</v>
      </c>
      <c r="C118" s="73" t="s">
        <v>1895</v>
      </c>
      <c r="D118" s="73" t="s">
        <v>236</v>
      </c>
      <c r="E118" s="73"/>
      <c r="F118" s="95">
        <v>44166</v>
      </c>
      <c r="G118" s="83">
        <v>9.2200000000000113</v>
      </c>
      <c r="H118" s="86" t="s">
        <v>132</v>
      </c>
      <c r="I118" s="87">
        <v>4.8000000000000001E-2</v>
      </c>
      <c r="J118" s="87">
        <v>4.8500000000000085E-2</v>
      </c>
      <c r="K118" s="83">
        <v>137655860.21040002</v>
      </c>
      <c r="L118" s="85">
        <v>112.834079</v>
      </c>
      <c r="M118" s="83">
        <v>155322.72181219602</v>
      </c>
      <c r="N118" s="73"/>
      <c r="O118" s="84">
        <f t="shared" si="2"/>
        <v>3.3722609114150558E-2</v>
      </c>
      <c r="P118" s="84">
        <f>M118/'סכום נכסי הקרן'!$C$42</f>
        <v>2.0191441509993281E-2</v>
      </c>
    </row>
    <row r="119" spans="2:16">
      <c r="B119" s="76" t="s">
        <v>1896</v>
      </c>
      <c r="C119" s="73" t="s">
        <v>1897</v>
      </c>
      <c r="D119" s="73" t="s">
        <v>236</v>
      </c>
      <c r="E119" s="73"/>
      <c r="F119" s="95">
        <v>44197</v>
      </c>
      <c r="G119" s="83">
        <v>9.2999999999999119</v>
      </c>
      <c r="H119" s="86" t="s">
        <v>132</v>
      </c>
      <c r="I119" s="87">
        <v>4.8000000000000001E-2</v>
      </c>
      <c r="J119" s="87">
        <v>4.8499999999999474E-2</v>
      </c>
      <c r="K119" s="83">
        <v>41516450.096799999</v>
      </c>
      <c r="L119" s="85">
        <v>112.612784</v>
      </c>
      <c r="M119" s="83">
        <v>46752.830275077009</v>
      </c>
      <c r="N119" s="73"/>
      <c r="O119" s="84">
        <f t="shared" si="2"/>
        <v>1.0150655370648087E-2</v>
      </c>
      <c r="P119" s="84">
        <f>M119/'סכום נכסי הקרן'!$C$42</f>
        <v>6.0777137234774925E-3</v>
      </c>
    </row>
    <row r="120" spans="2:16">
      <c r="B120" s="76" t="s">
        <v>1898</v>
      </c>
      <c r="C120" s="73" t="s">
        <v>1899</v>
      </c>
      <c r="D120" s="73" t="s">
        <v>236</v>
      </c>
      <c r="E120" s="73"/>
      <c r="F120" s="95">
        <v>44228</v>
      </c>
      <c r="G120" s="83">
        <v>9.3899999999999668</v>
      </c>
      <c r="H120" s="86" t="s">
        <v>132</v>
      </c>
      <c r="I120" s="87">
        <v>4.8000000000000001E-2</v>
      </c>
      <c r="J120" s="87">
        <v>4.8499999999999863E-2</v>
      </c>
      <c r="K120" s="83">
        <v>75889989.672000021</v>
      </c>
      <c r="L120" s="85">
        <v>112.301147</v>
      </c>
      <c r="M120" s="83">
        <v>85225.328881366018</v>
      </c>
      <c r="N120" s="73"/>
      <c r="O120" s="84">
        <f t="shared" si="2"/>
        <v>1.8503541651596032E-2</v>
      </c>
      <c r="P120" s="84">
        <f>M120/'סכום נכסי הקרן'!$C$42</f>
        <v>1.1079011642345062E-2</v>
      </c>
    </row>
    <row r="121" spans="2:16">
      <c r="B121" s="76" t="s">
        <v>1900</v>
      </c>
      <c r="C121" s="73" t="s">
        <v>1901</v>
      </c>
      <c r="D121" s="73" t="s">
        <v>236</v>
      </c>
      <c r="E121" s="73"/>
      <c r="F121" s="95">
        <v>44256</v>
      </c>
      <c r="G121" s="83">
        <v>9.4700000000001019</v>
      </c>
      <c r="H121" s="86" t="s">
        <v>132</v>
      </c>
      <c r="I121" s="87">
        <v>4.8000000000000001E-2</v>
      </c>
      <c r="J121" s="87">
        <v>4.850000000000057E-2</v>
      </c>
      <c r="K121" s="83">
        <v>28789396.994400002</v>
      </c>
      <c r="L121" s="85">
        <v>111.970598</v>
      </c>
      <c r="M121" s="83">
        <v>32235.659838259005</v>
      </c>
      <c r="N121" s="73"/>
      <c r="O121" s="84">
        <f t="shared" si="2"/>
        <v>6.9987864208092511E-3</v>
      </c>
      <c r="P121" s="84">
        <f>M121/'סכום נכסי הקרן'!$C$42</f>
        <v>4.1905294509791318E-3</v>
      </c>
    </row>
    <row r="122" spans="2:16">
      <c r="B122" s="76" t="s">
        <v>1902</v>
      </c>
      <c r="C122" s="73" t="s">
        <v>1903</v>
      </c>
      <c r="D122" s="73" t="s">
        <v>236</v>
      </c>
      <c r="E122" s="73"/>
      <c r="F122" s="95">
        <v>44287</v>
      </c>
      <c r="G122" s="83">
        <v>9.329999999999945</v>
      </c>
      <c r="H122" s="86" t="s">
        <v>132</v>
      </c>
      <c r="I122" s="87">
        <v>4.8000000000000001E-2</v>
      </c>
      <c r="J122" s="87">
        <v>4.8499999999999703E-2</v>
      </c>
      <c r="K122" s="83">
        <v>40283146.747200005</v>
      </c>
      <c r="L122" s="85">
        <v>113.863924</v>
      </c>
      <c r="M122" s="83">
        <v>45867.971635871007</v>
      </c>
      <c r="N122" s="73"/>
      <c r="O122" s="84">
        <f t="shared" si="2"/>
        <v>9.958540903021753E-3</v>
      </c>
      <c r="P122" s="84">
        <f>M122/'סכום נכסי הקרן'!$C$42</f>
        <v>5.9626850190504406E-3</v>
      </c>
    </row>
    <row r="123" spans="2:16">
      <c r="B123" s="76" t="s">
        <v>1904</v>
      </c>
      <c r="C123" s="73" t="s">
        <v>1905</v>
      </c>
      <c r="D123" s="73" t="s">
        <v>236</v>
      </c>
      <c r="E123" s="73"/>
      <c r="F123" s="95">
        <v>44318</v>
      </c>
      <c r="G123" s="83">
        <v>9.4099999999999415</v>
      </c>
      <c r="H123" s="86" t="s">
        <v>132</v>
      </c>
      <c r="I123" s="87">
        <v>4.8000000000000001E-2</v>
      </c>
      <c r="J123" s="87">
        <v>4.8499999999999703E-2</v>
      </c>
      <c r="K123" s="83">
        <v>63499117.175200015</v>
      </c>
      <c r="L123" s="85">
        <v>112.723364</v>
      </c>
      <c r="M123" s="83">
        <v>71578.341284966024</v>
      </c>
      <c r="N123" s="73"/>
      <c r="O123" s="84">
        <f t="shared" si="2"/>
        <v>1.5540600860128895E-2</v>
      </c>
      <c r="P123" s="84">
        <f>M123/'סכום נכסי הקרן'!$C$42</f>
        <v>9.3049482688388318E-3</v>
      </c>
    </row>
    <row r="124" spans="2:16">
      <c r="B124" s="76" t="s">
        <v>1906</v>
      </c>
      <c r="C124" s="73" t="s">
        <v>1907</v>
      </c>
      <c r="D124" s="73" t="s">
        <v>236</v>
      </c>
      <c r="E124" s="73"/>
      <c r="F124" s="95">
        <v>44348</v>
      </c>
      <c r="G124" s="83">
        <v>9.4899999999999345</v>
      </c>
      <c r="H124" s="86" t="s">
        <v>132</v>
      </c>
      <c r="I124" s="87">
        <v>4.8000000000000001E-2</v>
      </c>
      <c r="J124" s="87">
        <v>4.8499999999999703E-2</v>
      </c>
      <c r="K124" s="83">
        <v>51155092.895200007</v>
      </c>
      <c r="L124" s="85">
        <v>111.95896399999999</v>
      </c>
      <c r="M124" s="83">
        <v>57272.712137022012</v>
      </c>
      <c r="N124" s="73"/>
      <c r="O124" s="84">
        <f t="shared" si="2"/>
        <v>1.2434660310932091E-2</v>
      </c>
      <c r="P124" s="84">
        <f>M124/'סכום נכסי הקרן'!$C$42</f>
        <v>7.4452636661338735E-3</v>
      </c>
    </row>
    <row r="125" spans="2:16">
      <c r="B125" s="76" t="s">
        <v>1908</v>
      </c>
      <c r="C125" s="73" t="s">
        <v>1909</v>
      </c>
      <c r="D125" s="73" t="s">
        <v>236</v>
      </c>
      <c r="E125" s="73"/>
      <c r="F125" s="95">
        <v>44378</v>
      </c>
      <c r="G125" s="83">
        <v>9.5800000000001369</v>
      </c>
      <c r="H125" s="86" t="s">
        <v>132</v>
      </c>
      <c r="I125" s="87">
        <v>4.8000000000000001E-2</v>
      </c>
      <c r="J125" s="87">
        <v>4.8500000000000695E-2</v>
      </c>
      <c r="K125" s="83">
        <v>15513354.231200004</v>
      </c>
      <c r="L125" s="85">
        <v>111.077648</v>
      </c>
      <c r="M125" s="83">
        <v>17231.869021708</v>
      </c>
      <c r="N125" s="73"/>
      <c r="O125" s="84">
        <f t="shared" si="2"/>
        <v>3.7412657758336449E-3</v>
      </c>
      <c r="P125" s="84">
        <f>M125/'סכום נכסי הקרן'!$C$42</f>
        <v>2.2400861342127352E-3</v>
      </c>
    </row>
    <row r="126" spans="2:16">
      <c r="B126" s="76" t="s">
        <v>1910</v>
      </c>
      <c r="C126" s="73" t="s">
        <v>1911</v>
      </c>
      <c r="D126" s="73" t="s">
        <v>236</v>
      </c>
      <c r="E126" s="73"/>
      <c r="F126" s="95">
        <v>44409</v>
      </c>
      <c r="G126" s="83">
        <v>9.6600000000001724</v>
      </c>
      <c r="H126" s="86" t="s">
        <v>132</v>
      </c>
      <c r="I126" s="87">
        <v>4.8000000000000001E-2</v>
      </c>
      <c r="J126" s="87">
        <v>4.8600000000000636E-2</v>
      </c>
      <c r="K126" s="83">
        <v>19638470.236000005</v>
      </c>
      <c r="L126" s="85">
        <v>110.41160499999999</v>
      </c>
      <c r="M126" s="83">
        <v>21683.150215617006</v>
      </c>
      <c r="N126" s="73"/>
      <c r="O126" s="84">
        <f t="shared" si="2"/>
        <v>4.7076975638425016E-3</v>
      </c>
      <c r="P126" s="84">
        <f>M126/'סכום נכסי הקרן'!$C$42</f>
        <v>2.818738007053464E-3</v>
      </c>
    </row>
    <row r="127" spans="2:16">
      <c r="B127" s="76" t="s">
        <v>1912</v>
      </c>
      <c r="C127" s="73" t="s">
        <v>1913</v>
      </c>
      <c r="D127" s="73" t="s">
        <v>236</v>
      </c>
      <c r="E127" s="73"/>
      <c r="F127" s="95">
        <v>44440</v>
      </c>
      <c r="G127" s="83">
        <v>9.7500000000000089</v>
      </c>
      <c r="H127" s="86" t="s">
        <v>132</v>
      </c>
      <c r="I127" s="87">
        <v>4.8000000000000001E-2</v>
      </c>
      <c r="J127" s="87">
        <v>4.8500000000000071E-2</v>
      </c>
      <c r="K127" s="83">
        <v>57536067.316000007</v>
      </c>
      <c r="L127" s="85">
        <v>109.66166800000001</v>
      </c>
      <c r="M127" s="83">
        <v>63095.011272743017</v>
      </c>
      <c r="N127" s="73"/>
      <c r="O127" s="84">
        <f t="shared" si="2"/>
        <v>1.3698758155785586E-2</v>
      </c>
      <c r="P127" s="84">
        <f>M127/'סכום נכסי הקרן'!$C$42</f>
        <v>8.2021433491640244E-3</v>
      </c>
    </row>
    <row r="128" spans="2:16">
      <c r="B128" s="76" t="s">
        <v>1914</v>
      </c>
      <c r="C128" s="73" t="s">
        <v>1915</v>
      </c>
      <c r="D128" s="73" t="s">
        <v>236</v>
      </c>
      <c r="E128" s="73"/>
      <c r="F128" s="95">
        <v>44501</v>
      </c>
      <c r="G128" s="83">
        <v>9.6800000000000477</v>
      </c>
      <c r="H128" s="86" t="s">
        <v>132</v>
      </c>
      <c r="I128" s="87">
        <v>4.8000000000000001E-2</v>
      </c>
      <c r="J128" s="87">
        <v>4.85000000000003E-2</v>
      </c>
      <c r="K128" s="83">
        <v>72545494.100799993</v>
      </c>
      <c r="L128" s="85">
        <v>110.86478</v>
      </c>
      <c r="M128" s="83">
        <v>80427.402790756023</v>
      </c>
      <c r="N128" s="73"/>
      <c r="O128" s="84">
        <f t="shared" si="2"/>
        <v>1.7461848689842119E-2</v>
      </c>
      <c r="P128" s="84">
        <f>M128/'סכום נכסי הקרן'!$C$42</f>
        <v>1.0455297076327101E-2</v>
      </c>
    </row>
    <row r="129" spans="2:16">
      <c r="B129" s="76" t="s">
        <v>1916</v>
      </c>
      <c r="C129" s="73" t="s">
        <v>1917</v>
      </c>
      <c r="D129" s="73" t="s">
        <v>236</v>
      </c>
      <c r="E129" s="73"/>
      <c r="F129" s="95">
        <v>44531</v>
      </c>
      <c r="G129" s="83">
        <v>9.7699999999999303</v>
      </c>
      <c r="H129" s="86" t="s">
        <v>132</v>
      </c>
      <c r="I129" s="87">
        <v>4.8000000000000001E-2</v>
      </c>
      <c r="J129" s="87">
        <v>4.8499999999999516E-2</v>
      </c>
      <c r="K129" s="83">
        <v>20791953.016800001</v>
      </c>
      <c r="L129" s="85">
        <v>110.31950399999999</v>
      </c>
      <c r="M129" s="83">
        <v>22937.579383906002</v>
      </c>
      <c r="N129" s="73"/>
      <c r="O129" s="84">
        <f t="shared" si="2"/>
        <v>4.9800506620244133E-3</v>
      </c>
      <c r="P129" s="84">
        <f>M129/'סכום נכסי הקרן'!$C$42</f>
        <v>2.9818096612481563E-3</v>
      </c>
    </row>
    <row r="130" spans="2:16">
      <c r="B130" s="76" t="s">
        <v>1918</v>
      </c>
      <c r="C130" s="73" t="s">
        <v>1919</v>
      </c>
      <c r="D130" s="73" t="s">
        <v>236</v>
      </c>
      <c r="E130" s="73"/>
      <c r="F130" s="95">
        <v>44563</v>
      </c>
      <c r="G130" s="83">
        <v>9.8499999999999588</v>
      </c>
      <c r="H130" s="86" t="s">
        <v>132</v>
      </c>
      <c r="I130" s="87">
        <v>4.8000000000000001E-2</v>
      </c>
      <c r="J130" s="87">
        <v>4.8499999999999759E-2</v>
      </c>
      <c r="K130" s="83">
        <v>59729690.417600006</v>
      </c>
      <c r="L130" s="85">
        <v>109.973224</v>
      </c>
      <c r="M130" s="83">
        <v>65686.666325809012</v>
      </c>
      <c r="N130" s="73"/>
      <c r="O130" s="84">
        <f t="shared" si="2"/>
        <v>1.4261440610056068E-2</v>
      </c>
      <c r="P130" s="84">
        <f>M130/'סכום נכסי הקרן'!$C$42</f>
        <v>8.5390499575952929E-3</v>
      </c>
    </row>
    <row r="131" spans="2:16">
      <c r="B131" s="76" t="s">
        <v>1920</v>
      </c>
      <c r="C131" s="73" t="s">
        <v>1921</v>
      </c>
      <c r="D131" s="73" t="s">
        <v>236</v>
      </c>
      <c r="E131" s="73"/>
      <c r="F131" s="95">
        <v>44652</v>
      </c>
      <c r="G131" s="83">
        <v>9.8600000000007313</v>
      </c>
      <c r="H131" s="86" t="s">
        <v>132</v>
      </c>
      <c r="I131" s="87">
        <v>4.8000000000000001E-2</v>
      </c>
      <c r="J131" s="87">
        <v>4.8500000000003221E-2</v>
      </c>
      <c r="K131" s="83">
        <v>4233375.2272000005</v>
      </c>
      <c r="L131" s="85">
        <v>110.013324</v>
      </c>
      <c r="M131" s="83">
        <v>4657.2768203100004</v>
      </c>
      <c r="N131" s="73"/>
      <c r="O131" s="84">
        <f t="shared" si="2"/>
        <v>1.0111561522698998E-3</v>
      </c>
      <c r="P131" s="84">
        <f>M131/'סכום נכסי הקרן'!$C$42</f>
        <v>6.0543062480477997E-4</v>
      </c>
    </row>
    <row r="132" spans="2:16">
      <c r="B132" s="76" t="s">
        <v>1922</v>
      </c>
      <c r="C132" s="73" t="s">
        <v>1923</v>
      </c>
      <c r="D132" s="73" t="s">
        <v>236</v>
      </c>
      <c r="E132" s="73"/>
      <c r="F132" s="95">
        <v>40057</v>
      </c>
      <c r="G132" s="83">
        <v>0.91000000000001868</v>
      </c>
      <c r="H132" s="86" t="s">
        <v>132</v>
      </c>
      <c r="I132" s="87">
        <v>4.8000000000000001E-2</v>
      </c>
      <c r="J132" s="87">
        <v>4.8200000000000368E-2</v>
      </c>
      <c r="K132" s="83">
        <v>14860639.046400001</v>
      </c>
      <c r="L132" s="85">
        <v>121.85158</v>
      </c>
      <c r="M132" s="83">
        <v>18107.923481026006</v>
      </c>
      <c r="N132" s="73"/>
      <c r="O132" s="84">
        <f t="shared" si="2"/>
        <v>3.9314687400207552E-3</v>
      </c>
      <c r="P132" s="84">
        <f>M132/'סכום נכסי הקרן'!$C$42</f>
        <v>2.3539703242945712E-3</v>
      </c>
    </row>
    <row r="133" spans="2:16">
      <c r="B133" s="76" t="s">
        <v>1924</v>
      </c>
      <c r="C133" s="73" t="s">
        <v>1925</v>
      </c>
      <c r="D133" s="73" t="s">
        <v>236</v>
      </c>
      <c r="E133" s="73"/>
      <c r="F133" s="95">
        <v>40087</v>
      </c>
      <c r="G133" s="83">
        <v>0.96999999999997788</v>
      </c>
      <c r="H133" s="86" t="s">
        <v>132</v>
      </c>
      <c r="I133" s="87">
        <v>4.8000000000000001E-2</v>
      </c>
      <c r="J133" s="87">
        <v>4.8300000000000107E-2</v>
      </c>
      <c r="K133" s="83">
        <v>13784091.753600001</v>
      </c>
      <c r="L133" s="85">
        <v>123.691586</v>
      </c>
      <c r="M133" s="83">
        <v>17049.761747553999</v>
      </c>
      <c r="N133" s="73"/>
      <c r="O133" s="84">
        <f t="shared" si="2"/>
        <v>3.7017278875486055E-3</v>
      </c>
      <c r="P133" s="84">
        <f>M133/'סכום נכסי הקרן'!$C$42</f>
        <v>2.2164127892460484E-3</v>
      </c>
    </row>
    <row r="134" spans="2:16">
      <c r="B134" s="76" t="s">
        <v>1926</v>
      </c>
      <c r="C134" s="73" t="s">
        <v>1927</v>
      </c>
      <c r="D134" s="73" t="s">
        <v>236</v>
      </c>
      <c r="E134" s="73"/>
      <c r="F134" s="95">
        <v>40118</v>
      </c>
      <c r="G134" s="83">
        <v>1.0500000000000167</v>
      </c>
      <c r="H134" s="86" t="s">
        <v>132</v>
      </c>
      <c r="I134" s="87">
        <v>4.8000000000000001E-2</v>
      </c>
      <c r="J134" s="87">
        <v>4.8200000000001318E-2</v>
      </c>
      <c r="K134" s="83">
        <v>16874562.829599999</v>
      </c>
      <c r="L134" s="85">
        <v>123.556091</v>
      </c>
      <c r="M134" s="83">
        <v>20849.550170893002</v>
      </c>
      <c r="N134" s="73"/>
      <c r="O134" s="84">
        <f t="shared" si="2"/>
        <v>4.5267120123547036E-3</v>
      </c>
      <c r="P134" s="84">
        <f>M134/'סכום נכסי הקרן'!$C$42</f>
        <v>2.7103727508347125E-3</v>
      </c>
    </row>
    <row r="135" spans="2:16">
      <c r="B135" s="76" t="s">
        <v>1928</v>
      </c>
      <c r="C135" s="73" t="s">
        <v>1929</v>
      </c>
      <c r="D135" s="73" t="s">
        <v>236</v>
      </c>
      <c r="E135" s="73"/>
      <c r="F135" s="95">
        <v>39904</v>
      </c>
      <c r="G135" s="83">
        <v>0.49000000000001553</v>
      </c>
      <c r="H135" s="86" t="s">
        <v>132</v>
      </c>
      <c r="I135" s="87">
        <v>4.8000000000000001E-2</v>
      </c>
      <c r="J135" s="87">
        <v>4.8099999999999879E-2</v>
      </c>
      <c r="K135" s="83">
        <v>21471870.392000005</v>
      </c>
      <c r="L135" s="85">
        <v>129.10226399999999</v>
      </c>
      <c r="M135" s="83">
        <v>27720.670775093004</v>
      </c>
      <c r="N135" s="73"/>
      <c r="O135" s="84">
        <f t="shared" si="2"/>
        <v>6.0185228151024865E-3</v>
      </c>
      <c r="P135" s="84">
        <f>M135/'סכום נכסי הקרן'!$C$42</f>
        <v>3.6035957652727729E-3</v>
      </c>
    </row>
    <row r="136" spans="2:16">
      <c r="B136" s="76" t="s">
        <v>1930</v>
      </c>
      <c r="C136" s="73" t="s">
        <v>1931</v>
      </c>
      <c r="D136" s="73" t="s">
        <v>236</v>
      </c>
      <c r="E136" s="73"/>
      <c r="F136" s="95">
        <v>39965</v>
      </c>
      <c r="G136" s="83">
        <v>0.66000000000001724</v>
      </c>
      <c r="H136" s="86" t="s">
        <v>132</v>
      </c>
      <c r="I136" s="87">
        <v>4.8000000000000001E-2</v>
      </c>
      <c r="J136" s="87">
        <v>4.8199999999999951E-2</v>
      </c>
      <c r="K136" s="83">
        <v>10116741.902400002</v>
      </c>
      <c r="L136" s="85">
        <v>126.20235</v>
      </c>
      <c r="M136" s="83">
        <v>12767.566045833002</v>
      </c>
      <c r="N136" s="73"/>
      <c r="O136" s="84">
        <f t="shared" si="2"/>
        <v>2.77200678741209E-3</v>
      </c>
      <c r="P136" s="84">
        <f>M136/'סכום נכסי הקרן'!$C$42</f>
        <v>1.6597414726682381E-3</v>
      </c>
    </row>
    <row r="137" spans="2:16">
      <c r="B137" s="76" t="s">
        <v>1932</v>
      </c>
      <c r="C137" s="73" t="s">
        <v>1933</v>
      </c>
      <c r="D137" s="73" t="s">
        <v>236</v>
      </c>
      <c r="E137" s="73"/>
      <c r="F137" s="95">
        <v>39995</v>
      </c>
      <c r="G137" s="83">
        <v>0.74000000000002264</v>
      </c>
      <c r="H137" s="86" t="s">
        <v>132</v>
      </c>
      <c r="I137" s="87">
        <v>4.8000000000000001E-2</v>
      </c>
      <c r="J137" s="87">
        <v>4.8500000000000563E-2</v>
      </c>
      <c r="K137" s="83">
        <v>15455240.460800001</v>
      </c>
      <c r="L137" s="85">
        <v>125.200394</v>
      </c>
      <c r="M137" s="83">
        <v>19350.021970594004</v>
      </c>
      <c r="N137" s="73"/>
      <c r="O137" s="84">
        <f t="shared" si="2"/>
        <v>4.2011446854089939E-3</v>
      </c>
      <c r="P137" s="84">
        <f>M137/'סכום נכסי הקרן'!$C$42</f>
        <v>2.515439030927769E-3</v>
      </c>
    </row>
    <row r="138" spans="2:16">
      <c r="B138" s="76" t="s">
        <v>1934</v>
      </c>
      <c r="C138" s="73" t="s">
        <v>1935</v>
      </c>
      <c r="D138" s="73" t="s">
        <v>236</v>
      </c>
      <c r="E138" s="73"/>
      <c r="F138" s="95">
        <v>40027</v>
      </c>
      <c r="G138" s="83">
        <v>0.83000000000002383</v>
      </c>
      <c r="H138" s="86" t="s">
        <v>132</v>
      </c>
      <c r="I138" s="87">
        <v>4.8000000000000001E-2</v>
      </c>
      <c r="J138" s="87">
        <v>4.820000000000034E-2</v>
      </c>
      <c r="K138" s="83">
        <v>19460556.920000006</v>
      </c>
      <c r="L138" s="85">
        <v>123.61955399999999</v>
      </c>
      <c r="M138" s="83">
        <v>24057.053684021001</v>
      </c>
      <c r="N138" s="73"/>
      <c r="O138" s="84">
        <f t="shared" si="2"/>
        <v>5.2231032804414511E-3</v>
      </c>
      <c r="P138" s="84">
        <f>M138/'סכום נכסי הקרן'!$C$42</f>
        <v>3.1273376277232952E-3</v>
      </c>
    </row>
    <row r="139" spans="2:16">
      <c r="B139" s="76" t="s">
        <v>1936</v>
      </c>
      <c r="C139" s="73" t="s">
        <v>1937</v>
      </c>
      <c r="D139" s="73" t="s">
        <v>236</v>
      </c>
      <c r="E139" s="73"/>
      <c r="F139" s="95">
        <v>40179</v>
      </c>
      <c r="G139" s="83">
        <v>1.2199999999999307</v>
      </c>
      <c r="H139" s="86" t="s">
        <v>132</v>
      </c>
      <c r="I139" s="87">
        <v>4.8000000000000001E-2</v>
      </c>
      <c r="J139" s="87">
        <v>4.8299999999998969E-2</v>
      </c>
      <c r="K139" s="83">
        <v>7571551.0976000009</v>
      </c>
      <c r="L139" s="85">
        <v>122.00105600000001</v>
      </c>
      <c r="M139" s="83">
        <v>9237.3723135120017</v>
      </c>
      <c r="N139" s="73"/>
      <c r="O139" s="84">
        <f t="shared" si="2"/>
        <v>2.0055552216442173E-3</v>
      </c>
      <c r="P139" s="84">
        <f>M139/'סכום נכסי הקרן'!$C$42</f>
        <v>1.2008279316649444E-3</v>
      </c>
    </row>
    <row r="140" spans="2:16">
      <c r="B140" s="76" t="s">
        <v>1938</v>
      </c>
      <c r="C140" s="73" t="s">
        <v>1939</v>
      </c>
      <c r="D140" s="73" t="s">
        <v>236</v>
      </c>
      <c r="E140" s="73"/>
      <c r="F140" s="95">
        <v>40210</v>
      </c>
      <c r="G140" s="83">
        <v>1.3099999999999741</v>
      </c>
      <c r="H140" s="86" t="s">
        <v>132</v>
      </c>
      <c r="I140" s="87">
        <v>4.8000000000000001E-2</v>
      </c>
      <c r="J140" s="87">
        <v>4.8199999999999479E-2</v>
      </c>
      <c r="K140" s="83">
        <v>11092448.752000002</v>
      </c>
      <c r="L140" s="85">
        <v>121.51973599999999</v>
      </c>
      <c r="M140" s="83">
        <v>13479.514470085003</v>
      </c>
      <c r="N140" s="73"/>
      <c r="O140" s="84">
        <f t="shared" si="2"/>
        <v>2.9265801694670036E-3</v>
      </c>
      <c r="P140" s="84">
        <f>M140/'סכום נכסי הקרן'!$C$42</f>
        <v>1.7522924194884823E-3</v>
      </c>
    </row>
    <row r="141" spans="2:16">
      <c r="B141" s="76" t="s">
        <v>1940</v>
      </c>
      <c r="C141" s="73" t="s">
        <v>1941</v>
      </c>
      <c r="D141" s="73" t="s">
        <v>236</v>
      </c>
      <c r="E141" s="73"/>
      <c r="F141" s="95">
        <v>40238</v>
      </c>
      <c r="G141" s="83">
        <v>1.3899999999999599</v>
      </c>
      <c r="H141" s="86" t="s">
        <v>132</v>
      </c>
      <c r="I141" s="87">
        <v>4.8000000000000001E-2</v>
      </c>
      <c r="J141" s="87">
        <v>4.8499999999998676E-2</v>
      </c>
      <c r="K141" s="83">
        <v>15823981.264000004</v>
      </c>
      <c r="L141" s="85">
        <v>121.851071</v>
      </c>
      <c r="M141" s="83">
        <v>19281.690654943006</v>
      </c>
      <c r="N141" s="73"/>
      <c r="O141" s="84">
        <f t="shared" si="2"/>
        <v>4.1863090565900478E-3</v>
      </c>
      <c r="P141" s="84">
        <f>M141/'סכום נכסי הקרן'!$C$42</f>
        <v>2.5065561852811659E-3</v>
      </c>
    </row>
    <row r="142" spans="2:16">
      <c r="B142" s="76" t="s">
        <v>1942</v>
      </c>
      <c r="C142" s="73" t="s">
        <v>1943</v>
      </c>
      <c r="D142" s="73" t="s">
        <v>236</v>
      </c>
      <c r="E142" s="73"/>
      <c r="F142" s="95">
        <v>40300</v>
      </c>
      <c r="G142" s="83">
        <v>1.5199999999997522</v>
      </c>
      <c r="H142" s="86" t="s">
        <v>132</v>
      </c>
      <c r="I142" s="87">
        <v>4.8000000000000001E-2</v>
      </c>
      <c r="J142" s="87">
        <v>4.8499999999994124E-2</v>
      </c>
      <c r="K142" s="83">
        <v>2473063.7848000005</v>
      </c>
      <c r="L142" s="85">
        <v>124.016026</v>
      </c>
      <c r="M142" s="83">
        <v>3066.9954331880008</v>
      </c>
      <c r="N142" s="73"/>
      <c r="O142" s="84">
        <f t="shared" ref="O142:O158" si="3">IFERROR(M142/$M$11,0)</f>
        <v>6.6588511288992024E-4</v>
      </c>
      <c r="P142" s="84">
        <f>M142/'סכום נכסי הקרן'!$C$42</f>
        <v>3.9869928995649032E-4</v>
      </c>
    </row>
    <row r="143" spans="2:16">
      <c r="B143" s="76" t="s">
        <v>1944</v>
      </c>
      <c r="C143" s="73" t="s">
        <v>1945</v>
      </c>
      <c r="D143" s="73" t="s">
        <v>236</v>
      </c>
      <c r="E143" s="73"/>
      <c r="F143" s="95">
        <v>40360</v>
      </c>
      <c r="G143" s="83">
        <v>1.680000000000043</v>
      </c>
      <c r="H143" s="86" t="s">
        <v>132</v>
      </c>
      <c r="I143" s="87">
        <v>4.8000000000000001E-2</v>
      </c>
      <c r="J143" s="87">
        <v>4.8500000000001438E-2</v>
      </c>
      <c r="K143" s="83">
        <v>6945351.1792000011</v>
      </c>
      <c r="L143" s="85">
        <v>121.53804700000001</v>
      </c>
      <c r="M143" s="83">
        <v>8441.2441694480003</v>
      </c>
      <c r="N143" s="73"/>
      <c r="O143" s="84">
        <f t="shared" si="3"/>
        <v>1.8327053134414343E-3</v>
      </c>
      <c r="P143" s="84">
        <f>M143/'סכום נכסי הקרן'!$C$42</f>
        <v>1.0973338989324743E-3</v>
      </c>
    </row>
    <row r="144" spans="2:16">
      <c r="B144" s="76" t="s">
        <v>1946</v>
      </c>
      <c r="C144" s="73" t="s">
        <v>1947</v>
      </c>
      <c r="D144" s="73" t="s">
        <v>236</v>
      </c>
      <c r="E144" s="73"/>
      <c r="F144" s="95">
        <v>40422</v>
      </c>
      <c r="G144" s="83">
        <v>1.8499999999999941</v>
      </c>
      <c r="H144" s="86" t="s">
        <v>132</v>
      </c>
      <c r="I144" s="87">
        <v>4.8000000000000001E-2</v>
      </c>
      <c r="J144" s="87">
        <v>4.8400000000000221E-2</v>
      </c>
      <c r="K144" s="83">
        <v>13796181.616000002</v>
      </c>
      <c r="L144" s="85">
        <v>119.67274</v>
      </c>
      <c r="M144" s="83">
        <v>16510.268611846001</v>
      </c>
      <c r="N144" s="73"/>
      <c r="O144" s="84">
        <f t="shared" si="3"/>
        <v>3.5845968205483383E-3</v>
      </c>
      <c r="P144" s="84">
        <f>M144/'סכום נכסי הקרן'!$C$42</f>
        <v>2.1462804610998675E-3</v>
      </c>
    </row>
    <row r="145" spans="2:16">
      <c r="B145" s="76" t="s">
        <v>1948</v>
      </c>
      <c r="C145" s="73" t="s">
        <v>1949</v>
      </c>
      <c r="D145" s="73" t="s">
        <v>236</v>
      </c>
      <c r="E145" s="73"/>
      <c r="F145" s="95">
        <v>40483</v>
      </c>
      <c r="G145" s="83">
        <v>1.9799999999999986</v>
      </c>
      <c r="H145" s="86" t="s">
        <v>132</v>
      </c>
      <c r="I145" s="87">
        <v>4.8000000000000001E-2</v>
      </c>
      <c r="J145" s="87">
        <v>4.8399999999999894E-2</v>
      </c>
      <c r="K145" s="83">
        <v>26814353.109600004</v>
      </c>
      <c r="L145" s="85">
        <v>120.672584</v>
      </c>
      <c r="M145" s="83">
        <v>32357.572881398006</v>
      </c>
      <c r="N145" s="73"/>
      <c r="O145" s="84">
        <f t="shared" si="3"/>
        <v>7.0252553485471003E-3</v>
      </c>
      <c r="P145" s="84">
        <f>M145/'סכום נכסי הקרן'!$C$42</f>
        <v>4.206377744462057E-3</v>
      </c>
    </row>
    <row r="146" spans="2:16">
      <c r="B146" s="76" t="s">
        <v>1950</v>
      </c>
      <c r="C146" s="73" t="s">
        <v>1951</v>
      </c>
      <c r="D146" s="73" t="s">
        <v>236</v>
      </c>
      <c r="E146" s="73"/>
      <c r="F146" s="95">
        <v>40513</v>
      </c>
      <c r="G146" s="83">
        <v>2.0599999999999579</v>
      </c>
      <c r="H146" s="86" t="s">
        <v>132</v>
      </c>
      <c r="I146" s="87">
        <v>4.8000000000000001E-2</v>
      </c>
      <c r="J146" s="87">
        <v>4.8399999999999596E-2</v>
      </c>
      <c r="K146" s="83">
        <v>9114382.4016000014</v>
      </c>
      <c r="L146" s="85">
        <v>119.86192800000001</v>
      </c>
      <c r="M146" s="83">
        <v>10924.674463091002</v>
      </c>
      <c r="N146" s="73"/>
      <c r="O146" s="84">
        <f t="shared" si="3"/>
        <v>2.3718907466971318E-3</v>
      </c>
      <c r="P146" s="84">
        <f>M146/'סכום נכסי הקרן'!$C$42</f>
        <v>1.4201716456136604E-3</v>
      </c>
    </row>
    <row r="147" spans="2:16">
      <c r="B147" s="76" t="s">
        <v>1952</v>
      </c>
      <c r="C147" s="73" t="s">
        <v>1953</v>
      </c>
      <c r="D147" s="73" t="s">
        <v>236</v>
      </c>
      <c r="E147" s="73"/>
      <c r="F147" s="95">
        <v>40544</v>
      </c>
      <c r="G147" s="83">
        <v>2.1400000000000037</v>
      </c>
      <c r="H147" s="86" t="s">
        <v>132</v>
      </c>
      <c r="I147" s="87">
        <v>4.8000000000000001E-2</v>
      </c>
      <c r="J147" s="87">
        <v>4.8400000000000221E-2</v>
      </c>
      <c r="K147" s="83">
        <v>22906854.628000002</v>
      </c>
      <c r="L147" s="85">
        <v>119.278468</v>
      </c>
      <c r="M147" s="83">
        <v>27322.945157385002</v>
      </c>
      <c r="N147" s="73"/>
      <c r="O147" s="84">
        <f t="shared" si="3"/>
        <v>5.9321713438936045E-3</v>
      </c>
      <c r="P147" s="84">
        <f>M147/'סכום נכסי הקרן'!$C$42</f>
        <v>3.5518927468522797E-3</v>
      </c>
    </row>
    <row r="148" spans="2:16">
      <c r="B148" s="76" t="s">
        <v>1954</v>
      </c>
      <c r="C148" s="73" t="s">
        <v>1955</v>
      </c>
      <c r="D148" s="73" t="s">
        <v>236</v>
      </c>
      <c r="E148" s="73"/>
      <c r="F148" s="95">
        <v>40575</v>
      </c>
      <c r="G148" s="83">
        <v>2.230000000000103</v>
      </c>
      <c r="H148" s="86" t="s">
        <v>132</v>
      </c>
      <c r="I148" s="87">
        <v>4.8000000000000001E-2</v>
      </c>
      <c r="J148" s="87">
        <v>4.8400000000001685E-2</v>
      </c>
      <c r="K148" s="83">
        <v>9028654.2864000015</v>
      </c>
      <c r="L148" s="85">
        <v>118.368506</v>
      </c>
      <c r="M148" s="83">
        <v>10687.083146330002</v>
      </c>
      <c r="N148" s="73"/>
      <c r="O148" s="84">
        <f t="shared" si="3"/>
        <v>2.3203065418199134E-3</v>
      </c>
      <c r="P148" s="84">
        <f>M148/'סכום נכסי הקרן'!$C$42</f>
        <v>1.3892855581198902E-3</v>
      </c>
    </row>
    <row r="149" spans="2:16">
      <c r="B149" s="76" t="s">
        <v>1956</v>
      </c>
      <c r="C149" s="73" t="s">
        <v>1957</v>
      </c>
      <c r="D149" s="73" t="s">
        <v>236</v>
      </c>
      <c r="E149" s="73"/>
      <c r="F149" s="95">
        <v>40603</v>
      </c>
      <c r="G149" s="83">
        <v>2.3099999999999135</v>
      </c>
      <c r="H149" s="86" t="s">
        <v>132</v>
      </c>
      <c r="I149" s="87">
        <v>4.8000000000000001E-2</v>
      </c>
      <c r="J149" s="87">
        <v>4.8499999999998759E-2</v>
      </c>
      <c r="K149" s="83">
        <v>13998824.196000002</v>
      </c>
      <c r="L149" s="85">
        <v>117.658956</v>
      </c>
      <c r="M149" s="83">
        <v>16470.870352353002</v>
      </c>
      <c r="N149" s="73"/>
      <c r="O149" s="84">
        <f t="shared" si="3"/>
        <v>3.5760429393829878E-3</v>
      </c>
      <c r="P149" s="84">
        <f>M149/'סכום נכסי הקרן'!$C$42</f>
        <v>2.1411588173193118E-3</v>
      </c>
    </row>
    <row r="150" spans="2:16">
      <c r="B150" s="76" t="s">
        <v>1958</v>
      </c>
      <c r="C150" s="73" t="s">
        <v>1959</v>
      </c>
      <c r="D150" s="73" t="s">
        <v>236</v>
      </c>
      <c r="E150" s="73"/>
      <c r="F150" s="95">
        <v>40634</v>
      </c>
      <c r="G150" s="83">
        <v>2.3300000000000858</v>
      </c>
      <c r="H150" s="86" t="s">
        <v>132</v>
      </c>
      <c r="I150" s="87">
        <v>4.8000000000000001E-2</v>
      </c>
      <c r="J150" s="87">
        <v>4.8499999999999918E-2</v>
      </c>
      <c r="K150" s="83">
        <v>4964811.902400001</v>
      </c>
      <c r="L150" s="85">
        <v>119.65524499999999</v>
      </c>
      <c r="M150" s="83">
        <v>5940.6578623530004</v>
      </c>
      <c r="N150" s="73"/>
      <c r="O150" s="84">
        <f t="shared" si="3"/>
        <v>1.2897950836534022E-3</v>
      </c>
      <c r="P150" s="84">
        <f>M150/'סכום נכסי הקרן'!$C$42</f>
        <v>7.7226592709093099E-4</v>
      </c>
    </row>
    <row r="151" spans="2:16">
      <c r="B151" s="76" t="s">
        <v>1960</v>
      </c>
      <c r="C151" s="73" t="s">
        <v>1961</v>
      </c>
      <c r="D151" s="73" t="s">
        <v>236</v>
      </c>
      <c r="E151" s="73"/>
      <c r="F151" s="95">
        <v>40664</v>
      </c>
      <c r="G151" s="83">
        <v>2.419999999999968</v>
      </c>
      <c r="H151" s="86" t="s">
        <v>132</v>
      </c>
      <c r="I151" s="87">
        <v>4.8000000000000001E-2</v>
      </c>
      <c r="J151" s="87">
        <v>4.8499999999999439E-2</v>
      </c>
      <c r="K151" s="83">
        <v>18425087.682400003</v>
      </c>
      <c r="L151" s="85">
        <v>118.952986</v>
      </c>
      <c r="M151" s="83">
        <v>21917.191880085004</v>
      </c>
      <c r="N151" s="73"/>
      <c r="O151" s="84">
        <f t="shared" si="3"/>
        <v>4.7585110924440828E-3</v>
      </c>
      <c r="P151" s="84">
        <f>M151/'סכום נכסי הקרן'!$C$42</f>
        <v>2.8491626514575256E-3</v>
      </c>
    </row>
    <row r="152" spans="2:16">
      <c r="B152" s="76" t="s">
        <v>1962</v>
      </c>
      <c r="C152" s="73" t="s">
        <v>1963</v>
      </c>
      <c r="D152" s="73" t="s">
        <v>236</v>
      </c>
      <c r="E152" s="73"/>
      <c r="F152" s="95">
        <v>40756</v>
      </c>
      <c r="G152" s="83">
        <v>2.6700000000000728</v>
      </c>
      <c r="H152" s="86" t="s">
        <v>132</v>
      </c>
      <c r="I152" s="87">
        <v>4.8000000000000001E-2</v>
      </c>
      <c r="J152" s="87">
        <v>4.8500000000001486E-2</v>
      </c>
      <c r="K152" s="83">
        <v>10138586.085600002</v>
      </c>
      <c r="L152" s="85">
        <v>115.85249</v>
      </c>
      <c r="M152" s="83">
        <v>11745.804445345002</v>
      </c>
      <c r="N152" s="73"/>
      <c r="O152" s="84">
        <f t="shared" si="3"/>
        <v>2.5501688833431172E-3</v>
      </c>
      <c r="P152" s="84">
        <f>M152/'סכום נכסי הקרן'!$C$42</f>
        <v>1.5269158348432984E-3</v>
      </c>
    </row>
    <row r="153" spans="2:16">
      <c r="B153" s="76" t="s">
        <v>1964</v>
      </c>
      <c r="C153" s="73" t="s">
        <v>1965</v>
      </c>
      <c r="D153" s="73" t="s">
        <v>236</v>
      </c>
      <c r="E153" s="73"/>
      <c r="F153" s="95">
        <v>40848</v>
      </c>
      <c r="G153" s="83">
        <v>2.8500000000000361</v>
      </c>
      <c r="H153" s="86" t="s">
        <v>132</v>
      </c>
      <c r="I153" s="87">
        <v>4.8000000000000001E-2</v>
      </c>
      <c r="J153" s="87">
        <v>4.8500000000000661E-2</v>
      </c>
      <c r="K153" s="83">
        <v>28590738.573600005</v>
      </c>
      <c r="L153" s="85">
        <v>117.23526200000001</v>
      </c>
      <c r="M153" s="83">
        <v>33518.427363748</v>
      </c>
      <c r="N153" s="73"/>
      <c r="O153" s="84">
        <f t="shared" si="3"/>
        <v>7.2772921496664618E-3</v>
      </c>
      <c r="P153" s="84">
        <f>M153/'סכום נכסי הקרן'!$C$42</f>
        <v>4.3572849981369215E-3</v>
      </c>
    </row>
    <row r="154" spans="2:16">
      <c r="B154" s="76" t="s">
        <v>1966</v>
      </c>
      <c r="C154" s="73" t="s">
        <v>1967</v>
      </c>
      <c r="D154" s="73" t="s">
        <v>236</v>
      </c>
      <c r="E154" s="73"/>
      <c r="F154" s="95">
        <v>40940</v>
      </c>
      <c r="G154" s="83">
        <v>3.1000000000000143</v>
      </c>
      <c r="H154" s="86" t="s">
        <v>132</v>
      </c>
      <c r="I154" s="87">
        <v>4.8000000000000001E-2</v>
      </c>
      <c r="J154" s="87">
        <v>4.8400000000000151E-2</v>
      </c>
      <c r="K154" s="83">
        <v>35958685.39760001</v>
      </c>
      <c r="L154" s="85">
        <v>115.85810600000001</v>
      </c>
      <c r="M154" s="83">
        <v>41661.051827504009</v>
      </c>
      <c r="N154" s="73"/>
      <c r="O154" s="84">
        <f t="shared" si="3"/>
        <v>9.0451631910107994E-3</v>
      </c>
      <c r="P154" s="84">
        <f>M154/'סכום נכסי הקרן'!$C$42</f>
        <v>5.4157993203142202E-3</v>
      </c>
    </row>
    <row r="155" spans="2:16">
      <c r="B155" s="76" t="s">
        <v>1968</v>
      </c>
      <c r="C155" s="73" t="s">
        <v>1969</v>
      </c>
      <c r="D155" s="73" t="s">
        <v>236</v>
      </c>
      <c r="E155" s="73"/>
      <c r="F155" s="95">
        <v>40969</v>
      </c>
      <c r="G155" s="83">
        <v>3.1799999999999526</v>
      </c>
      <c r="H155" s="86" t="s">
        <v>132</v>
      </c>
      <c r="I155" s="87">
        <v>4.8000000000000001E-2</v>
      </c>
      <c r="J155" s="87">
        <v>4.859999999999965E-2</v>
      </c>
      <c r="K155" s="83">
        <v>21909166.210400004</v>
      </c>
      <c r="L155" s="85">
        <v>115.38981800000001</v>
      </c>
      <c r="M155" s="83">
        <v>25280.946974401009</v>
      </c>
      <c r="N155" s="73"/>
      <c r="O155" s="84">
        <f t="shared" si="3"/>
        <v>5.4888266372521855E-3</v>
      </c>
      <c r="P155" s="84">
        <f>M155/'סכום נכסי הקרן'!$C$42</f>
        <v>3.2864397185111529E-3</v>
      </c>
    </row>
    <row r="156" spans="2:16">
      <c r="B156" s="76" t="s">
        <v>1970</v>
      </c>
      <c r="C156" s="73" t="s">
        <v>1971</v>
      </c>
      <c r="D156" s="73" t="s">
        <v>236</v>
      </c>
      <c r="E156" s="73"/>
      <c r="F156" s="95">
        <v>41000</v>
      </c>
      <c r="G156" s="83">
        <v>3.1900000000000968</v>
      </c>
      <c r="H156" s="86" t="s">
        <v>132</v>
      </c>
      <c r="I156" s="87">
        <v>4.8000000000000001E-2</v>
      </c>
      <c r="J156" s="87">
        <v>4.8500000000001806E-2</v>
      </c>
      <c r="K156" s="83">
        <v>11970475.008800002</v>
      </c>
      <c r="L156" s="85">
        <v>117.699789</v>
      </c>
      <c r="M156" s="83">
        <v>14089.223779077003</v>
      </c>
      <c r="N156" s="73"/>
      <c r="O156" s="84">
        <f t="shared" si="3"/>
        <v>3.0589560927093014E-3</v>
      </c>
      <c r="P156" s="84">
        <f>M156/'סכום נכסי הקרן'!$C$42</f>
        <v>1.8315526185564317E-3</v>
      </c>
    </row>
    <row r="157" spans="2:16">
      <c r="B157" s="76" t="s">
        <v>1972</v>
      </c>
      <c r="C157" s="73" t="s">
        <v>1973</v>
      </c>
      <c r="D157" s="73" t="s">
        <v>236</v>
      </c>
      <c r="E157" s="73"/>
      <c r="F157" s="95">
        <v>41640</v>
      </c>
      <c r="G157" s="83">
        <v>4.6600000000000676</v>
      </c>
      <c r="H157" s="86" t="s">
        <v>132</v>
      </c>
      <c r="I157" s="87">
        <v>4.8000000000000001E-2</v>
      </c>
      <c r="J157" s="87">
        <v>4.8500000000000675E-2</v>
      </c>
      <c r="K157" s="83">
        <v>22468734.500800002</v>
      </c>
      <c r="L157" s="85">
        <v>112.501885</v>
      </c>
      <c r="M157" s="83">
        <v>25277.749906458004</v>
      </c>
      <c r="N157" s="73"/>
      <c r="O157" s="84">
        <f t="shared" si="3"/>
        <v>5.4881325116838495E-3</v>
      </c>
      <c r="P157" s="84">
        <f>M157/'סכום נכסי הקרן'!$C$42</f>
        <v>3.2860241102239591E-3</v>
      </c>
    </row>
    <row r="158" spans="2:16">
      <c r="B158" s="76" t="s">
        <v>1974</v>
      </c>
      <c r="C158" s="73" t="s">
        <v>1975</v>
      </c>
      <c r="D158" s="73" t="s">
        <v>236</v>
      </c>
      <c r="E158" s="73"/>
      <c r="F158" s="95">
        <v>44774</v>
      </c>
      <c r="G158" s="83">
        <v>10.200000000082465</v>
      </c>
      <c r="H158" s="86" t="s">
        <v>132</v>
      </c>
      <c r="I158" s="87">
        <v>4.8000000000000001E-2</v>
      </c>
      <c r="J158" s="87">
        <v>4.8500000000371087E-2</v>
      </c>
      <c r="K158" s="83">
        <v>57289.46160000001</v>
      </c>
      <c r="L158" s="85">
        <v>105.833468</v>
      </c>
      <c r="M158" s="83">
        <v>60.631423795000011</v>
      </c>
      <c r="N158" s="73"/>
      <c r="O158" s="84">
        <f t="shared" si="3"/>
        <v>1.3163880859269397E-5</v>
      </c>
      <c r="P158" s="84">
        <f>M158/'סכום נכסי הקרן'!$C$42</f>
        <v>7.8818851030991263E-6</v>
      </c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24" t="s">
        <v>111</v>
      </c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24" t="s">
        <v>205</v>
      </c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24" t="s">
        <v>213</v>
      </c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  <row r="412" spans="2:16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</row>
    <row r="413" spans="2:16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</row>
    <row r="414" spans="2:16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</row>
    <row r="415" spans="2:16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</row>
    <row r="416" spans="2:16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</row>
    <row r="417" spans="2:16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</row>
    <row r="418" spans="2:16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</row>
    <row r="419" spans="2:16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</row>
    <row r="420" spans="2:16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</row>
    <row r="421" spans="2:16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2:16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2:16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</row>
    <row r="424" spans="2:16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2:16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2:16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</row>
    <row r="427" spans="2:16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</row>
    <row r="428" spans="2:16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</row>
    <row r="429" spans="2:16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</row>
    <row r="430" spans="2:16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</row>
    <row r="431" spans="2:16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</row>
    <row r="432" spans="2:16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</row>
    <row r="433" spans="2:16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2:16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2:16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</row>
    <row r="436" spans="2:16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2:16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</row>
    <row r="438" spans="2:16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</row>
    <row r="439" spans="2:16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</row>
    <row r="440" spans="2:16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</row>
    <row r="441" spans="2:16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</row>
    <row r="442" spans="2:16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</row>
    <row r="443" spans="2:16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</row>
    <row r="444" spans="2:16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</row>
    <row r="445" spans="2:16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</row>
    <row r="446" spans="2:16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</row>
    <row r="447" spans="2:16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</row>
    <row r="448" spans="2:16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</row>
    <row r="449" spans="2:16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</row>
    <row r="450" spans="2:16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</row>
    <row r="451" spans="2:16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</row>
    <row r="452" spans="2:16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8.42578125" style="2" customWidth="1"/>
    <col min="4" max="4" width="9.140625" style="2" bestFit="1" customWidth="1"/>
    <col min="5" max="5" width="11.28515625" style="2" bestFit="1" customWidth="1"/>
    <col min="6" max="6" width="8.5703125" style="2" bestFit="1" customWidth="1"/>
    <col min="7" max="8" width="4.85546875" style="1" bestFit="1" customWidth="1"/>
    <col min="9" max="9" width="11.28515625" style="1" bestFit="1" customWidth="1"/>
    <col min="10" max="10" width="5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145</v>
      </c>
      <c r="C1" s="67" t="s" vm="1">
        <v>231</v>
      </c>
    </row>
    <row r="2" spans="2:19">
      <c r="B2" s="46" t="s">
        <v>144</v>
      </c>
      <c r="C2" s="67" t="s">
        <v>232</v>
      </c>
    </row>
    <row r="3" spans="2:19">
      <c r="B3" s="46" t="s">
        <v>146</v>
      </c>
      <c r="C3" s="67" t="s">
        <v>233</v>
      </c>
    </row>
    <row r="4" spans="2:19">
      <c r="B4" s="46" t="s">
        <v>147</v>
      </c>
      <c r="C4" s="67">
        <v>12145</v>
      </c>
    </row>
    <row r="6" spans="2:19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19" ht="26.25" customHeight="1">
      <c r="B7" s="156" t="s">
        <v>89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19" s="3" customFormat="1" ht="78.75">
      <c r="B8" s="21" t="s">
        <v>115</v>
      </c>
      <c r="C8" s="29" t="s">
        <v>44</v>
      </c>
      <c r="D8" s="29" t="s">
        <v>117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110</v>
      </c>
      <c r="Q8" s="29" t="s">
        <v>58</v>
      </c>
      <c r="R8" s="29" t="s">
        <v>148</v>
      </c>
      <c r="S8" s="30" t="s">
        <v>150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</row>
    <row r="11" spans="2:19" s="88" customFormat="1" ht="20.25" customHeight="1">
      <c r="B11" s="106" t="s">
        <v>45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87">
        <v>6.2649999999999997E-2</v>
      </c>
      <c r="N11" s="108"/>
      <c r="O11" s="109"/>
      <c r="P11" s="108">
        <v>4105.0938156560005</v>
      </c>
      <c r="Q11" s="107"/>
      <c r="R11" s="110">
        <v>1</v>
      </c>
      <c r="S11" s="110">
        <v>5.3176559653931037E-4</v>
      </c>
    </row>
    <row r="12" spans="2:19" s="88" customFormat="1">
      <c r="B12" s="111" t="s">
        <v>199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87">
        <v>6.2649999999999997E-2</v>
      </c>
      <c r="N12" s="108"/>
      <c r="O12" s="109"/>
      <c r="P12" s="107">
        <v>4105.0938156560005</v>
      </c>
      <c r="Q12" s="107"/>
      <c r="R12" s="110">
        <v>1</v>
      </c>
      <c r="S12" s="107">
        <v>5.3176559653931037E-4</v>
      </c>
    </row>
    <row r="13" spans="2:19" s="88" customFormat="1">
      <c r="B13" s="105" t="s">
        <v>60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87">
        <v>6.2649999999999997E-2</v>
      </c>
      <c r="N13" s="108"/>
      <c r="O13" s="109"/>
      <c r="P13" s="107">
        <v>4105.0938156560005</v>
      </c>
      <c r="Q13" s="107"/>
      <c r="R13" s="110">
        <v>1</v>
      </c>
      <c r="S13" s="107">
        <v>5.3176559653931037E-4</v>
      </c>
    </row>
    <row r="14" spans="2:19">
      <c r="B14" s="137" t="s">
        <v>3224</v>
      </c>
      <c r="C14" s="73">
        <v>1199157</v>
      </c>
      <c r="D14" s="86" t="s">
        <v>26</v>
      </c>
      <c r="E14" s="73">
        <v>520043027</v>
      </c>
      <c r="F14" s="86" t="s">
        <v>519</v>
      </c>
      <c r="G14" s="73" t="s">
        <v>487</v>
      </c>
      <c r="H14" s="73" t="s">
        <v>294</v>
      </c>
      <c r="I14" s="95">
        <v>45169</v>
      </c>
      <c r="J14" s="73">
        <v>1</v>
      </c>
      <c r="K14" s="86" t="s">
        <v>131</v>
      </c>
      <c r="L14" s="87">
        <v>6.2649999999999997E-2</v>
      </c>
      <c r="M14" s="73">
        <v>6.2649999999999997E-2</v>
      </c>
      <c r="N14" s="83">
        <v>4099385.7424000008</v>
      </c>
      <c r="O14" s="85">
        <v>100.139242</v>
      </c>
      <c r="P14" s="83">
        <v>4105.0938156560005</v>
      </c>
      <c r="Q14" s="73"/>
      <c r="R14" s="84">
        <v>1</v>
      </c>
      <c r="S14" s="84">
        <v>5.3176559653931037E-4</v>
      </c>
    </row>
    <row r="15" spans="2:19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73"/>
      <c r="R15" s="84"/>
      <c r="S15" s="73"/>
    </row>
    <row r="16" spans="2:1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124" t="s">
        <v>222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124" t="s">
        <v>111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124" t="s">
        <v>205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124" t="s">
        <v>213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</row>
    <row r="256" spans="2:19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</row>
    <row r="257" spans="2:19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</row>
    <row r="258" spans="2:19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</row>
    <row r="259" spans="2:19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</row>
    <row r="260" spans="2:19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</row>
    <row r="261" spans="2:19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</row>
    <row r="262" spans="2:19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</row>
    <row r="263" spans="2:19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</row>
    <row r="264" spans="2:19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</row>
    <row r="265" spans="2:19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</row>
    <row r="266" spans="2:19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</row>
    <row r="267" spans="2:19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</row>
    <row r="268" spans="2:19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</row>
    <row r="269" spans="2:19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2:19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2:19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</row>
    <row r="272" spans="2:19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</row>
    <row r="273" spans="2:19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</row>
    <row r="274" spans="2:19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</row>
    <row r="275" spans="2:19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</row>
    <row r="276" spans="2:19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2:19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</row>
    <row r="278" spans="2:19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</row>
    <row r="279" spans="2:19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2:19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</row>
    <row r="281" spans="2:19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</row>
    <row r="282" spans="2:19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</row>
    <row r="283" spans="2:19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2:19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2:19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</row>
    <row r="286" spans="2:19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2:19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2:19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</row>
    <row r="289" spans="2:19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2:19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2:19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2:19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2:19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2:19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</row>
    <row r="295" spans="2:19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</row>
    <row r="296" spans="2:19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2:19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2:19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</row>
    <row r="299" spans="2:19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</row>
    <row r="300" spans="2:19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</row>
    <row r="301" spans="2:19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</row>
    <row r="302" spans="2:19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2:19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</row>
    <row r="304" spans="2:19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</row>
    <row r="305" spans="2:19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2:19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2:19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2:19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2:19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</row>
    <row r="310" spans="2:19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2:19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6.855468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145</v>
      </c>
      <c r="C1" s="67" t="s" vm="1">
        <v>231</v>
      </c>
    </row>
    <row r="2" spans="2:30">
      <c r="B2" s="46" t="s">
        <v>144</v>
      </c>
      <c r="C2" s="67" t="s">
        <v>232</v>
      </c>
    </row>
    <row r="3" spans="2:30">
      <c r="B3" s="46" t="s">
        <v>146</v>
      </c>
      <c r="C3" s="67" t="s">
        <v>233</v>
      </c>
    </row>
    <row r="4" spans="2:30">
      <c r="B4" s="46" t="s">
        <v>147</v>
      </c>
      <c r="C4" s="67">
        <v>12145</v>
      </c>
    </row>
    <row r="6" spans="2:30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30" ht="26.2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30" s="3" customFormat="1" ht="78.75">
      <c r="B8" s="21" t="s">
        <v>115</v>
      </c>
      <c r="C8" s="29" t="s">
        <v>44</v>
      </c>
      <c r="D8" s="29" t="s">
        <v>117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110</v>
      </c>
      <c r="Q8" s="29" t="s">
        <v>58</v>
      </c>
      <c r="R8" s="29" t="s">
        <v>148</v>
      </c>
      <c r="S8" s="30" t="s">
        <v>150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A10" s="1"/>
    </row>
    <row r="11" spans="2:30" s="4" customFormat="1" ht="18" customHeight="1">
      <c r="B11" s="96" t="s">
        <v>52</v>
      </c>
      <c r="C11" s="69"/>
      <c r="D11" s="69"/>
      <c r="E11" s="69"/>
      <c r="F11" s="69"/>
      <c r="G11" s="69"/>
      <c r="H11" s="69"/>
      <c r="I11" s="69"/>
      <c r="J11" s="79">
        <v>5.2724391563062207</v>
      </c>
      <c r="K11" s="69"/>
      <c r="L11" s="69"/>
      <c r="M11" s="78">
        <v>4.5668785945653212E-2</v>
      </c>
      <c r="N11" s="77"/>
      <c r="O11" s="79"/>
      <c r="P11" s="77">
        <v>33669.253096616005</v>
      </c>
      <c r="Q11" s="69"/>
      <c r="R11" s="78">
        <f>IFERROR(P11/$P$11,0)</f>
        <v>1</v>
      </c>
      <c r="S11" s="78">
        <f>P11/'סכום נכסי הקרן'!$C$42</f>
        <v>4.3768918459173023E-3</v>
      </c>
      <c r="AA11" s="1"/>
      <c r="AD11" s="1"/>
    </row>
    <row r="12" spans="2:30" ht="17.25" customHeight="1">
      <c r="B12" s="97" t="s">
        <v>199</v>
      </c>
      <c r="C12" s="71"/>
      <c r="D12" s="71"/>
      <c r="E12" s="71"/>
      <c r="F12" s="71"/>
      <c r="G12" s="71"/>
      <c r="H12" s="71"/>
      <c r="I12" s="71"/>
      <c r="J12" s="82">
        <v>4.8479178435028869</v>
      </c>
      <c r="K12" s="71"/>
      <c r="L12" s="71"/>
      <c r="M12" s="81">
        <v>4.4110415902789545E-2</v>
      </c>
      <c r="N12" s="80"/>
      <c r="O12" s="82"/>
      <c r="P12" s="80">
        <v>31592.184357621001</v>
      </c>
      <c r="Q12" s="71"/>
      <c r="R12" s="81">
        <f t="shared" ref="R12:R41" si="0">IFERROR(P12/$P$11,0)</f>
        <v>0.93830962828207898</v>
      </c>
      <c r="S12" s="81">
        <f>P12/'סכום נכסי הקרן'!$C$42</f>
        <v>4.1068797609735263E-3</v>
      </c>
    </row>
    <row r="13" spans="2:30">
      <c r="B13" s="98" t="s">
        <v>59</v>
      </c>
      <c r="C13" s="71"/>
      <c r="D13" s="71"/>
      <c r="E13" s="71"/>
      <c r="F13" s="71"/>
      <c r="G13" s="71"/>
      <c r="H13" s="71"/>
      <c r="I13" s="71"/>
      <c r="J13" s="82">
        <v>6.4764085343838556</v>
      </c>
      <c r="K13" s="71"/>
      <c r="L13" s="71"/>
      <c r="M13" s="81">
        <v>3.125859855819671E-2</v>
      </c>
      <c r="N13" s="80"/>
      <c r="O13" s="82"/>
      <c r="P13" s="80">
        <v>17908.971413941003</v>
      </c>
      <c r="Q13" s="71"/>
      <c r="R13" s="81">
        <f t="shared" si="0"/>
        <v>0.53190878225157245</v>
      </c>
      <c r="S13" s="81">
        <f>P13/'סכום נכסי הקרן'!$C$42</f>
        <v>2.3281072118087093E-3</v>
      </c>
    </row>
    <row r="14" spans="2:30">
      <c r="B14" s="99" t="s">
        <v>1976</v>
      </c>
      <c r="C14" s="73" t="s">
        <v>1977</v>
      </c>
      <c r="D14" s="86" t="s">
        <v>26</v>
      </c>
      <c r="E14" s="73" t="s">
        <v>292</v>
      </c>
      <c r="F14" s="86" t="s">
        <v>128</v>
      </c>
      <c r="G14" s="73" t="s">
        <v>293</v>
      </c>
      <c r="H14" s="73" t="s">
        <v>294</v>
      </c>
      <c r="I14" s="95">
        <v>39076</v>
      </c>
      <c r="J14" s="85">
        <v>5.7299999999998796</v>
      </c>
      <c r="K14" s="86" t="s">
        <v>132</v>
      </c>
      <c r="L14" s="87">
        <v>4.9000000000000002E-2</v>
      </c>
      <c r="M14" s="84">
        <v>2.7899999999999342E-2</v>
      </c>
      <c r="N14" s="83">
        <v>2634129.0820040004</v>
      </c>
      <c r="O14" s="85">
        <v>156.19</v>
      </c>
      <c r="P14" s="83">
        <v>4114.2460602130013</v>
      </c>
      <c r="Q14" s="84">
        <v>1.6293565126174405E-3</v>
      </c>
      <c r="R14" s="84">
        <f t="shared" si="0"/>
        <v>0.12219594086055066</v>
      </c>
      <c r="S14" s="84">
        <f>P14/'סכום נכסי הקרן'!$C$42</f>
        <v>5.3483841715673704E-4</v>
      </c>
    </row>
    <row r="15" spans="2:30">
      <c r="B15" s="99" t="s">
        <v>1978</v>
      </c>
      <c r="C15" s="73" t="s">
        <v>1979</v>
      </c>
      <c r="D15" s="86" t="s">
        <v>26</v>
      </c>
      <c r="E15" s="73" t="s">
        <v>292</v>
      </c>
      <c r="F15" s="86" t="s">
        <v>128</v>
      </c>
      <c r="G15" s="73" t="s">
        <v>293</v>
      </c>
      <c r="H15" s="73" t="s">
        <v>294</v>
      </c>
      <c r="I15" s="95">
        <v>40738</v>
      </c>
      <c r="J15" s="85">
        <v>10.039999999999653</v>
      </c>
      <c r="K15" s="86" t="s">
        <v>132</v>
      </c>
      <c r="L15" s="87">
        <v>4.0999999999999995E-2</v>
      </c>
      <c r="M15" s="84">
        <v>2.8399999999999172E-2</v>
      </c>
      <c r="N15" s="83">
        <v>5169583.3480789997</v>
      </c>
      <c r="O15" s="85">
        <v>131.04</v>
      </c>
      <c r="P15" s="83">
        <v>6774.2223815590014</v>
      </c>
      <c r="Q15" s="84">
        <v>1.4236244630519747E-3</v>
      </c>
      <c r="R15" s="84">
        <f t="shared" si="0"/>
        <v>0.20119906913645963</v>
      </c>
      <c r="S15" s="84">
        <f>P15/'סכום נכסי הקרן'!$C$42</f>
        <v>8.806265651095217E-4</v>
      </c>
    </row>
    <row r="16" spans="2:30">
      <c r="B16" s="99" t="s">
        <v>1980</v>
      </c>
      <c r="C16" s="73" t="s">
        <v>1981</v>
      </c>
      <c r="D16" s="86" t="s">
        <v>26</v>
      </c>
      <c r="E16" s="73" t="s">
        <v>1982</v>
      </c>
      <c r="F16" s="86" t="s">
        <v>519</v>
      </c>
      <c r="G16" s="73" t="s">
        <v>286</v>
      </c>
      <c r="H16" s="73" t="s">
        <v>130</v>
      </c>
      <c r="I16" s="95">
        <v>42795</v>
      </c>
      <c r="J16" s="85">
        <v>5.5199999999984382</v>
      </c>
      <c r="K16" s="86" t="s">
        <v>132</v>
      </c>
      <c r="L16" s="87">
        <v>2.1400000000000002E-2</v>
      </c>
      <c r="M16" s="84">
        <v>2.289999999999489E-2</v>
      </c>
      <c r="N16" s="83">
        <v>1621509.2808920003</v>
      </c>
      <c r="O16" s="85">
        <v>112.13</v>
      </c>
      <c r="P16" s="83">
        <v>1818.1983896170002</v>
      </c>
      <c r="Q16" s="84">
        <v>4.1578759165435625E-3</v>
      </c>
      <c r="R16" s="84">
        <f t="shared" si="0"/>
        <v>5.400174409570558E-2</v>
      </c>
      <c r="S16" s="84">
        <f>P16/'סכום נכסי הקרן'!$C$42</f>
        <v>2.3635979339780658E-4</v>
      </c>
    </row>
    <row r="17" spans="2:19">
      <c r="B17" s="99" t="s">
        <v>1983</v>
      </c>
      <c r="C17" s="73" t="s">
        <v>1984</v>
      </c>
      <c r="D17" s="86" t="s">
        <v>26</v>
      </c>
      <c r="E17" s="73" t="s">
        <v>284</v>
      </c>
      <c r="F17" s="86" t="s">
        <v>285</v>
      </c>
      <c r="G17" s="73" t="s">
        <v>316</v>
      </c>
      <c r="H17" s="73" t="s">
        <v>294</v>
      </c>
      <c r="I17" s="95">
        <v>36489</v>
      </c>
      <c r="J17" s="85">
        <v>2.8299999993701959</v>
      </c>
      <c r="K17" s="86" t="s">
        <v>132</v>
      </c>
      <c r="L17" s="87">
        <v>6.0499999999999998E-2</v>
      </c>
      <c r="M17" s="84">
        <v>2.0499999997137253E-2</v>
      </c>
      <c r="N17" s="83">
        <v>1015.5098220000001</v>
      </c>
      <c r="O17" s="85">
        <v>171.99</v>
      </c>
      <c r="P17" s="83">
        <v>1.7465752700000003</v>
      </c>
      <c r="Q17" s="73"/>
      <c r="R17" s="84">
        <f t="shared" si="0"/>
        <v>5.187448812684067E-5</v>
      </c>
      <c r="S17" s="84">
        <f>P17/'סכום נכסי הקרן'!$C$42</f>
        <v>2.2704902409350282E-7</v>
      </c>
    </row>
    <row r="18" spans="2:19">
      <c r="B18" s="99" t="s">
        <v>1985</v>
      </c>
      <c r="C18" s="73" t="s">
        <v>1986</v>
      </c>
      <c r="D18" s="86" t="s">
        <v>26</v>
      </c>
      <c r="E18" s="73" t="s">
        <v>313</v>
      </c>
      <c r="F18" s="86" t="s">
        <v>128</v>
      </c>
      <c r="G18" s="73" t="s">
        <v>305</v>
      </c>
      <c r="H18" s="73" t="s">
        <v>130</v>
      </c>
      <c r="I18" s="95">
        <v>39084</v>
      </c>
      <c r="J18" s="85">
        <v>1.669999999999312</v>
      </c>
      <c r="K18" s="86" t="s">
        <v>132</v>
      </c>
      <c r="L18" s="87">
        <v>5.5999999999999994E-2</v>
      </c>
      <c r="M18" s="84">
        <v>2.7699999999987387E-2</v>
      </c>
      <c r="N18" s="83">
        <v>488543.06033400004</v>
      </c>
      <c r="O18" s="85">
        <v>142.81</v>
      </c>
      <c r="P18" s="83">
        <v>697.68831504400021</v>
      </c>
      <c r="Q18" s="84">
        <v>1.1334617998864825E-3</v>
      </c>
      <c r="R18" s="84">
        <f t="shared" si="0"/>
        <v>2.0721823351469677E-2</v>
      </c>
      <c r="S18" s="84">
        <f>P18/'סכום נכסי הקרן'!$C$42</f>
        <v>9.0697179659586364E-5</v>
      </c>
    </row>
    <row r="19" spans="2:19">
      <c r="B19" s="99" t="s">
        <v>1987</v>
      </c>
      <c r="C19" s="73" t="s">
        <v>1988</v>
      </c>
      <c r="D19" s="86" t="s">
        <v>26</v>
      </c>
      <c r="E19" s="73" t="s">
        <v>1989</v>
      </c>
      <c r="F19" s="86" t="s">
        <v>128</v>
      </c>
      <c r="G19" s="73" t="s">
        <v>385</v>
      </c>
      <c r="H19" s="73" t="s">
        <v>294</v>
      </c>
      <c r="I19" s="95">
        <v>45152</v>
      </c>
      <c r="J19" s="85">
        <v>3.6500000000005448</v>
      </c>
      <c r="K19" s="86" t="s">
        <v>132</v>
      </c>
      <c r="L19" s="87">
        <v>3.6400000000000002E-2</v>
      </c>
      <c r="M19" s="84">
        <v>3.7200000000009406E-2</v>
      </c>
      <c r="N19" s="83">
        <v>1179967.8400000003</v>
      </c>
      <c r="O19" s="85">
        <v>101.05</v>
      </c>
      <c r="P19" s="83">
        <v>1192.357528279</v>
      </c>
      <c r="Q19" s="84">
        <v>2.3874293160030921E-3</v>
      </c>
      <c r="R19" s="84">
        <f t="shared" si="0"/>
        <v>3.54138395900098E-2</v>
      </c>
      <c r="S19" s="84">
        <f>P19/'סכום נכסי הקרן'!$C$42</f>
        <v>1.5500254573413725E-4</v>
      </c>
    </row>
    <row r="20" spans="2:19">
      <c r="B20" s="99" t="s">
        <v>1990</v>
      </c>
      <c r="C20" s="73" t="s">
        <v>1991</v>
      </c>
      <c r="D20" s="86" t="s">
        <v>26</v>
      </c>
      <c r="E20" s="73" t="s">
        <v>1992</v>
      </c>
      <c r="F20" s="86" t="s">
        <v>285</v>
      </c>
      <c r="G20" s="73" t="s">
        <v>388</v>
      </c>
      <c r="H20" s="73" t="s">
        <v>130</v>
      </c>
      <c r="I20" s="95">
        <v>44381</v>
      </c>
      <c r="J20" s="85">
        <v>2.7299999999992144</v>
      </c>
      <c r="K20" s="86" t="s">
        <v>132</v>
      </c>
      <c r="L20" s="87">
        <v>8.5000000000000006E-3</v>
      </c>
      <c r="M20" s="84">
        <v>4.379999999999349E-2</v>
      </c>
      <c r="N20" s="83">
        <v>1474959.8000000003</v>
      </c>
      <c r="O20" s="85">
        <v>100.14</v>
      </c>
      <c r="P20" s="83">
        <v>1477.0246805920003</v>
      </c>
      <c r="Q20" s="84">
        <v>4.6092493750000008E-3</v>
      </c>
      <c r="R20" s="84">
        <f t="shared" si="0"/>
        <v>4.3868650021834064E-2</v>
      </c>
      <c r="S20" s="84">
        <f>P20/'סכום נכסי הקרן'!$C$42</f>
        <v>1.9200833657196539E-4</v>
      </c>
    </row>
    <row r="21" spans="2:19">
      <c r="B21" s="99" t="s">
        <v>1993</v>
      </c>
      <c r="C21" s="73" t="s">
        <v>1994</v>
      </c>
      <c r="D21" s="86" t="s">
        <v>26</v>
      </c>
      <c r="E21" s="73" t="s">
        <v>1995</v>
      </c>
      <c r="F21" s="86" t="s">
        <v>437</v>
      </c>
      <c r="G21" s="73" t="s">
        <v>505</v>
      </c>
      <c r="H21" s="73"/>
      <c r="I21" s="95">
        <v>39104</v>
      </c>
      <c r="J21" s="85">
        <v>2.660000000011272</v>
      </c>
      <c r="K21" s="86" t="s">
        <v>132</v>
      </c>
      <c r="L21" s="87">
        <v>5.5999999999999994E-2</v>
      </c>
      <c r="M21" s="138">
        <v>0</v>
      </c>
      <c r="N21" s="83">
        <v>624928.06402800011</v>
      </c>
      <c r="O21" s="85">
        <v>13.344352000000001</v>
      </c>
      <c r="P21" s="83">
        <v>83.392598441000004</v>
      </c>
      <c r="Q21" s="84">
        <v>1.6621237873776942E-3</v>
      </c>
      <c r="R21" s="84">
        <f t="shared" si="0"/>
        <v>2.4768175938355325E-3</v>
      </c>
      <c r="S21" s="84">
        <f>P21/'סכום נכסי הקרן'!$C$42</f>
        <v>1.0840762730283254E-5</v>
      </c>
    </row>
    <row r="22" spans="2:19">
      <c r="B22" s="99" t="s">
        <v>1996</v>
      </c>
      <c r="C22" s="73" t="s">
        <v>1997</v>
      </c>
      <c r="D22" s="86" t="s">
        <v>26</v>
      </c>
      <c r="E22" s="73" t="s">
        <v>1998</v>
      </c>
      <c r="F22" s="86" t="s">
        <v>129</v>
      </c>
      <c r="G22" s="73" t="s">
        <v>505</v>
      </c>
      <c r="H22" s="73"/>
      <c r="I22" s="95">
        <v>45132</v>
      </c>
      <c r="J22" s="85">
        <v>2.6200000000005033</v>
      </c>
      <c r="K22" s="86" t="s">
        <v>132</v>
      </c>
      <c r="L22" s="87">
        <v>4.2500000000000003E-2</v>
      </c>
      <c r="M22" s="84">
        <v>4.5700000000006742E-2</v>
      </c>
      <c r="N22" s="83">
        <v>1743817.1832970001</v>
      </c>
      <c r="O22" s="85">
        <v>100.36</v>
      </c>
      <c r="P22" s="83">
        <v>1750.0948849260001</v>
      </c>
      <c r="Q22" s="84">
        <v>7.5638964168165722E-3</v>
      </c>
      <c r="R22" s="84">
        <f t="shared" si="0"/>
        <v>5.1979023113580644E-2</v>
      </c>
      <c r="S22" s="84">
        <f>P22/'סכום נכסי הקרן'!$C$42</f>
        <v>2.2750656242457811E-4</v>
      </c>
    </row>
    <row r="23" spans="2:19">
      <c r="B23" s="100"/>
      <c r="C23" s="73"/>
      <c r="D23" s="73"/>
      <c r="E23" s="73"/>
      <c r="F23" s="73"/>
      <c r="G23" s="73"/>
      <c r="H23" s="73"/>
      <c r="I23" s="73"/>
      <c r="J23" s="85"/>
      <c r="K23" s="73"/>
      <c r="L23" s="73"/>
      <c r="M23" s="84"/>
      <c r="N23" s="83"/>
      <c r="O23" s="85"/>
      <c r="P23" s="73"/>
      <c r="Q23" s="73"/>
      <c r="R23" s="84"/>
      <c r="S23" s="73"/>
    </row>
    <row r="24" spans="2:19">
      <c r="B24" s="98" t="s">
        <v>60</v>
      </c>
      <c r="C24" s="71"/>
      <c r="D24" s="71"/>
      <c r="E24" s="71"/>
      <c r="F24" s="71"/>
      <c r="G24" s="71"/>
      <c r="H24" s="71"/>
      <c r="I24" s="71"/>
      <c r="J24" s="82">
        <v>2.6068336471564004</v>
      </c>
      <c r="K24" s="71"/>
      <c r="L24" s="71"/>
      <c r="M24" s="81">
        <v>6.1738362163166853E-2</v>
      </c>
      <c r="N24" s="80"/>
      <c r="O24" s="82"/>
      <c r="P24" s="80">
        <f>SUM(P25:P33)</f>
        <v>13625.006466621999</v>
      </c>
      <c r="Q24" s="71"/>
      <c r="R24" s="81">
        <f t="shared" si="0"/>
        <v>0.40467207358369961</v>
      </c>
      <c r="S24" s="81">
        <f>P24/'סכום נכסי הקרן'!$C$42</f>
        <v>1.7712058991389413E-3</v>
      </c>
    </row>
    <row r="25" spans="2:19">
      <c r="B25" s="99" t="s">
        <v>1999</v>
      </c>
      <c r="C25" s="73" t="s">
        <v>2000</v>
      </c>
      <c r="D25" s="86" t="s">
        <v>26</v>
      </c>
      <c r="E25" s="73" t="s">
        <v>284</v>
      </c>
      <c r="F25" s="86" t="s">
        <v>285</v>
      </c>
      <c r="G25" s="73" t="s">
        <v>293</v>
      </c>
      <c r="H25" s="73" t="s">
        <v>294</v>
      </c>
      <c r="I25" s="95">
        <v>45141</v>
      </c>
      <c r="J25" s="85">
        <v>2.900000000000154</v>
      </c>
      <c r="K25" s="86" t="s">
        <v>132</v>
      </c>
      <c r="L25" s="87">
        <v>7.0499999999999993E-2</v>
      </c>
      <c r="M25" s="84">
        <v>6.8099999999999994E-2</v>
      </c>
      <c r="N25" s="83">
        <v>1941393.4006510002</v>
      </c>
      <c r="O25" s="85">
        <v>100.13</v>
      </c>
      <c r="P25" s="83">
        <v>1943.9174703530005</v>
      </c>
      <c r="Q25" s="84">
        <v>4.0352611619363463E-3</v>
      </c>
      <c r="R25" s="84">
        <f t="shared" si="0"/>
        <v>5.7735687357685334E-2</v>
      </c>
      <c r="S25" s="84">
        <f>P25/'סכום נכסי הקרן'!$C$42</f>
        <v>2.5270285921428359E-4</v>
      </c>
    </row>
    <row r="26" spans="2:19">
      <c r="B26" s="99" t="s">
        <v>2001</v>
      </c>
      <c r="C26" s="73" t="s">
        <v>2002</v>
      </c>
      <c r="D26" s="86" t="s">
        <v>26</v>
      </c>
      <c r="E26" s="73" t="s">
        <v>1982</v>
      </c>
      <c r="F26" s="86" t="s">
        <v>519</v>
      </c>
      <c r="G26" s="73" t="s">
        <v>286</v>
      </c>
      <c r="H26" s="73" t="s">
        <v>130</v>
      </c>
      <c r="I26" s="95">
        <v>42795</v>
      </c>
      <c r="J26" s="85">
        <v>5.0899999999985477</v>
      </c>
      <c r="K26" s="86" t="s">
        <v>132</v>
      </c>
      <c r="L26" s="87">
        <v>3.7400000000000003E-2</v>
      </c>
      <c r="M26" s="84">
        <v>5.3899999999985473E-2</v>
      </c>
      <c r="N26" s="83">
        <v>1042842.5268360003</v>
      </c>
      <c r="O26" s="85">
        <v>92.43</v>
      </c>
      <c r="P26" s="83">
        <v>963.89937056000008</v>
      </c>
      <c r="Q26" s="84">
        <v>1.6759730702296204E-3</v>
      </c>
      <c r="R26" s="84">
        <f t="shared" si="0"/>
        <v>2.8628475000441238E-2</v>
      </c>
      <c r="S26" s="84">
        <f>P26/'סכום נכסי הקרן'!$C$42</f>
        <v>1.2530373879047859E-4</v>
      </c>
    </row>
    <row r="27" spans="2:19">
      <c r="B27" s="99" t="s">
        <v>2003</v>
      </c>
      <c r="C27" s="73" t="s">
        <v>2004</v>
      </c>
      <c r="D27" s="86" t="s">
        <v>26</v>
      </c>
      <c r="E27" s="73" t="s">
        <v>1982</v>
      </c>
      <c r="F27" s="86" t="s">
        <v>519</v>
      </c>
      <c r="G27" s="73" t="s">
        <v>286</v>
      </c>
      <c r="H27" s="73" t="s">
        <v>130</v>
      </c>
      <c r="I27" s="95">
        <v>42795</v>
      </c>
      <c r="J27" s="85">
        <v>1.4200000000002797</v>
      </c>
      <c r="K27" s="86" t="s">
        <v>132</v>
      </c>
      <c r="L27" s="87">
        <v>2.5000000000000001E-2</v>
      </c>
      <c r="M27" s="84">
        <v>5.1900000000010584E-2</v>
      </c>
      <c r="N27" s="83">
        <v>2592799.4807530004</v>
      </c>
      <c r="O27" s="85">
        <v>96.5</v>
      </c>
      <c r="P27" s="83">
        <v>2502.0515279650003</v>
      </c>
      <c r="Q27" s="84">
        <v>6.3541914015049061E-3</v>
      </c>
      <c r="R27" s="84">
        <f t="shared" si="0"/>
        <v>7.4312653173065901E-2</v>
      </c>
      <c r="S27" s="84">
        <f>P27/'סכום נכסי הקרן'!$C$42</f>
        <v>3.2525844572167266E-4</v>
      </c>
    </row>
    <row r="28" spans="2:19">
      <c r="B28" s="99" t="s">
        <v>2005</v>
      </c>
      <c r="C28" s="73" t="s">
        <v>2006</v>
      </c>
      <c r="D28" s="86" t="s">
        <v>26</v>
      </c>
      <c r="E28" s="73" t="s">
        <v>2007</v>
      </c>
      <c r="F28" s="86" t="s">
        <v>297</v>
      </c>
      <c r="G28" s="73" t="s">
        <v>324</v>
      </c>
      <c r="H28" s="73" t="s">
        <v>130</v>
      </c>
      <c r="I28" s="95">
        <v>42598</v>
      </c>
      <c r="J28" s="85">
        <v>2.4699999999998634</v>
      </c>
      <c r="K28" s="86" t="s">
        <v>132</v>
      </c>
      <c r="L28" s="87">
        <v>3.1E-2</v>
      </c>
      <c r="M28" s="84">
        <v>5.5599999999999143E-2</v>
      </c>
      <c r="N28" s="83">
        <v>2936212.0337029998</v>
      </c>
      <c r="O28" s="85">
        <v>94.4</v>
      </c>
      <c r="P28" s="83">
        <v>2771.7841598540003</v>
      </c>
      <c r="Q28" s="84">
        <v>4.1640660333969121E-3</v>
      </c>
      <c r="R28" s="84">
        <f t="shared" si="0"/>
        <v>8.2323898065103915E-2</v>
      </c>
      <c r="S28" s="84">
        <f>P28/'סכום נכסי הקרן'!$C$42</f>
        <v>3.603227981652805E-4</v>
      </c>
    </row>
    <row r="29" spans="2:19">
      <c r="B29" s="99" t="s">
        <v>2008</v>
      </c>
      <c r="C29" s="73" t="s">
        <v>2009</v>
      </c>
      <c r="D29" s="86" t="s">
        <v>26</v>
      </c>
      <c r="E29" s="73" t="s">
        <v>878</v>
      </c>
      <c r="F29" s="86" t="s">
        <v>512</v>
      </c>
      <c r="G29" s="73" t="s">
        <v>385</v>
      </c>
      <c r="H29" s="73" t="s">
        <v>294</v>
      </c>
      <c r="I29" s="95">
        <v>44007</v>
      </c>
      <c r="J29" s="85">
        <v>3.6799999999994286</v>
      </c>
      <c r="K29" s="86" t="s">
        <v>132</v>
      </c>
      <c r="L29" s="87">
        <v>3.3500000000000002E-2</v>
      </c>
      <c r="M29" s="84">
        <v>6.8399999999997144E-2</v>
      </c>
      <c r="N29" s="83">
        <v>1881194.9114600003</v>
      </c>
      <c r="O29" s="85">
        <v>89.2</v>
      </c>
      <c r="P29" s="83">
        <v>1678.0258400969999</v>
      </c>
      <c r="Q29" s="84">
        <v>2.3514936393250006E-3</v>
      </c>
      <c r="R29" s="84">
        <f t="shared" si="0"/>
        <v>4.983852285887664E-2</v>
      </c>
      <c r="S29" s="84">
        <f>P29/'סכום נכסי הקרן'!$C$42</f>
        <v>2.1813782431358023E-4</v>
      </c>
    </row>
    <row r="30" spans="2:19">
      <c r="B30" s="99" t="s">
        <v>2010</v>
      </c>
      <c r="C30" s="73" t="s">
        <v>2011</v>
      </c>
      <c r="D30" s="86" t="s">
        <v>26</v>
      </c>
      <c r="E30" s="73" t="s">
        <v>2012</v>
      </c>
      <c r="F30" s="86" t="s">
        <v>297</v>
      </c>
      <c r="G30" s="73" t="s">
        <v>429</v>
      </c>
      <c r="H30" s="73" t="s">
        <v>294</v>
      </c>
      <c r="I30" s="95">
        <v>43310</v>
      </c>
      <c r="J30" s="85">
        <v>1.1800000000002024</v>
      </c>
      <c r="K30" s="86" t="s">
        <v>132</v>
      </c>
      <c r="L30" s="87">
        <v>3.5499999999999997E-2</v>
      </c>
      <c r="M30" s="84">
        <v>6.1500000000006508E-2</v>
      </c>
      <c r="N30" s="83">
        <v>2118512.0880000005</v>
      </c>
      <c r="O30" s="85">
        <v>97.99</v>
      </c>
      <c r="P30" s="83">
        <v>2075.9299950310005</v>
      </c>
      <c r="Q30" s="84">
        <v>7.8813693750000025E-3</v>
      </c>
      <c r="R30" s="84">
        <f t="shared" si="0"/>
        <v>6.1656550238105699E-2</v>
      </c>
      <c r="S30" s="84">
        <f>P30/'סכום נכסי הקרן'!$C$42</f>
        <v>2.6986405198455531E-4</v>
      </c>
    </row>
    <row r="31" spans="2:19">
      <c r="B31" s="99" t="s">
        <v>2013</v>
      </c>
      <c r="C31" s="73" t="s">
        <v>2014</v>
      </c>
      <c r="D31" s="86" t="s">
        <v>26</v>
      </c>
      <c r="E31" s="73" t="s">
        <v>2015</v>
      </c>
      <c r="F31" s="86" t="s">
        <v>129</v>
      </c>
      <c r="G31" s="73" t="s">
        <v>440</v>
      </c>
      <c r="H31" s="73" t="s">
        <v>130</v>
      </c>
      <c r="I31" s="95">
        <v>45122</v>
      </c>
      <c r="J31" s="85">
        <v>4.1500000000012971</v>
      </c>
      <c r="K31" s="86" t="s">
        <v>132</v>
      </c>
      <c r="L31" s="87">
        <v>7.3300000000000004E-2</v>
      </c>
      <c r="M31" s="84">
        <v>7.8700000000017353E-2</v>
      </c>
      <c r="N31" s="83">
        <v>20.176306000000004</v>
      </c>
      <c r="O31" s="85">
        <v>4967287</v>
      </c>
      <c r="P31" s="83">
        <v>1002.2150164980002</v>
      </c>
      <c r="Q31" s="84">
        <v>4.035261200000001E-3</v>
      </c>
      <c r="R31" s="84">
        <f t="shared" si="0"/>
        <v>2.9766476067113287E-2</v>
      </c>
      <c r="S31" s="84">
        <f>P31/'סכום נכסי הקרן'!$C$42</f>
        <v>1.3028464637984067E-4</v>
      </c>
    </row>
    <row r="32" spans="2:19">
      <c r="B32" s="99" t="s">
        <v>2019</v>
      </c>
      <c r="C32" s="73">
        <v>9555</v>
      </c>
      <c r="D32" s="86" t="s">
        <v>26</v>
      </c>
      <c r="E32" s="73" t="s">
        <v>2020</v>
      </c>
      <c r="F32" s="86" t="s">
        <v>468</v>
      </c>
      <c r="G32" s="73" t="s">
        <v>505</v>
      </c>
      <c r="H32" s="73"/>
      <c r="I32" s="95">
        <v>45046</v>
      </c>
      <c r="J32" s="126">
        <v>0</v>
      </c>
      <c r="K32" s="86" t="s">
        <v>132</v>
      </c>
      <c r="L32" s="87">
        <v>0</v>
      </c>
      <c r="M32" s="138">
        <v>0</v>
      </c>
      <c r="N32" s="83">
        <v>1163439.543323</v>
      </c>
      <c r="O32" s="85">
        <v>59</v>
      </c>
      <c r="P32" s="83">
        <v>686.42933053200022</v>
      </c>
      <c r="Q32" s="102">
        <v>2.0081916266882424E-3</v>
      </c>
      <c r="R32" s="84">
        <f>IFERROR(P32/$P$11,0)</f>
        <v>2.0387423759067325E-2</v>
      </c>
      <c r="S32" s="84">
        <f>P32/'סכום נכסי הקרן'!$C$42</f>
        <v>8.9233548810322441E-5</v>
      </c>
    </row>
    <row r="33" spans="2:19">
      <c r="B33" s="99" t="s">
        <v>2021</v>
      </c>
      <c r="C33" s="73">
        <v>9556</v>
      </c>
      <c r="D33" s="86" t="s">
        <v>26</v>
      </c>
      <c r="E33" s="73" t="s">
        <v>2020</v>
      </c>
      <c r="F33" s="86" t="s">
        <v>468</v>
      </c>
      <c r="G33" s="73" t="s">
        <v>505</v>
      </c>
      <c r="H33" s="73"/>
      <c r="I33" s="95">
        <v>45046</v>
      </c>
      <c r="J33" s="126">
        <v>0</v>
      </c>
      <c r="K33" s="86" t="s">
        <v>132</v>
      </c>
      <c r="L33" s="87">
        <v>0</v>
      </c>
      <c r="M33" s="138">
        <v>0</v>
      </c>
      <c r="N33" s="83">
        <v>2562.2852640000006</v>
      </c>
      <c r="O33" s="85">
        <v>29.41732</v>
      </c>
      <c r="P33" s="83">
        <v>0.75375573200000012</v>
      </c>
      <c r="Q33" s="138">
        <v>0</v>
      </c>
      <c r="R33" s="84">
        <f>IFERROR(P33/$P$11,0)</f>
        <v>2.2387064240393198E-5</v>
      </c>
      <c r="S33" s="84">
        <f>P33/'סכום נכסי הקרן'!$C$42</f>
        <v>9.7985758927803809E-8</v>
      </c>
    </row>
    <row r="34" spans="2:19">
      <c r="B34" s="100"/>
      <c r="C34" s="73"/>
      <c r="D34" s="73"/>
      <c r="E34" s="73"/>
      <c r="F34" s="73"/>
      <c r="G34" s="73"/>
      <c r="H34" s="73"/>
      <c r="I34" s="73"/>
      <c r="J34" s="85"/>
      <c r="K34" s="73"/>
      <c r="L34" s="73"/>
      <c r="M34" s="84"/>
      <c r="N34" s="83"/>
      <c r="O34" s="85"/>
      <c r="P34" s="73"/>
      <c r="Q34" s="73"/>
      <c r="R34" s="84"/>
      <c r="S34" s="73"/>
    </row>
    <row r="35" spans="2:19">
      <c r="B35" s="98" t="s">
        <v>47</v>
      </c>
      <c r="C35" s="71"/>
      <c r="D35" s="71"/>
      <c r="E35" s="71"/>
      <c r="F35" s="71"/>
      <c r="G35" s="71"/>
      <c r="H35" s="71"/>
      <c r="I35" s="71"/>
      <c r="J35" s="82">
        <v>1.9300000000182111</v>
      </c>
      <c r="K35" s="71"/>
      <c r="L35" s="71"/>
      <c r="M35" s="81">
        <v>6.1700000000539455E-2</v>
      </c>
      <c r="N35" s="80"/>
      <c r="O35" s="82"/>
      <c r="P35" s="80">
        <f>P36</f>
        <v>58.206477058000004</v>
      </c>
      <c r="Q35" s="71"/>
      <c r="R35" s="81">
        <f t="shared" si="0"/>
        <v>1.7287724468069701E-3</v>
      </c>
      <c r="S35" s="81">
        <f>P35/'סכום נכסי הקרן'!$C$42</f>
        <v>7.5666500258759305E-6</v>
      </c>
    </row>
    <row r="36" spans="2:19">
      <c r="B36" s="99" t="s">
        <v>2016</v>
      </c>
      <c r="C36" s="73" t="s">
        <v>2017</v>
      </c>
      <c r="D36" s="86" t="s">
        <v>26</v>
      </c>
      <c r="E36" s="73" t="s">
        <v>2018</v>
      </c>
      <c r="F36" s="86" t="s">
        <v>437</v>
      </c>
      <c r="G36" s="73" t="s">
        <v>305</v>
      </c>
      <c r="H36" s="73" t="s">
        <v>130</v>
      </c>
      <c r="I36" s="95">
        <v>38118</v>
      </c>
      <c r="J36" s="85">
        <v>1.9300000000182111</v>
      </c>
      <c r="K36" s="86" t="s">
        <v>131</v>
      </c>
      <c r="L36" s="87">
        <v>7.9699999999999993E-2</v>
      </c>
      <c r="M36" s="84">
        <v>6.1700000000539455E-2</v>
      </c>
      <c r="N36" s="83">
        <v>14419.627727000001</v>
      </c>
      <c r="O36" s="85">
        <v>105.56</v>
      </c>
      <c r="P36" s="83">
        <v>58.206477058000004</v>
      </c>
      <c r="Q36" s="84">
        <v>3.1786018334040308E-4</v>
      </c>
      <c r="R36" s="84">
        <f t="shared" si="0"/>
        <v>1.7287724468069701E-3</v>
      </c>
      <c r="S36" s="84">
        <f>P36/'סכום נכסי הקרן'!$C$42</f>
        <v>7.5666500258759305E-6</v>
      </c>
    </row>
    <row r="37" spans="2:19">
      <c r="B37" s="100"/>
      <c r="C37" s="73"/>
      <c r="D37" s="73"/>
      <c r="E37" s="73"/>
      <c r="F37" s="73"/>
      <c r="G37" s="73"/>
      <c r="H37" s="73"/>
      <c r="I37" s="73"/>
      <c r="J37" s="85"/>
      <c r="K37" s="73"/>
      <c r="L37" s="73"/>
      <c r="M37" s="84"/>
      <c r="N37" s="83"/>
      <c r="O37" s="85"/>
      <c r="P37" s="73"/>
      <c r="Q37" s="73"/>
      <c r="R37" s="84"/>
      <c r="S37" s="73"/>
    </row>
    <row r="38" spans="2:19">
      <c r="B38" s="97" t="s">
        <v>198</v>
      </c>
      <c r="C38" s="71"/>
      <c r="D38" s="71"/>
      <c r="E38" s="71"/>
      <c r="F38" s="71"/>
      <c r="G38" s="71"/>
      <c r="H38" s="71"/>
      <c r="I38" s="71"/>
      <c r="J38" s="82">
        <v>11.588952166007223</v>
      </c>
      <c r="K38" s="71"/>
      <c r="L38" s="71"/>
      <c r="M38" s="81">
        <v>6.8793428249007971E-2</v>
      </c>
      <c r="N38" s="80"/>
      <c r="O38" s="82"/>
      <c r="P38" s="80">
        <v>2077.0687389950003</v>
      </c>
      <c r="Q38" s="71"/>
      <c r="R38" s="81">
        <f t="shared" si="0"/>
        <v>6.169037171792089E-2</v>
      </c>
      <c r="S38" s="81">
        <f>P38/'סכום נכסי הקרן'!$C$42</f>
        <v>2.700120849437753E-4</v>
      </c>
    </row>
    <row r="39" spans="2:19">
      <c r="B39" s="98" t="s">
        <v>68</v>
      </c>
      <c r="C39" s="71"/>
      <c r="D39" s="71"/>
      <c r="E39" s="71"/>
      <c r="F39" s="71"/>
      <c r="G39" s="71"/>
      <c r="H39" s="71"/>
      <c r="I39" s="71"/>
      <c r="J39" s="82">
        <v>11.588952166007223</v>
      </c>
      <c r="K39" s="71"/>
      <c r="L39" s="71"/>
      <c r="M39" s="81">
        <v>6.8793428249007971E-2</v>
      </c>
      <c r="N39" s="80"/>
      <c r="O39" s="82"/>
      <c r="P39" s="80">
        <v>2077.0687389950003</v>
      </c>
      <c r="Q39" s="71"/>
      <c r="R39" s="81">
        <f t="shared" si="0"/>
        <v>6.169037171792089E-2</v>
      </c>
      <c r="S39" s="81">
        <f>P39/'סכום נכסי הקרן'!$C$42</f>
        <v>2.700120849437753E-4</v>
      </c>
    </row>
    <row r="40" spans="2:19">
      <c r="B40" s="99" t="s">
        <v>2022</v>
      </c>
      <c r="C40" s="73">
        <v>4824</v>
      </c>
      <c r="D40" s="86" t="s">
        <v>26</v>
      </c>
      <c r="E40" s="73"/>
      <c r="F40" s="86" t="s">
        <v>1435</v>
      </c>
      <c r="G40" s="73" t="s">
        <v>763</v>
      </c>
      <c r="H40" s="73" t="s">
        <v>671</v>
      </c>
      <c r="I40" s="95">
        <v>42206</v>
      </c>
      <c r="J40" s="85">
        <v>13.660000000001387</v>
      </c>
      <c r="K40" s="86" t="s">
        <v>139</v>
      </c>
      <c r="L40" s="87">
        <v>4.555E-2</v>
      </c>
      <c r="M40" s="84">
        <v>7.1900000000008457E-2</v>
      </c>
      <c r="N40" s="83">
        <v>532255.49715000007</v>
      </c>
      <c r="O40" s="85">
        <v>69.59</v>
      </c>
      <c r="P40" s="83">
        <v>1052.8523787690001</v>
      </c>
      <c r="Q40" s="84">
        <v>3.1952136652879421E-3</v>
      </c>
      <c r="R40" s="84">
        <f t="shared" si="0"/>
        <v>3.1270440593017465E-2</v>
      </c>
      <c r="S40" s="84">
        <f>P40/'סכום נכסי הקרן'!$C$42</f>
        <v>1.3686733644981955E-4</v>
      </c>
    </row>
    <row r="41" spans="2:19">
      <c r="B41" s="99" t="s">
        <v>2023</v>
      </c>
      <c r="C41" s="73">
        <v>5168</v>
      </c>
      <c r="D41" s="86" t="s">
        <v>26</v>
      </c>
      <c r="E41" s="73"/>
      <c r="F41" s="86" t="s">
        <v>1435</v>
      </c>
      <c r="G41" s="73" t="s">
        <v>829</v>
      </c>
      <c r="H41" s="73" t="s">
        <v>2024</v>
      </c>
      <c r="I41" s="95">
        <v>42408</v>
      </c>
      <c r="J41" s="85">
        <v>9.4599999999980859</v>
      </c>
      <c r="K41" s="86" t="s">
        <v>139</v>
      </c>
      <c r="L41" s="87">
        <v>3.9510000000000003E-2</v>
      </c>
      <c r="M41" s="84">
        <v>6.5599999999984768E-2</v>
      </c>
      <c r="N41" s="83">
        <v>456856.06485900009</v>
      </c>
      <c r="O41" s="85">
        <v>78.87</v>
      </c>
      <c r="P41" s="83">
        <v>1024.216360226</v>
      </c>
      <c r="Q41" s="84">
        <v>1.1579255826530176E-3</v>
      </c>
      <c r="R41" s="84">
        <f t="shared" si="0"/>
        <v>3.0419931124903418E-2</v>
      </c>
      <c r="S41" s="84">
        <f>P41/'סכום נכסי הקרן'!$C$42</f>
        <v>1.3314474849395572E-4</v>
      </c>
    </row>
    <row r="42" spans="2:19"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2:19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2:19"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2:19">
      <c r="B45" s="124" t="s">
        <v>222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</row>
    <row r="46" spans="2:19">
      <c r="B46" s="124" t="s">
        <v>111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2:19">
      <c r="B47" s="124" t="s">
        <v>205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2:19">
      <c r="B48" s="124" t="s">
        <v>213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</row>
    <row r="49" spans="2:19"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2:19"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2:19"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2:19"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2:19"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2:19"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2:19"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</row>
    <row r="56" spans="2:19"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</row>
    <row r="57" spans="2:19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2:19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2:19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</row>
    <row r="60" spans="2:19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</row>
    <row r="61" spans="2:19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2:19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2:19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</row>
    <row r="64" spans="2:19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</row>
    <row r="65" spans="2:19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2:19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2:19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2:19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  <row r="69" spans="2:19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2:19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</row>
    <row r="71" spans="2:19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2:19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</row>
    <row r="73" spans="2:19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2:19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</row>
    <row r="75" spans="2:19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2:19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</row>
    <row r="77" spans="2:19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2:19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</row>
    <row r="79" spans="2:19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2:19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</row>
    <row r="81" spans="2:19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2:19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</row>
    <row r="83" spans="2:19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</row>
    <row r="84" spans="2:19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</row>
    <row r="85" spans="2:19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</row>
    <row r="86" spans="2:19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</row>
    <row r="87" spans="2:19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</row>
    <row r="88" spans="2:19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</row>
    <row r="89" spans="2:19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</row>
    <row r="90" spans="2:19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</row>
    <row r="91" spans="2:19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</row>
    <row r="92" spans="2:19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</row>
    <row r="93" spans="2:19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</row>
    <row r="94" spans="2:19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</row>
    <row r="95" spans="2:19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</row>
    <row r="96" spans="2:19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</row>
    <row r="97" spans="2:19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</row>
    <row r="98" spans="2:19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</row>
    <row r="99" spans="2:19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</row>
    <row r="100" spans="2:19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</row>
    <row r="101" spans="2:19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2:19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</row>
    <row r="103" spans="2:19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</row>
    <row r="104" spans="2:19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</row>
    <row r="105" spans="2:19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</row>
    <row r="106" spans="2:19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2:19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2:19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</row>
    <row r="109" spans="2:19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</row>
    <row r="110" spans="2:19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</row>
    <row r="111" spans="2:19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2:19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2:19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2:19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2:19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</row>
    <row r="256" spans="2:19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</row>
    <row r="257" spans="2:19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</row>
    <row r="258" spans="2:19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</row>
    <row r="259" spans="2:19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</row>
    <row r="260" spans="2:19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</row>
    <row r="261" spans="2:19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</row>
    <row r="262" spans="2:19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</row>
    <row r="263" spans="2:19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</row>
    <row r="264" spans="2:19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</row>
    <row r="265" spans="2:19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</row>
    <row r="266" spans="2:19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</row>
    <row r="267" spans="2:19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</row>
    <row r="268" spans="2:19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</row>
    <row r="269" spans="2:19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2:19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2:19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</row>
    <row r="272" spans="2:19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</row>
    <row r="273" spans="2:19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</row>
    <row r="274" spans="2:19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</row>
    <row r="275" spans="2:19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</row>
    <row r="276" spans="2:19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2:19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</row>
    <row r="278" spans="2:19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</row>
    <row r="279" spans="2:19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2:19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</row>
    <row r="281" spans="2:19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</row>
    <row r="282" spans="2:19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</row>
    <row r="283" spans="2:19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2:19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2:19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</row>
    <row r="286" spans="2:19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2:19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2:19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</row>
    <row r="289" spans="2:19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2:19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2:19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2:19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2:19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2:19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</row>
    <row r="295" spans="2:19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</row>
    <row r="296" spans="2:19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2:19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2:19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</row>
    <row r="299" spans="2:19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</row>
    <row r="300" spans="2:19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</row>
    <row r="301" spans="2:19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</row>
    <row r="302" spans="2:19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2:19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</row>
    <row r="304" spans="2:19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</row>
    <row r="305" spans="2:19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2:19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2:19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2:19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2:19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</row>
    <row r="310" spans="2:19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2:19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</row>
    <row r="312" spans="2:19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</row>
    <row r="313" spans="2:19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</row>
    <row r="314" spans="2:19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</row>
    <row r="315" spans="2:19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</row>
    <row r="316" spans="2:19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</row>
    <row r="317" spans="2:19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</row>
    <row r="318" spans="2:19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</row>
    <row r="319" spans="2:19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</row>
    <row r="320" spans="2:19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</row>
    <row r="321" spans="2:19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</row>
    <row r="322" spans="2:19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</row>
    <row r="323" spans="2:19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</row>
    <row r="324" spans="2:19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</row>
    <row r="325" spans="2:19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</row>
    <row r="326" spans="2:19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</row>
    <row r="327" spans="2:19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</row>
    <row r="328" spans="2:19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</row>
    <row r="329" spans="2:19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</row>
    <row r="330" spans="2:19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</row>
    <row r="331" spans="2:19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</row>
    <row r="332" spans="2:19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</row>
    <row r="333" spans="2:19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</row>
    <row r="334" spans="2:19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</row>
    <row r="335" spans="2:19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</row>
    <row r="336" spans="2:19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</row>
    <row r="337" spans="2:19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</row>
    <row r="338" spans="2:19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2:19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2:19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2:19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2:19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2:19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2:19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2:19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2:19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2:19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2:19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2:19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2:19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2:19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2:19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2:19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2:19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2:19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2:19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2:19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2:19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2:19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2:19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2:19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2:19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2:19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2:19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2:19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2:19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2:19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2:19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2:19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2:19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2:19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2:19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2:19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2:19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2:19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2:19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2:19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2:19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2:19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2:19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2:19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2:19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2:19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2:19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2:19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2:19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2:19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2:19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2:19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2:19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2:19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2:19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2:19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2:19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2:19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2:19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2:19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2:19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2:19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2:19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2:19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2:19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2:19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2:19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2:19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2:19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2:19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2:19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2:19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2:19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2:19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2:19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2:19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2:19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2:19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2:19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2:19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2:19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2:19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2:19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2:19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2:19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2:19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2:19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2:19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2:19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2:19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2:19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2:19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2:19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2:19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2:19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2:19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2:19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2:19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2:19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2:19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2:19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2:19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2:19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2:19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2:19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2:19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2:19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2:19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2:19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2:19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2:19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2:19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2:19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2:19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2:19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2:19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2:19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2:19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2:19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2:19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2:19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2:19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2:19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2:19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2:19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2:19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2:19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2:19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2:19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2:19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2:19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2:19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2:19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2:19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2:19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2:19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2:19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2:19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2:19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2:19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2:19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2:19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2:19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2:19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2:19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2:19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2:19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2:19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2:19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2:19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2:19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2:19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  <row r="490" spans="2:19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</row>
    <row r="491" spans="2:19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</row>
    <row r="492" spans="2:19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</row>
    <row r="493" spans="2:19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</row>
    <row r="494" spans="2:19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</row>
    <row r="495" spans="2:19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</row>
    <row r="496" spans="2:19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</row>
    <row r="497" spans="2:19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</row>
    <row r="498" spans="2:19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</row>
    <row r="499" spans="2:19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</row>
    <row r="500" spans="2:19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</row>
    <row r="501" spans="2:19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</row>
    <row r="502" spans="2:19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</row>
    <row r="503" spans="2:19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</row>
    <row r="504" spans="2:19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</row>
    <row r="505" spans="2:19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</row>
    <row r="506" spans="2:19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</row>
    <row r="507" spans="2:19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</row>
    <row r="508" spans="2:19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</row>
    <row r="509" spans="2:19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</row>
    <row r="510" spans="2:19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</row>
    <row r="511" spans="2:19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</row>
    <row r="512" spans="2:19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</row>
    <row r="513" spans="2:19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</row>
    <row r="514" spans="2:19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</row>
    <row r="515" spans="2:19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</row>
    <row r="516" spans="2:19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</row>
    <row r="517" spans="2:19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</row>
    <row r="518" spans="2:19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</row>
    <row r="519" spans="2:19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</row>
    <row r="520" spans="2:19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</row>
    <row r="521" spans="2:19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</row>
    <row r="522" spans="2:19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</row>
    <row r="523" spans="2:19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</row>
    <row r="524" spans="2:19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</row>
    <row r="525" spans="2:19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</row>
    <row r="526" spans="2:19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</row>
    <row r="527" spans="2:19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</row>
    <row r="528" spans="2:19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</row>
    <row r="529" spans="2:19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</row>
    <row r="530" spans="2:19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</row>
    <row r="531" spans="2:19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</row>
    <row r="532" spans="2:19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</row>
    <row r="533" spans="2:19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</row>
    <row r="534" spans="2:19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</row>
    <row r="535" spans="2:19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</row>
    <row r="536" spans="2:19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</row>
    <row r="537" spans="2:19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</row>
    <row r="538" spans="2:19">
      <c r="B538" s="128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</row>
    <row r="539" spans="2:19">
      <c r="B539" s="128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</row>
    <row r="540" spans="2:19">
      <c r="B540" s="129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</row>
    <row r="541" spans="2:19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</row>
    <row r="542" spans="2:19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</row>
    <row r="543" spans="2:19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</row>
    <row r="544" spans="2:19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</row>
    <row r="545" spans="2:19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</row>
    <row r="546" spans="2:19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</row>
    <row r="547" spans="2:19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</row>
    <row r="548" spans="2:19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</row>
    <row r="549" spans="2:19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</row>
    <row r="550" spans="2:19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</row>
    <row r="551" spans="2:19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</row>
    <row r="552" spans="2:19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</row>
    <row r="553" spans="2:19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</row>
    <row r="554" spans="2:19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</row>
    <row r="555" spans="2:19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</row>
    <row r="556" spans="2:19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</row>
    <row r="557" spans="2:19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</row>
    <row r="558" spans="2:19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</row>
    <row r="559" spans="2:19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</row>
    <row r="560" spans="2:19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</row>
    <row r="561" spans="2:19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</row>
    <row r="562" spans="2:19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</row>
    <row r="563" spans="2:19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</row>
    <row r="564" spans="2:19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</row>
    <row r="565" spans="2:19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</row>
    <row r="566" spans="2:19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</row>
    <row r="567" spans="2:19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</row>
    <row r="568" spans="2:19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</row>
    <row r="569" spans="2:19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</row>
    <row r="570" spans="2:19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</row>
    <row r="571" spans="2:19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</row>
    <row r="572" spans="2:19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</row>
    <row r="573" spans="2:19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</row>
    <row r="574" spans="2:19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</row>
    <row r="575" spans="2:19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</row>
    <row r="576" spans="2:19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</row>
    <row r="577" spans="2:19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</row>
    <row r="578" spans="2:19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</row>
    <row r="579" spans="2:19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</row>
    <row r="580" spans="2:19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</row>
    <row r="581" spans="2:19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</row>
    <row r="582" spans="2:19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</row>
    <row r="583" spans="2:19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</row>
    <row r="584" spans="2:19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</row>
    <row r="585" spans="2:19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</row>
    <row r="586" spans="2:19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</row>
    <row r="587" spans="2:19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</row>
    <row r="588" spans="2:19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</row>
    <row r="589" spans="2:19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</row>
    <row r="590" spans="2:19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</row>
    <row r="591" spans="2:19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</row>
    <row r="592" spans="2:19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</row>
    <row r="593" spans="2:19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</row>
    <row r="594" spans="2:19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</row>
    <row r="595" spans="2:19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</row>
    <row r="596" spans="2:19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</row>
    <row r="597" spans="2:19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</row>
    <row r="598" spans="2:19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</row>
    <row r="599" spans="2:19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</row>
    <row r="600" spans="2:19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</row>
    <row r="601" spans="2:19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</row>
    <row r="602" spans="2:19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</row>
    <row r="603" spans="2:19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</row>
    <row r="604" spans="2:19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</row>
    <row r="605" spans="2:19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</row>
    <row r="606" spans="2:19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</row>
    <row r="607" spans="2:19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</row>
    <row r="608" spans="2:19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</row>
    <row r="609" spans="2:19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</row>
    <row r="610" spans="2:19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</row>
    <row r="611" spans="2:19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</row>
    <row r="612" spans="2:19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</row>
    <row r="613" spans="2:19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</row>
    <row r="614" spans="2:19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</row>
    <row r="615" spans="2:19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</row>
    <row r="616" spans="2:19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</row>
    <row r="617" spans="2:19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</row>
    <row r="618" spans="2:19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</row>
    <row r="619" spans="2:19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</row>
    <row r="620" spans="2:19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</row>
    <row r="621" spans="2:19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</row>
    <row r="622" spans="2:19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</row>
    <row r="623" spans="2:19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</row>
    <row r="624" spans="2:19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</row>
    <row r="625" spans="2:19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</row>
    <row r="626" spans="2:19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</row>
    <row r="627" spans="2:19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</row>
    <row r="628" spans="2:19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</row>
    <row r="629" spans="2:19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</row>
    <row r="630" spans="2:19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</row>
    <row r="631" spans="2:19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</row>
    <row r="632" spans="2:19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</row>
    <row r="633" spans="2:19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</row>
    <row r="634" spans="2:19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</row>
    <row r="635" spans="2:19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</row>
    <row r="636" spans="2:19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</row>
    <row r="637" spans="2:19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</row>
    <row r="638" spans="2:19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</row>
    <row r="639" spans="2:19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</row>
    <row r="640" spans="2:19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</row>
    <row r="641" spans="2:19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</row>
    <row r="642" spans="2:19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</row>
    <row r="643" spans="2:19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</row>
    <row r="644" spans="2:19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</row>
    <row r="645" spans="2:19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</row>
    <row r="646" spans="2:19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</row>
    <row r="647" spans="2:19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</row>
    <row r="648" spans="2:19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</row>
    <row r="649" spans="2:19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</row>
    <row r="650" spans="2:19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</row>
    <row r="651" spans="2:19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</row>
    <row r="652" spans="2:19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</row>
    <row r="653" spans="2:19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</row>
    <row r="654" spans="2:19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</row>
    <row r="655" spans="2:19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</row>
    <row r="656" spans="2:19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</row>
    <row r="657" spans="2:19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</row>
    <row r="658" spans="2:19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</row>
    <row r="659" spans="2:19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</row>
    <row r="660" spans="2:19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</row>
    <row r="661" spans="2:19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</row>
    <row r="662" spans="2:19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</row>
    <row r="663" spans="2:19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</row>
    <row r="664" spans="2:19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</row>
    <row r="665" spans="2:19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</row>
    <row r="666" spans="2:19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</row>
    <row r="667" spans="2:19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</row>
    <row r="668" spans="2:19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36 D1:XFD36 A1:B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26.57031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7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145</v>
      </c>
      <c r="C1" s="67" t="s" vm="1">
        <v>231</v>
      </c>
    </row>
    <row r="2" spans="2:49">
      <c r="B2" s="46" t="s">
        <v>144</v>
      </c>
      <c r="C2" s="67" t="s">
        <v>232</v>
      </c>
    </row>
    <row r="3" spans="2:49">
      <c r="B3" s="46" t="s">
        <v>146</v>
      </c>
      <c r="C3" s="67" t="s">
        <v>233</v>
      </c>
    </row>
    <row r="4" spans="2:49">
      <c r="B4" s="46" t="s">
        <v>147</v>
      </c>
      <c r="C4" s="67">
        <v>12145</v>
      </c>
    </row>
    <row r="6" spans="2:49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2:49" ht="26.25" customHeight="1">
      <c r="B7" s="156" t="s">
        <v>91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2:49" s="3" customFormat="1" ht="63">
      <c r="B8" s="21" t="s">
        <v>115</v>
      </c>
      <c r="C8" s="29" t="s">
        <v>44</v>
      </c>
      <c r="D8" s="29" t="s">
        <v>117</v>
      </c>
      <c r="E8" s="29" t="s">
        <v>116</v>
      </c>
      <c r="F8" s="29" t="s">
        <v>65</v>
      </c>
      <c r="G8" s="29" t="s">
        <v>102</v>
      </c>
      <c r="H8" s="29" t="s">
        <v>207</v>
      </c>
      <c r="I8" s="29" t="s">
        <v>206</v>
      </c>
      <c r="J8" s="29" t="s">
        <v>110</v>
      </c>
      <c r="K8" s="29" t="s">
        <v>58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7"/>
      <c r="I11" s="77"/>
      <c r="J11" s="77">
        <v>71978.335200825022</v>
      </c>
      <c r="K11" s="69"/>
      <c r="L11" s="78">
        <f>IFERROR(J11/$J$11,0)</f>
        <v>1</v>
      </c>
      <c r="M11" s="78">
        <f>J11/'סכום נכסי הקרן'!$C$42</f>
        <v>9.3569461585370668E-3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92" t="s">
        <v>199</v>
      </c>
      <c r="C12" s="71"/>
      <c r="D12" s="71"/>
      <c r="E12" s="71"/>
      <c r="F12" s="71"/>
      <c r="G12" s="71"/>
      <c r="H12" s="80"/>
      <c r="I12" s="80"/>
      <c r="J12" s="80">
        <v>14461.895196811001</v>
      </c>
      <c r="K12" s="71"/>
      <c r="L12" s="81">
        <f t="shared" ref="L12:L62" si="0">IFERROR(J12/$J$11,0)</f>
        <v>0.20092011237077401</v>
      </c>
      <c r="M12" s="81">
        <f>J12/'סכום נכסי הקרן'!$C$42</f>
        <v>1.8799986736205497E-3</v>
      </c>
    </row>
    <row r="13" spans="2:49">
      <c r="B13" s="76" t="s">
        <v>2025</v>
      </c>
      <c r="C13" s="73">
        <v>9114</v>
      </c>
      <c r="D13" s="86" t="s">
        <v>26</v>
      </c>
      <c r="E13" s="73" t="s">
        <v>2026</v>
      </c>
      <c r="F13" s="86" t="s">
        <v>1146</v>
      </c>
      <c r="G13" s="86" t="s">
        <v>131</v>
      </c>
      <c r="H13" s="83">
        <v>6786.3700000000008</v>
      </c>
      <c r="I13" s="83">
        <v>824.19640000000004</v>
      </c>
      <c r="J13" s="83">
        <v>213.88787000000002</v>
      </c>
      <c r="K13" s="84">
        <v>8.1583108807684729E-4</v>
      </c>
      <c r="L13" s="84">
        <f t="shared" si="0"/>
        <v>2.9715590031811185E-3</v>
      </c>
      <c r="M13" s="84">
        <f>J13/'סכום נכסי הקרן'!$C$42</f>
        <v>2.7804717599681801E-5</v>
      </c>
    </row>
    <row r="14" spans="2:49">
      <c r="B14" s="76" t="s">
        <v>2027</v>
      </c>
      <c r="C14" s="73">
        <v>8423</v>
      </c>
      <c r="D14" s="86" t="s">
        <v>26</v>
      </c>
      <c r="E14" s="73" t="s">
        <v>2028</v>
      </c>
      <c r="F14" s="86" t="s">
        <v>453</v>
      </c>
      <c r="G14" s="86" t="s">
        <v>131</v>
      </c>
      <c r="H14" s="83">
        <v>5302751.330000001</v>
      </c>
      <c r="I14" s="139">
        <v>0</v>
      </c>
      <c r="J14" s="139">
        <v>0</v>
      </c>
      <c r="K14" s="84">
        <v>1.0787202422191586E-3</v>
      </c>
      <c r="L14" s="140">
        <v>0</v>
      </c>
      <c r="M14" s="140">
        <v>0</v>
      </c>
    </row>
    <row r="15" spans="2:49">
      <c r="B15" s="76" t="s">
        <v>2029</v>
      </c>
      <c r="C15" s="73">
        <v>8113</v>
      </c>
      <c r="D15" s="86" t="s">
        <v>26</v>
      </c>
      <c r="E15" s="73" t="s">
        <v>2030</v>
      </c>
      <c r="F15" s="86" t="s">
        <v>154</v>
      </c>
      <c r="G15" s="86" t="s">
        <v>131</v>
      </c>
      <c r="H15" s="83">
        <v>69662.000000000015</v>
      </c>
      <c r="I15" s="83">
        <v>6.9478</v>
      </c>
      <c r="J15" s="83">
        <v>18.508080000000007</v>
      </c>
      <c r="K15" s="84">
        <v>8.1365215996354859E-4</v>
      </c>
      <c r="L15" s="84">
        <f t="shared" si="0"/>
        <v>2.5713403829584356E-4</v>
      </c>
      <c r="M15" s="84">
        <f>J15/'סכום נכסי הקרן'!$C$42</f>
        <v>2.4059893518614163E-6</v>
      </c>
    </row>
    <row r="16" spans="2:49">
      <c r="B16" s="76" t="s">
        <v>2031</v>
      </c>
      <c r="C16" s="73">
        <v>8460</v>
      </c>
      <c r="D16" s="86" t="s">
        <v>26</v>
      </c>
      <c r="E16" s="73" t="s">
        <v>2032</v>
      </c>
      <c r="F16" s="86" t="s">
        <v>1146</v>
      </c>
      <c r="G16" s="86" t="s">
        <v>131</v>
      </c>
      <c r="H16" s="83">
        <v>25189.130000000005</v>
      </c>
      <c r="I16" s="83">
        <v>322.17919999999998</v>
      </c>
      <c r="J16" s="83">
        <v>310.33343000000008</v>
      </c>
      <c r="K16" s="84">
        <v>2.2034333266201674E-3</v>
      </c>
      <c r="L16" s="84">
        <f t="shared" si="0"/>
        <v>4.3114838532198087E-3</v>
      </c>
      <c r="M16" s="84">
        <f>J16/'סכום נכסי הקרן'!$C$42</f>
        <v>4.0342322277979681E-5</v>
      </c>
    </row>
    <row r="17" spans="2:13">
      <c r="B17" s="76" t="s">
        <v>2033</v>
      </c>
      <c r="C17" s="73">
        <v>8525</v>
      </c>
      <c r="D17" s="86" t="s">
        <v>26</v>
      </c>
      <c r="E17" s="73" t="s">
        <v>2034</v>
      </c>
      <c r="F17" s="86" t="s">
        <v>1146</v>
      </c>
      <c r="G17" s="86" t="s">
        <v>131</v>
      </c>
      <c r="H17" s="83">
        <v>9737.6700000000019</v>
      </c>
      <c r="I17" s="83">
        <v>580.20000000000005</v>
      </c>
      <c r="J17" s="83">
        <v>216.04820000000004</v>
      </c>
      <c r="K17" s="84">
        <v>9.7176584066079573E-4</v>
      </c>
      <c r="L17" s="84">
        <f t="shared" si="0"/>
        <v>3.0015726176106901E-3</v>
      </c>
      <c r="M17" s="84">
        <f>J17/'סכום נכסי הקרן'!$C$42</f>
        <v>2.8085553373922395E-5</v>
      </c>
    </row>
    <row r="18" spans="2:13">
      <c r="B18" s="76" t="s">
        <v>2035</v>
      </c>
      <c r="C18" s="73">
        <v>9326</v>
      </c>
      <c r="D18" s="86" t="s">
        <v>26</v>
      </c>
      <c r="E18" s="73" t="s">
        <v>2036</v>
      </c>
      <c r="F18" s="86" t="s">
        <v>1317</v>
      </c>
      <c r="G18" s="86" t="s">
        <v>131</v>
      </c>
      <c r="H18" s="83">
        <v>21554.952821000003</v>
      </c>
      <c r="I18" s="83">
        <v>100</v>
      </c>
      <c r="J18" s="83">
        <v>82.426139587000009</v>
      </c>
      <c r="K18" s="84">
        <v>1.0777476410500001E-5</v>
      </c>
      <c r="L18" s="84">
        <f t="shared" si="0"/>
        <v>1.1451520705087832E-3</v>
      </c>
      <c r="M18" s="84">
        <f>J18/'סכום נכסי הקרן'!$C$42</f>
        <v>1.0715126267087928E-5</v>
      </c>
    </row>
    <row r="19" spans="2:13">
      <c r="B19" s="76" t="s">
        <v>2037</v>
      </c>
      <c r="C19" s="73">
        <v>8561</v>
      </c>
      <c r="D19" s="86" t="s">
        <v>26</v>
      </c>
      <c r="E19" s="73" t="s">
        <v>2038</v>
      </c>
      <c r="F19" s="86" t="s">
        <v>476</v>
      </c>
      <c r="G19" s="86" t="s">
        <v>132</v>
      </c>
      <c r="H19" s="83">
        <v>1675412.6000000003</v>
      </c>
      <c r="I19" s="83">
        <v>101.422769</v>
      </c>
      <c r="J19" s="83">
        <v>1699.2503700000004</v>
      </c>
      <c r="K19" s="84">
        <v>2.5812522363735753E-3</v>
      </c>
      <c r="L19" s="84">
        <f t="shared" si="0"/>
        <v>2.360780317103699E-2</v>
      </c>
      <c r="M19" s="84">
        <f>J19/'סכום נכסי הקרן'!$C$42</f>
        <v>2.2089694319273376E-4</v>
      </c>
    </row>
    <row r="20" spans="2:13">
      <c r="B20" s="76" t="s">
        <v>2039</v>
      </c>
      <c r="C20" s="73">
        <v>9398</v>
      </c>
      <c r="D20" s="86" t="s">
        <v>26</v>
      </c>
      <c r="E20" s="73" t="s">
        <v>2040</v>
      </c>
      <c r="F20" s="86" t="s">
        <v>1317</v>
      </c>
      <c r="G20" s="86" t="s">
        <v>131</v>
      </c>
      <c r="H20" s="83">
        <v>21554.952821000003</v>
      </c>
      <c r="I20" s="83">
        <v>100</v>
      </c>
      <c r="J20" s="83">
        <v>82.426139587000009</v>
      </c>
      <c r="K20" s="84">
        <v>1.0777476410500001E-5</v>
      </c>
      <c r="L20" s="84">
        <f t="shared" si="0"/>
        <v>1.1451520705087832E-3</v>
      </c>
      <c r="M20" s="84">
        <f>J20/'סכום נכסי הקרן'!$C$42</f>
        <v>1.0715126267087928E-5</v>
      </c>
    </row>
    <row r="21" spans="2:13">
      <c r="B21" s="76" t="s">
        <v>2041</v>
      </c>
      <c r="C21" s="73">
        <v>9113</v>
      </c>
      <c r="D21" s="86" t="s">
        <v>26</v>
      </c>
      <c r="E21" s="73" t="s">
        <v>2042</v>
      </c>
      <c r="F21" s="86" t="s">
        <v>1374</v>
      </c>
      <c r="G21" s="86" t="s">
        <v>132</v>
      </c>
      <c r="H21" s="83">
        <v>80908.122294000015</v>
      </c>
      <c r="I21" s="83">
        <v>2251.7957999999999</v>
      </c>
      <c r="J21" s="83">
        <v>1821.8856998830001</v>
      </c>
      <c r="K21" s="84">
        <v>2.6967264691588567E-3</v>
      </c>
      <c r="L21" s="84">
        <f t="shared" si="0"/>
        <v>2.5311584309359206E-2</v>
      </c>
      <c r="M21" s="84">
        <f>J21/'סכום נכסי הקרן'!$C$42</f>
        <v>2.3683913156994572E-4</v>
      </c>
    </row>
    <row r="22" spans="2:13">
      <c r="B22" s="76" t="s">
        <v>2043</v>
      </c>
      <c r="C22" s="73">
        <v>9266</v>
      </c>
      <c r="D22" s="86" t="s">
        <v>26</v>
      </c>
      <c r="E22" s="73" t="s">
        <v>2042</v>
      </c>
      <c r="F22" s="86" t="s">
        <v>1374</v>
      </c>
      <c r="G22" s="86" t="s">
        <v>132</v>
      </c>
      <c r="H22" s="83">
        <v>2061171.4301240004</v>
      </c>
      <c r="I22" s="83">
        <v>96.445400000000006</v>
      </c>
      <c r="J22" s="83">
        <v>1987.9050301280004</v>
      </c>
      <c r="K22" s="84">
        <v>3.9334577473620824E-3</v>
      </c>
      <c r="L22" s="84">
        <f t="shared" si="0"/>
        <v>2.7618102371798323E-2</v>
      </c>
      <c r="M22" s="84">
        <f>J22/'סכום נכסי הקרן'!$C$42</f>
        <v>2.584210968938818E-4</v>
      </c>
    </row>
    <row r="23" spans="2:13">
      <c r="B23" s="76" t="s">
        <v>2044</v>
      </c>
      <c r="C23" s="73">
        <v>8652</v>
      </c>
      <c r="D23" s="86" t="s">
        <v>26</v>
      </c>
      <c r="E23" s="73" t="s">
        <v>2045</v>
      </c>
      <c r="F23" s="86" t="s">
        <v>1146</v>
      </c>
      <c r="G23" s="86" t="s">
        <v>131</v>
      </c>
      <c r="H23" s="83">
        <v>28576.500000000004</v>
      </c>
      <c r="I23" s="83">
        <v>704.57380000000001</v>
      </c>
      <c r="J23" s="83">
        <v>769.93384000000015</v>
      </c>
      <c r="K23" s="84">
        <v>1.532972212165718E-4</v>
      </c>
      <c r="L23" s="84">
        <f t="shared" si="0"/>
        <v>1.0696744205764502E-2</v>
      </c>
      <c r="M23" s="84">
        <f>J23/'סכום נכסי הקרן'!$C$42</f>
        <v>1.0008885960498178E-4</v>
      </c>
    </row>
    <row r="24" spans="2:13">
      <c r="B24" s="76" t="s">
        <v>2046</v>
      </c>
      <c r="C24" s="73">
        <v>9152</v>
      </c>
      <c r="D24" s="86" t="s">
        <v>26</v>
      </c>
      <c r="E24" s="73" t="s">
        <v>2047</v>
      </c>
      <c r="F24" s="86" t="s">
        <v>1317</v>
      </c>
      <c r="G24" s="86" t="s">
        <v>131</v>
      </c>
      <c r="H24" s="83">
        <v>21554.952821000003</v>
      </c>
      <c r="I24" s="83">
        <v>100</v>
      </c>
      <c r="J24" s="83">
        <v>82.426139587000009</v>
      </c>
      <c r="K24" s="84">
        <v>1.0777476410500001E-5</v>
      </c>
      <c r="L24" s="84">
        <f t="shared" si="0"/>
        <v>1.1451520705087832E-3</v>
      </c>
      <c r="M24" s="84">
        <f>J24/'סכום נכסי הקרן'!$C$42</f>
        <v>1.0715126267087928E-5</v>
      </c>
    </row>
    <row r="25" spans="2:13">
      <c r="B25" s="76" t="s">
        <v>2048</v>
      </c>
      <c r="C25" s="73">
        <v>9262</v>
      </c>
      <c r="D25" s="86" t="s">
        <v>26</v>
      </c>
      <c r="E25" s="73" t="s">
        <v>2049</v>
      </c>
      <c r="F25" s="86" t="s">
        <v>1317</v>
      </c>
      <c r="G25" s="86" t="s">
        <v>131</v>
      </c>
      <c r="H25" s="83">
        <v>21554.952821000003</v>
      </c>
      <c r="I25" s="83">
        <v>100</v>
      </c>
      <c r="J25" s="83">
        <v>82.426139587000009</v>
      </c>
      <c r="K25" s="84">
        <v>1.0777476410500001E-5</v>
      </c>
      <c r="L25" s="84">
        <f t="shared" si="0"/>
        <v>1.1451520705087832E-3</v>
      </c>
      <c r="M25" s="84">
        <f>J25/'סכום נכסי הקרן'!$C$42</f>
        <v>1.0715126267087928E-5</v>
      </c>
    </row>
    <row r="26" spans="2:13">
      <c r="B26" s="76" t="s">
        <v>2050</v>
      </c>
      <c r="C26" s="73">
        <v>8838</v>
      </c>
      <c r="D26" s="86" t="s">
        <v>26</v>
      </c>
      <c r="E26" s="73" t="s">
        <v>2051</v>
      </c>
      <c r="F26" s="86" t="s">
        <v>384</v>
      </c>
      <c r="G26" s="86" t="s">
        <v>131</v>
      </c>
      <c r="H26" s="83">
        <v>15448.038211000001</v>
      </c>
      <c r="I26" s="83">
        <v>1115.5499</v>
      </c>
      <c r="J26" s="83">
        <v>658.99211835000017</v>
      </c>
      <c r="K26" s="84">
        <v>6.5461012235595265E-4</v>
      </c>
      <c r="L26" s="84">
        <f t="shared" si="0"/>
        <v>9.1554231771457627E-3</v>
      </c>
      <c r="M26" s="84">
        <f>J26/'סכום נכסי הקרן'!$C$42</f>
        <v>8.5666801727175279E-5</v>
      </c>
    </row>
    <row r="27" spans="2:13">
      <c r="B27" s="76" t="s">
        <v>2052</v>
      </c>
      <c r="C27" s="73" t="s">
        <v>2053</v>
      </c>
      <c r="D27" s="86" t="s">
        <v>26</v>
      </c>
      <c r="E27" s="73" t="s">
        <v>2054</v>
      </c>
      <c r="F27" s="86" t="s">
        <v>1186</v>
      </c>
      <c r="G27" s="86" t="s">
        <v>132</v>
      </c>
      <c r="H27" s="83">
        <v>490191.00000000006</v>
      </c>
      <c r="I27" s="83">
        <v>183</v>
      </c>
      <c r="J27" s="83">
        <v>897.04953000000012</v>
      </c>
      <c r="K27" s="84">
        <v>8.4959904399089224E-4</v>
      </c>
      <c r="L27" s="84">
        <f t="shared" si="0"/>
        <v>1.2462771297740685E-2</v>
      </c>
      <c r="M27" s="84">
        <f>J27/'סכום נכסי הקרן'!$C$42</f>
        <v>1.1661348001912071E-4</v>
      </c>
    </row>
    <row r="28" spans="2:13">
      <c r="B28" s="76" t="s">
        <v>2055</v>
      </c>
      <c r="C28" s="73">
        <v>8726</v>
      </c>
      <c r="D28" s="86" t="s">
        <v>26</v>
      </c>
      <c r="E28" s="73" t="s">
        <v>2056</v>
      </c>
      <c r="F28" s="86" t="s">
        <v>1349</v>
      </c>
      <c r="G28" s="86" t="s">
        <v>131</v>
      </c>
      <c r="H28" s="83">
        <v>33785.920000000006</v>
      </c>
      <c r="I28" s="83">
        <v>334.45</v>
      </c>
      <c r="J28" s="83">
        <v>432.10057000000006</v>
      </c>
      <c r="K28" s="84">
        <v>1.1299698582351698E-5</v>
      </c>
      <c r="L28" s="84">
        <f t="shared" si="0"/>
        <v>6.0032031693204166E-3</v>
      </c>
      <c r="M28" s="84">
        <f>J28/'סכום נכסי הקרן'!$C$42</f>
        <v>5.6171648834090217E-5</v>
      </c>
    </row>
    <row r="29" spans="2:13">
      <c r="B29" s="76" t="s">
        <v>2057</v>
      </c>
      <c r="C29" s="73">
        <v>8631</v>
      </c>
      <c r="D29" s="86" t="s">
        <v>26</v>
      </c>
      <c r="E29" s="73" t="s">
        <v>2058</v>
      </c>
      <c r="F29" s="86" t="s">
        <v>1146</v>
      </c>
      <c r="G29" s="86" t="s">
        <v>131</v>
      </c>
      <c r="H29" s="83">
        <v>22766.87</v>
      </c>
      <c r="I29" s="83">
        <v>369.08190000000002</v>
      </c>
      <c r="J29" s="83">
        <v>321.32460000000003</v>
      </c>
      <c r="K29" s="84">
        <v>4.4768275875638056E-4</v>
      </c>
      <c r="L29" s="84">
        <f t="shared" si="0"/>
        <v>4.4641849398639188E-3</v>
      </c>
      <c r="M29" s="84">
        <f>J29/'סכום נכסי הקרן'!$C$42</f>
        <v>4.1771138124058717E-5</v>
      </c>
    </row>
    <row r="30" spans="2:13">
      <c r="B30" s="76" t="s">
        <v>2059</v>
      </c>
      <c r="C30" s="73">
        <v>8603</v>
      </c>
      <c r="D30" s="86" t="s">
        <v>26</v>
      </c>
      <c r="E30" s="73" t="s">
        <v>2060</v>
      </c>
      <c r="F30" s="86" t="s">
        <v>1146</v>
      </c>
      <c r="G30" s="86" t="s">
        <v>131</v>
      </c>
      <c r="H30" s="83">
        <v>151.28000000000003</v>
      </c>
      <c r="I30" s="83">
        <v>15266.785099999999</v>
      </c>
      <c r="J30" s="83">
        <v>88.317539999999994</v>
      </c>
      <c r="K30" s="84">
        <v>1.8849260613829515E-3</v>
      </c>
      <c r="L30" s="84">
        <f t="shared" si="0"/>
        <v>1.2270017047989142E-3</v>
      </c>
      <c r="M30" s="84">
        <f>J30/'סכום נכסי הקרן'!$C$42</f>
        <v>1.1480988888236631E-5</v>
      </c>
    </row>
    <row r="31" spans="2:13">
      <c r="B31" s="76" t="s">
        <v>2061</v>
      </c>
      <c r="C31" s="73">
        <v>9151</v>
      </c>
      <c r="D31" s="86" t="s">
        <v>26</v>
      </c>
      <c r="E31" s="73" t="s">
        <v>2062</v>
      </c>
      <c r="F31" s="86" t="s">
        <v>788</v>
      </c>
      <c r="G31" s="86" t="s">
        <v>131</v>
      </c>
      <c r="H31" s="83">
        <v>90397.000000000015</v>
      </c>
      <c r="I31" s="83">
        <v>100</v>
      </c>
      <c r="J31" s="83">
        <v>345.67813000000007</v>
      </c>
      <c r="K31" s="84">
        <v>1.1299625000000001E-5</v>
      </c>
      <c r="L31" s="84">
        <f t="shared" si="0"/>
        <v>4.8025302201771102E-3</v>
      </c>
      <c r="M31" s="84">
        <f>J31/'סכום נכסי הקרן'!$C$42</f>
        <v>4.4937016694944391E-5</v>
      </c>
    </row>
    <row r="32" spans="2:13">
      <c r="B32" s="76" t="s">
        <v>2063</v>
      </c>
      <c r="C32" s="73">
        <v>8824</v>
      </c>
      <c r="D32" s="86" t="s">
        <v>26</v>
      </c>
      <c r="E32" s="73" t="s">
        <v>2064</v>
      </c>
      <c r="F32" s="86" t="s">
        <v>1317</v>
      </c>
      <c r="G32" s="86" t="s">
        <v>132</v>
      </c>
      <c r="H32" s="83">
        <v>2155.7247820000002</v>
      </c>
      <c r="I32" s="83">
        <v>3904.375</v>
      </c>
      <c r="J32" s="83">
        <v>84.16757954900001</v>
      </c>
      <c r="K32" s="84">
        <v>2.1557247820000003E-3</v>
      </c>
      <c r="L32" s="84">
        <f t="shared" si="0"/>
        <v>1.1693460166057755E-3</v>
      </c>
      <c r="M32" s="84">
        <f>J32/'סכום נכסי הקרן'!$C$42</f>
        <v>1.0941507718080032E-5</v>
      </c>
    </row>
    <row r="33" spans="2:13">
      <c r="B33" s="76" t="s">
        <v>2065</v>
      </c>
      <c r="C33" s="73">
        <v>9068</v>
      </c>
      <c r="D33" s="86" t="s">
        <v>26</v>
      </c>
      <c r="E33" s="73" t="s">
        <v>2066</v>
      </c>
      <c r="F33" s="86" t="s">
        <v>512</v>
      </c>
      <c r="G33" s="86" t="s">
        <v>132</v>
      </c>
      <c r="H33" s="83">
        <v>2615196.3400000003</v>
      </c>
      <c r="I33" s="83">
        <v>100</v>
      </c>
      <c r="J33" s="83">
        <v>2615.1963400000004</v>
      </c>
      <c r="K33" s="84">
        <v>5.7151542443673077E-3</v>
      </c>
      <c r="L33" s="84">
        <f t="shared" si="0"/>
        <v>3.6333104019472026E-2</v>
      </c>
      <c r="M33" s="84">
        <f>J33/'סכום נכסי הקרן'!$C$42</f>
        <v>3.3996689808272644E-4</v>
      </c>
    </row>
    <row r="34" spans="2:13">
      <c r="B34" s="76" t="s">
        <v>2067</v>
      </c>
      <c r="C34" s="73">
        <v>8803</v>
      </c>
      <c r="D34" s="86" t="s">
        <v>26</v>
      </c>
      <c r="E34" s="73" t="s">
        <v>2068</v>
      </c>
      <c r="F34" s="86" t="s">
        <v>512</v>
      </c>
      <c r="G34" s="86" t="s">
        <v>133</v>
      </c>
      <c r="H34" s="83">
        <v>81825.770000000019</v>
      </c>
      <c r="I34" s="139">
        <v>135.3151</v>
      </c>
      <c r="J34" s="83">
        <v>448.76985000000008</v>
      </c>
      <c r="K34" s="84">
        <v>5.4131535751841759E-3</v>
      </c>
      <c r="L34" s="84">
        <f t="shared" si="0"/>
        <v>6.2347906317629896E-3</v>
      </c>
      <c r="M34" s="84">
        <f>J34/'סכום נכסי הקרן'!$C$42</f>
        <v>5.8338600251157599E-5</v>
      </c>
    </row>
    <row r="35" spans="2:13">
      <c r="B35" s="76" t="s">
        <v>2069</v>
      </c>
      <c r="C35" s="73">
        <v>9527</v>
      </c>
      <c r="D35" s="86" t="s">
        <v>26</v>
      </c>
      <c r="E35" s="73" t="s">
        <v>2070</v>
      </c>
      <c r="F35" s="86" t="s">
        <v>512</v>
      </c>
      <c r="G35" s="86" t="s">
        <v>132</v>
      </c>
      <c r="H35" s="83">
        <v>746280.51855899999</v>
      </c>
      <c r="I35" s="83">
        <v>100</v>
      </c>
      <c r="J35" s="83">
        <v>746.28051855900003</v>
      </c>
      <c r="K35" s="84">
        <v>1.9766348838955992E-3</v>
      </c>
      <c r="L35" s="84">
        <f t="shared" si="0"/>
        <v>1.0368126971495252E-2</v>
      </c>
      <c r="M35" s="84">
        <f>J35/'סכום נכסי הקרן'!$C$42</f>
        <v>9.7014005837157055E-5</v>
      </c>
    </row>
    <row r="36" spans="2:13">
      <c r="B36" s="76" t="s">
        <v>2071</v>
      </c>
      <c r="C36" s="73">
        <v>9552</v>
      </c>
      <c r="D36" s="86" t="s">
        <v>26</v>
      </c>
      <c r="E36" s="73" t="s">
        <v>2070</v>
      </c>
      <c r="F36" s="86" t="s">
        <v>512</v>
      </c>
      <c r="G36" s="86" t="s">
        <v>132</v>
      </c>
      <c r="H36" s="83">
        <v>456561.34199400007</v>
      </c>
      <c r="I36" s="83">
        <v>100</v>
      </c>
      <c r="J36" s="83">
        <v>456.56134199400009</v>
      </c>
      <c r="K36" s="84">
        <v>1.2092705796020085E-3</v>
      </c>
      <c r="L36" s="84">
        <f t="shared" si="0"/>
        <v>6.3430383700895454E-3</v>
      </c>
      <c r="M36" s="84">
        <f>J36/'סכום נכסי הקרן'!$C$42</f>
        <v>5.9351468510462585E-5</v>
      </c>
    </row>
    <row r="37" spans="2:13">
      <c r="B37" s="72"/>
      <c r="C37" s="73"/>
      <c r="D37" s="73"/>
      <c r="E37" s="73"/>
      <c r="F37" s="73"/>
      <c r="G37" s="73"/>
      <c r="H37" s="83"/>
      <c r="I37" s="83"/>
      <c r="J37" s="73"/>
      <c r="K37" s="73"/>
      <c r="L37" s="84"/>
      <c r="M37" s="73"/>
    </row>
    <row r="38" spans="2:13">
      <c r="B38" s="70" t="s">
        <v>198</v>
      </c>
      <c r="C38" s="71"/>
      <c r="D38" s="71"/>
      <c r="E38" s="71"/>
      <c r="F38" s="71"/>
      <c r="G38" s="71"/>
      <c r="H38" s="80"/>
      <c r="I38" s="80"/>
      <c r="J38" s="80">
        <v>57516.44000401401</v>
      </c>
      <c r="K38" s="71"/>
      <c r="L38" s="81">
        <f t="shared" si="0"/>
        <v>0.79907988762922588</v>
      </c>
      <c r="M38" s="81">
        <f>J38/'סכום נכסי הקרן'!$C$42</f>
        <v>7.4769474849165161E-3</v>
      </c>
    </row>
    <row r="39" spans="2:13">
      <c r="B39" s="92" t="s">
        <v>63</v>
      </c>
      <c r="C39" s="71"/>
      <c r="D39" s="71"/>
      <c r="E39" s="71"/>
      <c r="F39" s="71"/>
      <c r="G39" s="71"/>
      <c r="H39" s="80"/>
      <c r="I39" s="80"/>
      <c r="J39" s="80">
        <v>57516.44000401401</v>
      </c>
      <c r="K39" s="71"/>
      <c r="L39" s="81">
        <f t="shared" si="0"/>
        <v>0.79907988762922588</v>
      </c>
      <c r="M39" s="81">
        <f>J39/'סכום נכסי הקרן'!$C$42</f>
        <v>7.4769474849165161E-3</v>
      </c>
    </row>
    <row r="40" spans="2:13">
      <c r="B40" s="76" t="s">
        <v>2072</v>
      </c>
      <c r="C40" s="73">
        <v>6824</v>
      </c>
      <c r="D40" s="86" t="s">
        <v>26</v>
      </c>
      <c r="E40" s="73"/>
      <c r="F40" s="86" t="s">
        <v>692</v>
      </c>
      <c r="G40" s="86" t="s">
        <v>131</v>
      </c>
      <c r="H40" s="83">
        <v>11588.39</v>
      </c>
      <c r="I40" s="83">
        <v>11242.39</v>
      </c>
      <c r="J40" s="83">
        <v>4981.9530800000011</v>
      </c>
      <c r="K40" s="84">
        <v>7.0394760201315677E-3</v>
      </c>
      <c r="L40" s="84">
        <f t="shared" si="0"/>
        <v>6.9214619455978996E-2</v>
      </c>
      <c r="M40" s="84">
        <f>J40/'סכום נכסי הקרן'!$C$42</f>
        <v>6.4763746763322756E-4</v>
      </c>
    </row>
    <row r="41" spans="2:13">
      <c r="B41" s="76" t="s">
        <v>2073</v>
      </c>
      <c r="C41" s="73">
        <v>6900</v>
      </c>
      <c r="D41" s="86" t="s">
        <v>26</v>
      </c>
      <c r="E41" s="73"/>
      <c r="F41" s="86" t="s">
        <v>692</v>
      </c>
      <c r="G41" s="86" t="s">
        <v>131</v>
      </c>
      <c r="H41" s="83">
        <v>14865.810000000003</v>
      </c>
      <c r="I41" s="83">
        <v>7851.79</v>
      </c>
      <c r="J41" s="83">
        <v>4463.4967800000013</v>
      </c>
      <c r="K41" s="84">
        <v>4.090981284294708E-3</v>
      </c>
      <c r="L41" s="84">
        <f t="shared" si="0"/>
        <v>6.2011670144169161E-2</v>
      </c>
      <c r="M41" s="84">
        <f>J41/'סכום נכסי הקרן'!$C$42</f>
        <v>5.802398587399513E-4</v>
      </c>
    </row>
    <row r="42" spans="2:13">
      <c r="B42" s="76" t="s">
        <v>2074</v>
      </c>
      <c r="C42" s="73">
        <v>7019</v>
      </c>
      <c r="D42" s="86" t="s">
        <v>26</v>
      </c>
      <c r="E42" s="73"/>
      <c r="F42" s="86" t="s">
        <v>692</v>
      </c>
      <c r="G42" s="86" t="s">
        <v>131</v>
      </c>
      <c r="H42" s="83">
        <v>8195.35</v>
      </c>
      <c r="I42" s="83">
        <v>11369.545599999999</v>
      </c>
      <c r="J42" s="83">
        <v>3563.1040099999996</v>
      </c>
      <c r="K42" s="84">
        <v>5.5824187815745269E-3</v>
      </c>
      <c r="L42" s="84">
        <f t="shared" si="0"/>
        <v>4.9502450981377503E-2</v>
      </c>
      <c r="M42" s="84">
        <f>J42/'סכום נכסי הקרן'!$C$42</f>
        <v>4.631917685483697E-4</v>
      </c>
    </row>
    <row r="43" spans="2:13">
      <c r="B43" s="76" t="s">
        <v>2075</v>
      </c>
      <c r="C43" s="73">
        <v>7983</v>
      </c>
      <c r="D43" s="86" t="s">
        <v>26</v>
      </c>
      <c r="E43" s="73"/>
      <c r="F43" s="86" t="s">
        <v>664</v>
      </c>
      <c r="G43" s="86" t="s">
        <v>131</v>
      </c>
      <c r="H43" s="83">
        <v>8415.43</v>
      </c>
      <c r="I43" s="83">
        <v>2257.4877000000001</v>
      </c>
      <c r="J43" s="83">
        <v>726.47323000000006</v>
      </c>
      <c r="K43" s="84">
        <v>4.1689145822221155E-6</v>
      </c>
      <c r="L43" s="84">
        <f t="shared" si="0"/>
        <v>1.0092942938636808E-2</v>
      </c>
      <c r="M43" s="84">
        <f>J43/'סכום נכסי הקרן'!$C$42</f>
        <v>9.4439123658011492E-5</v>
      </c>
    </row>
    <row r="44" spans="2:13">
      <c r="B44" s="76" t="s">
        <v>2076</v>
      </c>
      <c r="C44" s="73">
        <v>9035</v>
      </c>
      <c r="D44" s="86" t="s">
        <v>26</v>
      </c>
      <c r="E44" s="73"/>
      <c r="F44" s="86" t="s">
        <v>652</v>
      </c>
      <c r="G44" s="86" t="s">
        <v>133</v>
      </c>
      <c r="H44" s="83">
        <v>189233.00000000003</v>
      </c>
      <c r="I44" s="83">
        <v>100</v>
      </c>
      <c r="J44" s="83">
        <v>766.98027000000013</v>
      </c>
      <c r="K44" s="84">
        <v>2.5809335288633655E-3</v>
      </c>
      <c r="L44" s="84">
        <f t="shared" si="0"/>
        <v>1.065571005303286E-2</v>
      </c>
      <c r="M44" s="84">
        <f>J44/'סכום נכסי הקרן'!$C$42</f>
        <v>9.9704905247210613E-5</v>
      </c>
    </row>
    <row r="45" spans="2:13">
      <c r="B45" s="76" t="s">
        <v>2077</v>
      </c>
      <c r="C45" s="73">
        <v>8459</v>
      </c>
      <c r="D45" s="86" t="s">
        <v>26</v>
      </c>
      <c r="E45" s="73"/>
      <c r="F45" s="86" t="s">
        <v>652</v>
      </c>
      <c r="G45" s="86" t="s">
        <v>131</v>
      </c>
      <c r="H45" s="83">
        <v>1031360.3200000002</v>
      </c>
      <c r="I45" s="83">
        <v>218.5812</v>
      </c>
      <c r="J45" s="83">
        <v>8620.6717200000021</v>
      </c>
      <c r="K45" s="84">
        <v>2.209450047055406E-3</v>
      </c>
      <c r="L45" s="84">
        <f t="shared" si="0"/>
        <v>0.11976758973304499</v>
      </c>
      <c r="M45" s="84">
        <f>J45/'סכום נכסי הקרן'!$C$42</f>
        <v>1.1206588886698587E-3</v>
      </c>
    </row>
    <row r="46" spans="2:13">
      <c r="B46" s="76" t="s">
        <v>2078</v>
      </c>
      <c r="C46" s="73">
        <v>8564</v>
      </c>
      <c r="D46" s="86" t="s">
        <v>26</v>
      </c>
      <c r="E46" s="73"/>
      <c r="F46" s="86" t="s">
        <v>710</v>
      </c>
      <c r="G46" s="86" t="s">
        <v>131</v>
      </c>
      <c r="H46" s="83">
        <v>1146.8599999999999</v>
      </c>
      <c r="I46" s="83">
        <v>14777.717699999999</v>
      </c>
      <c r="J46" s="83">
        <v>648.09049000000016</v>
      </c>
      <c r="K46" s="84">
        <v>1.8033050978853019E-4</v>
      </c>
      <c r="L46" s="84">
        <f t="shared" si="0"/>
        <v>9.0039660988515298E-3</v>
      </c>
      <c r="M46" s="84">
        <f>J46/'סכום נכסי הקרן'!$C$42</f>
        <v>8.4249626000246797E-5</v>
      </c>
    </row>
    <row r="47" spans="2:13">
      <c r="B47" s="76" t="s">
        <v>2079</v>
      </c>
      <c r="C47" s="73">
        <v>8568</v>
      </c>
      <c r="D47" s="86" t="s">
        <v>26</v>
      </c>
      <c r="E47" s="73"/>
      <c r="F47" s="86" t="s">
        <v>652</v>
      </c>
      <c r="G47" s="86" t="s">
        <v>131</v>
      </c>
      <c r="H47" s="83">
        <v>993078.75000000012</v>
      </c>
      <c r="I47" s="83">
        <v>96.480900000000005</v>
      </c>
      <c r="J47" s="83">
        <v>3663.894130000001</v>
      </c>
      <c r="K47" s="84">
        <v>7.3832495001537792E-3</v>
      </c>
      <c r="L47" s="84">
        <f t="shared" si="0"/>
        <v>5.0902735104631947E-2</v>
      </c>
      <c r="M47" s="84">
        <f>J47/'סכום נכסי הקרן'!$C$42</f>
        <v>4.7629415169631576E-4</v>
      </c>
    </row>
    <row r="48" spans="2:13">
      <c r="B48" s="76" t="s">
        <v>2080</v>
      </c>
      <c r="C48" s="73">
        <v>8932</v>
      </c>
      <c r="D48" s="86" t="s">
        <v>26</v>
      </c>
      <c r="E48" s="73"/>
      <c r="F48" s="86" t="s">
        <v>652</v>
      </c>
      <c r="G48" s="86" t="s">
        <v>131</v>
      </c>
      <c r="H48" s="83">
        <v>97251.590000000026</v>
      </c>
      <c r="I48" s="83">
        <v>100</v>
      </c>
      <c r="J48" s="83">
        <v>371.89008000000007</v>
      </c>
      <c r="K48" s="84">
        <v>4.6810581840695765E-3</v>
      </c>
      <c r="L48" s="84">
        <f t="shared" si="0"/>
        <v>5.1666946583634995E-3</v>
      </c>
      <c r="M48" s="84">
        <f>J48/'סכום נכסי הקרן'!$C$42</f>
        <v>4.8344483735908328E-5</v>
      </c>
    </row>
    <row r="49" spans="2:13">
      <c r="B49" s="76" t="s">
        <v>2081</v>
      </c>
      <c r="C49" s="73">
        <v>8783</v>
      </c>
      <c r="D49" s="86" t="s">
        <v>26</v>
      </c>
      <c r="E49" s="73"/>
      <c r="F49" s="86" t="s">
        <v>692</v>
      </c>
      <c r="G49" s="86" t="s">
        <v>131</v>
      </c>
      <c r="H49" s="83">
        <v>1287538.0900000003</v>
      </c>
      <c r="I49" s="83">
        <v>131.72819999999999</v>
      </c>
      <c r="J49" s="83">
        <v>6485.6980700000013</v>
      </c>
      <c r="K49" s="84">
        <v>4.4050544109543177E-3</v>
      </c>
      <c r="L49" s="84">
        <f t="shared" si="0"/>
        <v>9.0106252831555655E-2</v>
      </c>
      <c r="M49" s="84">
        <f>J49/'סכום נכסי הקרן'!$C$42</f>
        <v>8.4311935629239427E-4</v>
      </c>
    </row>
    <row r="50" spans="2:13">
      <c r="B50" s="76" t="s">
        <v>2082</v>
      </c>
      <c r="C50" s="73">
        <v>9116</v>
      </c>
      <c r="D50" s="86" t="s">
        <v>26</v>
      </c>
      <c r="E50" s="73"/>
      <c r="F50" s="86" t="s">
        <v>652</v>
      </c>
      <c r="G50" s="86" t="s">
        <v>133</v>
      </c>
      <c r="H50" s="83">
        <v>474727.1100000001</v>
      </c>
      <c r="I50" s="83">
        <v>83.509799999999998</v>
      </c>
      <c r="J50" s="83">
        <v>1606.8257900000003</v>
      </c>
      <c r="K50" s="84">
        <v>7.0439554945964924E-3</v>
      </c>
      <c r="L50" s="84">
        <f t="shared" si="0"/>
        <v>2.2323742074845637E-2</v>
      </c>
      <c r="M50" s="84">
        <f>J50/'סכום נכסי הקרן'!$C$42</f>
        <v>2.0888205265139916E-4</v>
      </c>
    </row>
    <row r="51" spans="2:13">
      <c r="B51" s="76" t="s">
        <v>2083</v>
      </c>
      <c r="C51" s="73">
        <v>9291</v>
      </c>
      <c r="D51" s="86" t="s">
        <v>26</v>
      </c>
      <c r="E51" s="73"/>
      <c r="F51" s="86" t="s">
        <v>652</v>
      </c>
      <c r="G51" s="86" t="s">
        <v>133</v>
      </c>
      <c r="H51" s="83">
        <v>172792.63000000003</v>
      </c>
      <c r="I51" s="83">
        <v>63.360500000000002</v>
      </c>
      <c r="J51" s="83">
        <v>443.74259000000006</v>
      </c>
      <c r="K51" s="84">
        <v>6.3369520888924219E-3</v>
      </c>
      <c r="L51" s="84">
        <f t="shared" si="0"/>
        <v>6.1649465601270794E-3</v>
      </c>
      <c r="M51" s="84">
        <f>J51/'סכום נכסי הקרן'!$C$42</f>
        <v>5.7685073033367373E-5</v>
      </c>
    </row>
    <row r="52" spans="2:13">
      <c r="B52" s="76" t="s">
        <v>2084</v>
      </c>
      <c r="C52" s="73">
        <v>9300</v>
      </c>
      <c r="D52" s="86" t="s">
        <v>26</v>
      </c>
      <c r="E52" s="73"/>
      <c r="F52" s="86" t="s">
        <v>652</v>
      </c>
      <c r="G52" s="86" t="s">
        <v>133</v>
      </c>
      <c r="H52" s="83">
        <v>81349.99000000002</v>
      </c>
      <c r="I52" s="83">
        <v>100</v>
      </c>
      <c r="J52" s="83">
        <v>329.71964000000008</v>
      </c>
      <c r="K52" s="84">
        <v>9.8051547019592233E-3</v>
      </c>
      <c r="L52" s="84">
        <f t="shared" si="0"/>
        <v>4.5808178124717288E-3</v>
      </c>
      <c r="M52" s="84">
        <f>J52/'סכום נכסי הקרן'!$C$42</f>
        <v>4.2862465633365508E-5</v>
      </c>
    </row>
    <row r="53" spans="2:13">
      <c r="B53" s="76" t="s">
        <v>2085</v>
      </c>
      <c r="C53" s="73">
        <v>9720</v>
      </c>
      <c r="D53" s="86" t="s">
        <v>26</v>
      </c>
      <c r="E53" s="73"/>
      <c r="F53" s="86" t="s">
        <v>710</v>
      </c>
      <c r="G53" s="86" t="s">
        <v>131</v>
      </c>
      <c r="H53" s="83">
        <v>1462.3755720000001</v>
      </c>
      <c r="I53" s="83">
        <v>100</v>
      </c>
      <c r="J53" s="83">
        <v>5.5921240140000013</v>
      </c>
      <c r="K53" s="84">
        <v>4.0946516032378612E-4</v>
      </c>
      <c r="L53" s="84">
        <f t="shared" si="0"/>
        <v>7.7691766534993491E-5</v>
      </c>
      <c r="M53" s="84">
        <f>J53/'סכום נכסי הקרן'!$C$42</f>
        <v>7.2695767642956596E-7</v>
      </c>
    </row>
    <row r="54" spans="2:13">
      <c r="B54" s="76" t="s">
        <v>2086</v>
      </c>
      <c r="C54" s="73">
        <v>8215</v>
      </c>
      <c r="D54" s="86" t="s">
        <v>26</v>
      </c>
      <c r="E54" s="73"/>
      <c r="F54" s="86" t="s">
        <v>652</v>
      </c>
      <c r="G54" s="86" t="s">
        <v>131</v>
      </c>
      <c r="H54" s="83">
        <v>1824987.5400000003</v>
      </c>
      <c r="I54" s="83">
        <v>142.9796</v>
      </c>
      <c r="J54" s="83">
        <v>9978.1922200000026</v>
      </c>
      <c r="K54" s="84">
        <v>1.8391697959722027E-3</v>
      </c>
      <c r="L54" s="84">
        <f t="shared" si="0"/>
        <v>0.13862771613375174</v>
      </c>
      <c r="M54" s="84">
        <f>J54/'סכום נכסי הקרן'!$C$42</f>
        <v>1.2971320759444754E-3</v>
      </c>
    </row>
    <row r="55" spans="2:13">
      <c r="B55" s="76" t="s">
        <v>2087</v>
      </c>
      <c r="C55" s="73">
        <v>8255</v>
      </c>
      <c r="D55" s="86" t="s">
        <v>26</v>
      </c>
      <c r="E55" s="73"/>
      <c r="F55" s="86" t="s">
        <v>710</v>
      </c>
      <c r="G55" s="86" t="s">
        <v>131</v>
      </c>
      <c r="H55" s="83">
        <v>276468.78000000009</v>
      </c>
      <c r="I55" s="83">
        <v>94.301699999999997</v>
      </c>
      <c r="J55" s="83">
        <v>996.97324000000015</v>
      </c>
      <c r="K55" s="84">
        <v>2.7675089349555893E-4</v>
      </c>
      <c r="L55" s="84">
        <f t="shared" si="0"/>
        <v>1.3851018326811381E-2</v>
      </c>
      <c r="M55" s="84">
        <f>J55/'סכום נכסי הקרן'!$C$42</f>
        <v>1.2960323272488426E-4</v>
      </c>
    </row>
    <row r="56" spans="2:13">
      <c r="B56" s="76" t="s">
        <v>2088</v>
      </c>
      <c r="C56" s="73">
        <v>8735</v>
      </c>
      <c r="D56" s="86" t="s">
        <v>26</v>
      </c>
      <c r="E56" s="73"/>
      <c r="F56" s="86" t="s">
        <v>692</v>
      </c>
      <c r="G56" s="86" t="s">
        <v>133</v>
      </c>
      <c r="H56" s="83">
        <v>166708.99000000002</v>
      </c>
      <c r="I56" s="83">
        <v>97.475800000000007</v>
      </c>
      <c r="J56" s="83">
        <v>658.6324800000001</v>
      </c>
      <c r="K56" s="84">
        <v>6.4312554889175066E-3</v>
      </c>
      <c r="L56" s="84">
        <f t="shared" si="0"/>
        <v>9.1504266966214963E-3</v>
      </c>
      <c r="M56" s="84">
        <f>J56/'סכום נכסי הקרן'!$C$42</f>
        <v>8.5620049927927539E-5</v>
      </c>
    </row>
    <row r="57" spans="2:13">
      <c r="B57" s="76" t="s">
        <v>2089</v>
      </c>
      <c r="C57" s="73">
        <v>8773</v>
      </c>
      <c r="D57" s="86" t="s">
        <v>26</v>
      </c>
      <c r="E57" s="73"/>
      <c r="F57" s="86" t="s">
        <v>664</v>
      </c>
      <c r="G57" s="86" t="s">
        <v>131</v>
      </c>
      <c r="H57" s="83">
        <v>9845.510000000002</v>
      </c>
      <c r="I57" s="83">
        <v>2472.2510000000002</v>
      </c>
      <c r="J57" s="83">
        <v>930.78347000000019</v>
      </c>
      <c r="K57" s="84">
        <v>4.877361015231981E-6</v>
      </c>
      <c r="L57" s="84">
        <f t="shared" si="0"/>
        <v>1.293143926437092E-2</v>
      </c>
      <c r="M57" s="84">
        <f>J57/'סכום נכסי הקרן'!$C$42</f>
        <v>1.2099878094911086E-4</v>
      </c>
    </row>
    <row r="58" spans="2:13">
      <c r="B58" s="76" t="s">
        <v>2090</v>
      </c>
      <c r="C58" s="73">
        <v>8432</v>
      </c>
      <c r="D58" s="86" t="s">
        <v>26</v>
      </c>
      <c r="E58" s="73"/>
      <c r="F58" s="86" t="s">
        <v>743</v>
      </c>
      <c r="G58" s="86" t="s">
        <v>131</v>
      </c>
      <c r="H58" s="83">
        <v>11983.680000000002</v>
      </c>
      <c r="I58" s="83">
        <v>3362.7687999999998</v>
      </c>
      <c r="J58" s="83">
        <v>1541.0087100000003</v>
      </c>
      <c r="K58" s="84">
        <v>2.9235828914387767E-4</v>
      </c>
      <c r="L58" s="84">
        <f t="shared" si="0"/>
        <v>2.1409340820407543E-2</v>
      </c>
      <c r="M58" s="84">
        <f>J58/'סכום נכסי הקרן'!$C$42</f>
        <v>2.0032604934632316E-4</v>
      </c>
    </row>
    <row r="59" spans="2:13">
      <c r="B59" s="76" t="s">
        <v>2091</v>
      </c>
      <c r="C59" s="73">
        <v>6629</v>
      </c>
      <c r="D59" s="86" t="s">
        <v>26</v>
      </c>
      <c r="E59" s="73"/>
      <c r="F59" s="86" t="s">
        <v>692</v>
      </c>
      <c r="G59" s="86" t="s">
        <v>134</v>
      </c>
      <c r="H59" s="83">
        <v>3608.5400000000004</v>
      </c>
      <c r="I59" s="83">
        <v>9236.6561000000002</v>
      </c>
      <c r="J59" s="83">
        <v>1559.1856100000002</v>
      </c>
      <c r="K59" s="84">
        <v>5.3223303834808262E-3</v>
      </c>
      <c r="L59" s="84">
        <f t="shared" si="0"/>
        <v>2.1661873752008211E-2</v>
      </c>
      <c r="M59" s="84">
        <f>J59/'סכום נכסי הקרן'!$C$42</f>
        <v>2.0268898639056815E-4</v>
      </c>
    </row>
    <row r="60" spans="2:13">
      <c r="B60" s="76" t="s">
        <v>2092</v>
      </c>
      <c r="C60" s="73">
        <v>7943</v>
      </c>
      <c r="D60" s="86" t="s">
        <v>26</v>
      </c>
      <c r="E60" s="73"/>
      <c r="F60" s="86" t="s">
        <v>692</v>
      </c>
      <c r="G60" s="86" t="s">
        <v>131</v>
      </c>
      <c r="H60" s="83">
        <v>1168868.2200000002</v>
      </c>
      <c r="I60" s="83">
        <v>52.2575</v>
      </c>
      <c r="J60" s="83">
        <v>2335.7806900000005</v>
      </c>
      <c r="K60" s="84">
        <v>1.5904878975950734E-2</v>
      </c>
      <c r="L60" s="84">
        <f t="shared" si="0"/>
        <v>3.2451163026805147E-2</v>
      </c>
      <c r="M60" s="84">
        <f>J60/'סכום נכסי הקרן'!$C$42</f>
        <v>3.0364378522372451E-4</v>
      </c>
    </row>
    <row r="61" spans="2:13">
      <c r="B61" s="76" t="s">
        <v>2093</v>
      </c>
      <c r="C61" s="73">
        <v>8372</v>
      </c>
      <c r="D61" s="86" t="s">
        <v>26</v>
      </c>
      <c r="E61" s="73"/>
      <c r="F61" s="86" t="s">
        <v>743</v>
      </c>
      <c r="G61" s="86" t="s">
        <v>131</v>
      </c>
      <c r="H61" s="83">
        <v>4302.3200000000006</v>
      </c>
      <c r="I61" s="83">
        <v>4245.3095000000003</v>
      </c>
      <c r="J61" s="83">
        <v>698.44136000000015</v>
      </c>
      <c r="K61" s="84">
        <v>2.2781791144767369E-4</v>
      </c>
      <c r="L61" s="84">
        <f t="shared" si="0"/>
        <v>9.7034942257457849E-3</v>
      </c>
      <c r="M61" s="84">
        <f>J61/'סכום נכסי הקרן'!$C$42</f>
        <v>9.0795073019978628E-5</v>
      </c>
    </row>
    <row r="62" spans="2:13">
      <c r="B62" s="76" t="s">
        <v>2094</v>
      </c>
      <c r="C62" s="73">
        <v>7425</v>
      </c>
      <c r="D62" s="86" t="s">
        <v>26</v>
      </c>
      <c r="E62" s="73"/>
      <c r="F62" s="86" t="s">
        <v>692</v>
      </c>
      <c r="G62" s="86" t="s">
        <v>131</v>
      </c>
      <c r="H62" s="83">
        <v>501113.89000000007</v>
      </c>
      <c r="I62" s="83">
        <v>111.6399</v>
      </c>
      <c r="J62" s="83">
        <v>2139.3102200000008</v>
      </c>
      <c r="K62" s="84">
        <v>5.0661061517464495E-3</v>
      </c>
      <c r="L62" s="84">
        <f t="shared" si="0"/>
        <v>2.9721585169081261E-2</v>
      </c>
      <c r="M62" s="84">
        <f>J62/'סכום נכסי הקרן'!$C$42</f>
        <v>2.7810327217346717E-4</v>
      </c>
    </row>
    <row r="63" spans="2:13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2:13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2:13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2:13">
      <c r="B66" s="124" t="s">
        <v>222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2:13">
      <c r="B67" s="124" t="s">
        <v>111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2:13">
      <c r="B68" s="124" t="s">
        <v>205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2:13">
      <c r="B69" s="124" t="s">
        <v>213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2:13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2:13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2:13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2:13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2:13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2:13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2:13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2:13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2:13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2:13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2:13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2:13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2:13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2:13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2:13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2:13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2:13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2:13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2:13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</row>
    <row r="90" spans="2:13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</row>
    <row r="91" spans="2:13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2:13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2:13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2:13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2:13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2:13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</row>
    <row r="97" spans="2:13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2:13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2:13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2:13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2:13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2:13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2:13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2:13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2:13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2:13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2:13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2:13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2:13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2:13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</row>
    <row r="111" spans="2:13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2:13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2:13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2:13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2:13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2:13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2:13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2:13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2:13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2:13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2:13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2:13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2:13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2:13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2:13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2:13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2:13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2:13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2:13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2:13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2:13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2:13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2:13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2:13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2:13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2:13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2:13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2:13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2:13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2:13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2:13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2:13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2:13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2:13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2:13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2:13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2:13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2:13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2:13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2:13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2:13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2:13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2:13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2:13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2:13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2:13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2:13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2:13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2:13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2:13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2:13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2:13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2:13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2:13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2:13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2:13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2:13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2:13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2:13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2:13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2:13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2:13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2:13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2:13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2:13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2:13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2:13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2:13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2:13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2:13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2:13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2:13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2:13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2:13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2:13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2:13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2:13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2:13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2:13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2:13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2:13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2:13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2:13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2:13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2:13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2:13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2:13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2:13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2:13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2:13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2:13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2:13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2:13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2:13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2:13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2:13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2:13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2:13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2:13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2:13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2:13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2:13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2:13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2:13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2:13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2:13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2:13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2:13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2:13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2:13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2:13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2:13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2:13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2:13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2:13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2:13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2:13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2:13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2:13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</row>
    <row r="230" spans="2:13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</row>
    <row r="231" spans="2:13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2:13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</row>
    <row r="233" spans="2:13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</row>
    <row r="234" spans="2:13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2:13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2:13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</row>
    <row r="237" spans="2:13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</row>
    <row r="238" spans="2:13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</row>
    <row r="239" spans="2:13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2:13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</row>
    <row r="241" spans="2:13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2:13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2:13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</row>
    <row r="244" spans="2:13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</row>
    <row r="245" spans="2:13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</row>
    <row r="246" spans="2:13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</row>
    <row r="247" spans="2:13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</row>
    <row r="248" spans="2:13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</row>
    <row r="249" spans="2:13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2:13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</row>
    <row r="251" spans="2:13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</row>
    <row r="252" spans="2:13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</row>
    <row r="253" spans="2:13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spans="2:13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</row>
    <row r="255" spans="2:13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</row>
    <row r="256" spans="2:13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</row>
    <row r="257" spans="2:13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</row>
    <row r="258" spans="2:13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</row>
    <row r="259" spans="2:13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2:13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2:13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</row>
    <row r="262" spans="2:13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2:13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2:13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</row>
    <row r="265" spans="2:13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</row>
    <row r="266" spans="2:13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2:13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</row>
    <row r="268" spans="2:13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</row>
    <row r="269" spans="2:13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2:13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</row>
    <row r="271" spans="2:13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</row>
    <row r="272" spans="2:13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</row>
    <row r="273" spans="2:13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</row>
    <row r="274" spans="2:13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</row>
    <row r="275" spans="2:13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</row>
    <row r="276" spans="2:13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</row>
    <row r="277" spans="2:13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</row>
    <row r="278" spans="2:13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</row>
    <row r="279" spans="2:13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2:13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</row>
    <row r="281" spans="2:13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</row>
    <row r="282" spans="2:13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</row>
    <row r="283" spans="2:13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2:13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2:13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2:13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</row>
    <row r="287" spans="2:13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</row>
    <row r="288" spans="2:13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2:13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</row>
    <row r="290" spans="2:13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</row>
    <row r="291" spans="2:13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</row>
    <row r="292" spans="2:13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2:13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</row>
    <row r="294" spans="2:13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2:13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2:13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2:13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2:13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2:13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spans="2:13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</row>
    <row r="301" spans="2:13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2:13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1"/>
  <sheetViews>
    <sheetView rightToLeft="1" workbookViewId="0">
      <selection activeCell="A13" sqref="A13:XFD13"/>
    </sheetView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0.7109375" style="2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145</v>
      </c>
      <c r="C1" s="67" t="s" vm="1">
        <v>231</v>
      </c>
    </row>
    <row r="2" spans="2:11">
      <c r="B2" s="46" t="s">
        <v>144</v>
      </c>
      <c r="C2" s="67" t="s">
        <v>232</v>
      </c>
    </row>
    <row r="3" spans="2:11">
      <c r="B3" s="46" t="s">
        <v>146</v>
      </c>
      <c r="C3" s="67" t="s">
        <v>233</v>
      </c>
    </row>
    <row r="4" spans="2:11">
      <c r="B4" s="46" t="s">
        <v>147</v>
      </c>
      <c r="C4" s="67">
        <v>12145</v>
      </c>
    </row>
    <row r="6" spans="2:11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ht="26.25" customHeight="1">
      <c r="B7" s="156" t="s">
        <v>97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1" s="3" customFormat="1" ht="78.75">
      <c r="B8" s="21" t="s">
        <v>115</v>
      </c>
      <c r="C8" s="29" t="s">
        <v>44</v>
      </c>
      <c r="D8" s="29" t="s">
        <v>102</v>
      </c>
      <c r="E8" s="29" t="s">
        <v>103</v>
      </c>
      <c r="F8" s="29" t="s">
        <v>207</v>
      </c>
      <c r="G8" s="29" t="s">
        <v>206</v>
      </c>
      <c r="H8" s="29" t="s">
        <v>110</v>
      </c>
      <c r="I8" s="29" t="s">
        <v>58</v>
      </c>
      <c r="J8" s="29" t="s">
        <v>148</v>
      </c>
      <c r="K8" s="30" t="s">
        <v>150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2095</v>
      </c>
      <c r="C11" s="69"/>
      <c r="D11" s="69"/>
      <c r="E11" s="69"/>
      <c r="F11" s="77"/>
      <c r="G11" s="79"/>
      <c r="H11" s="77">
        <f>H12+H47</f>
        <v>395480.38447637099</v>
      </c>
      <c r="I11" s="69"/>
      <c r="J11" s="78">
        <f>IFERROR(H11/$H$11,0)</f>
        <v>1</v>
      </c>
      <c r="K11" s="78">
        <f>H11/'סכום נכסי הקרן'!$C$42</f>
        <v>5.1411145506190123E-2</v>
      </c>
    </row>
    <row r="12" spans="2:11" ht="21" customHeight="1">
      <c r="B12" s="70" t="s">
        <v>2096</v>
      </c>
      <c r="C12" s="71"/>
      <c r="D12" s="71"/>
      <c r="E12" s="71"/>
      <c r="F12" s="80"/>
      <c r="G12" s="82"/>
      <c r="H12" s="80">
        <f>H13+H22+H25+H29</f>
        <v>32275.325902640005</v>
      </c>
      <c r="I12" s="71"/>
      <c r="J12" s="81">
        <f t="shared" ref="J12:J70" si="0">IFERROR(H12/$H$11,0)</f>
        <v>8.1610434220077938E-2</v>
      </c>
      <c r="K12" s="81">
        <f>H12/'סכום נכסי הקרן'!$C$42</f>
        <v>4.1956859085117842E-3</v>
      </c>
    </row>
    <row r="13" spans="2:11">
      <c r="B13" s="92" t="s">
        <v>193</v>
      </c>
      <c r="C13" s="71"/>
      <c r="D13" s="71"/>
      <c r="E13" s="71"/>
      <c r="F13" s="80"/>
      <c r="G13" s="82"/>
      <c r="H13" s="80">
        <f>SUM(H14:H20)</f>
        <v>3645.3401256460002</v>
      </c>
      <c r="I13" s="71"/>
      <c r="J13" s="81">
        <f t="shared" si="0"/>
        <v>9.2174991952446647E-3</v>
      </c>
      <c r="K13" s="81">
        <f>H13/'סכום נכסי הקרן'!$C$42</f>
        <v>4.7388219232991384E-4</v>
      </c>
    </row>
    <row r="14" spans="2:11">
      <c r="B14" s="76" t="s">
        <v>2097</v>
      </c>
      <c r="C14" s="73">
        <v>7034</v>
      </c>
      <c r="D14" s="86" t="s">
        <v>131</v>
      </c>
      <c r="E14" s="95">
        <v>43850</v>
      </c>
      <c r="F14" s="83">
        <v>333162.59000000008</v>
      </c>
      <c r="G14" s="85">
        <v>69.561099999999996</v>
      </c>
      <c r="H14" s="83">
        <v>886.21797000000015</v>
      </c>
      <c r="I14" s="84">
        <v>4.5214831428571425E-3</v>
      </c>
      <c r="J14" s="84">
        <f t="shared" si="0"/>
        <v>2.2408645404079441E-3</v>
      </c>
      <c r="K14" s="84">
        <f>H14/'סכום נכסי הקרן'!$C$42</f>
        <v>1.1520541294657467E-4</v>
      </c>
    </row>
    <row r="15" spans="2:11">
      <c r="B15" s="76" t="s">
        <v>2098</v>
      </c>
      <c r="C15" s="73">
        <v>83021</v>
      </c>
      <c r="D15" s="86" t="s">
        <v>131</v>
      </c>
      <c r="E15" s="95">
        <v>44255</v>
      </c>
      <c r="F15" s="83">
        <v>115015.25930000001</v>
      </c>
      <c r="G15" s="85">
        <v>100</v>
      </c>
      <c r="H15" s="83">
        <v>439.81835169999999</v>
      </c>
      <c r="I15" s="84">
        <v>2.6478864E-4</v>
      </c>
      <c r="J15" s="84">
        <f t="shared" si="0"/>
        <v>1.1121116721941441E-3</v>
      </c>
      <c r="K15" s="84">
        <f>H15/'סכום נכסי הקרן'!$C$42</f>
        <v>5.7174934998305557E-5</v>
      </c>
    </row>
    <row r="16" spans="2:11">
      <c r="B16" s="76" t="s">
        <v>2099</v>
      </c>
      <c r="C16" s="73">
        <v>8401</v>
      </c>
      <c r="D16" s="86" t="s">
        <v>131</v>
      </c>
      <c r="E16" s="95">
        <v>44621</v>
      </c>
      <c r="F16" s="83">
        <v>61551.208663000005</v>
      </c>
      <c r="G16" s="85">
        <v>80.816400000000002</v>
      </c>
      <c r="H16" s="83">
        <v>190.21903276500004</v>
      </c>
      <c r="I16" s="84">
        <v>1.8237395962506934E-3</v>
      </c>
      <c r="J16" s="84">
        <f t="shared" si="0"/>
        <v>4.8098221866770024E-4</v>
      </c>
      <c r="K16" s="84">
        <f>H16/'סכום נכסי הקרן'!$C$42</f>
        <v>2.4727846829815291E-5</v>
      </c>
    </row>
    <row r="17" spans="2:11">
      <c r="B17" s="76" t="s">
        <v>2100</v>
      </c>
      <c r="C17" s="73">
        <v>8507</v>
      </c>
      <c r="D17" s="86" t="s">
        <v>131</v>
      </c>
      <c r="E17" s="95">
        <v>44621</v>
      </c>
      <c r="F17" s="83">
        <v>52523.695168000006</v>
      </c>
      <c r="G17" s="85">
        <v>89.819299999999998</v>
      </c>
      <c r="H17" s="83">
        <v>180.40261161100003</v>
      </c>
      <c r="I17" s="84">
        <v>1.0942437095613866E-3</v>
      </c>
      <c r="J17" s="84">
        <f t="shared" si="0"/>
        <v>4.5616070655402796E-4</v>
      </c>
      <c r="K17" s="84">
        <f>H17/'סכום נכסי הקרן'!$C$42</f>
        <v>2.3451744458855628E-5</v>
      </c>
    </row>
    <row r="18" spans="2:11">
      <c r="B18" s="76" t="s">
        <v>2101</v>
      </c>
      <c r="C18" s="73">
        <v>7992</v>
      </c>
      <c r="D18" s="86" t="s">
        <v>131</v>
      </c>
      <c r="E18" s="95">
        <v>44196</v>
      </c>
      <c r="F18" s="83">
        <v>394044.93000000005</v>
      </c>
      <c r="G18" s="85">
        <v>109.684</v>
      </c>
      <c r="H18" s="83">
        <v>1652.7490100000002</v>
      </c>
      <c r="I18" s="84">
        <v>5.6040222222222226E-3</v>
      </c>
      <c r="J18" s="84">
        <f t="shared" si="0"/>
        <v>4.1790922505253814E-3</v>
      </c>
      <c r="K18" s="84">
        <f>H18/'סכום נכסי הקרן'!$C$42</f>
        <v>2.1485191977555193E-4</v>
      </c>
    </row>
    <row r="19" spans="2:11">
      <c r="B19" s="76" t="s">
        <v>2102</v>
      </c>
      <c r="C19" s="73">
        <v>8402</v>
      </c>
      <c r="D19" s="86" t="s">
        <v>131</v>
      </c>
      <c r="E19" s="95">
        <v>44560</v>
      </c>
      <c r="F19" s="83">
        <v>33627.894907000002</v>
      </c>
      <c r="G19" s="85">
        <v>102.7159</v>
      </c>
      <c r="H19" s="83">
        <v>132.08552957000003</v>
      </c>
      <c r="I19" s="84">
        <v>1.0812842339027735E-3</v>
      </c>
      <c r="J19" s="84">
        <f t="shared" si="0"/>
        <v>3.3398756235378301E-4</v>
      </c>
      <c r="K19" s="84">
        <f>H19/'סכום נכסי הקרן'!$C$42</f>
        <v>1.7170683165428084E-5</v>
      </c>
    </row>
    <row r="20" spans="2:11">
      <c r="B20" s="76" t="s">
        <v>2103</v>
      </c>
      <c r="C20" s="73">
        <v>8291</v>
      </c>
      <c r="D20" s="86" t="s">
        <v>131</v>
      </c>
      <c r="E20" s="95">
        <v>44279</v>
      </c>
      <c r="F20" s="83">
        <v>42373.910000000011</v>
      </c>
      <c r="G20" s="85">
        <v>101.1169</v>
      </c>
      <c r="H20" s="83">
        <v>163.84762000000003</v>
      </c>
      <c r="I20" s="84">
        <v>5.3637864611997795E-3</v>
      </c>
      <c r="J20" s="84">
        <f t="shared" si="0"/>
        <v>4.1430024454168479E-4</v>
      </c>
      <c r="K20" s="84">
        <f>H20/'סכום נכסי הקרן'!$C$42</f>
        <v>2.1299650155382707E-5</v>
      </c>
    </row>
    <row r="21" spans="2:11" ht="16.5" customHeight="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72" t="s">
        <v>195</v>
      </c>
      <c r="C22" s="73"/>
      <c r="D22" s="73"/>
      <c r="E22" s="73"/>
      <c r="F22" s="83"/>
      <c r="G22" s="85"/>
      <c r="H22" s="83">
        <v>515.27141636700014</v>
      </c>
      <c r="I22" s="73"/>
      <c r="J22" s="84">
        <f t="shared" si="0"/>
        <v>1.302900059251324E-3</v>
      </c>
      <c r="K22" s="84">
        <f>H22/'סכום נכסי הקרן'!$C$42</f>
        <v>6.6983584526193553E-5</v>
      </c>
    </row>
    <row r="23" spans="2:11" ht="16.5" customHeight="1">
      <c r="B23" s="76" t="s">
        <v>2104</v>
      </c>
      <c r="C23" s="73">
        <v>992880</v>
      </c>
      <c r="D23" s="86" t="s">
        <v>132</v>
      </c>
      <c r="E23" s="141">
        <v>45158</v>
      </c>
      <c r="F23" s="83">
        <v>287.72041100000007</v>
      </c>
      <c r="G23" s="126">
        <v>179087.5435</v>
      </c>
      <c r="H23" s="83">
        <v>515.27141636700014</v>
      </c>
      <c r="I23" s="84">
        <v>2.0715869590342736E-7</v>
      </c>
      <c r="J23" s="84">
        <f t="shared" si="0"/>
        <v>1.302900059251324E-3</v>
      </c>
      <c r="K23" s="84">
        <f>H23/'סכום נכסי הקרן'!$C$42</f>
        <v>6.6983584526193553E-5</v>
      </c>
    </row>
    <row r="24" spans="2:1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92" t="s">
        <v>196</v>
      </c>
      <c r="C25" s="73"/>
      <c r="D25" s="73"/>
      <c r="E25" s="73"/>
      <c r="F25" s="83"/>
      <c r="G25" s="85"/>
      <c r="H25" s="83">
        <v>6239.8613400000004</v>
      </c>
      <c r="I25" s="73"/>
      <c r="J25" s="84">
        <f t="shared" si="0"/>
        <v>1.577792877960757E-2</v>
      </c>
      <c r="K25" s="84">
        <f>H25/'סכום נכסי הקרן'!$C$42</f>
        <v>8.1116139227470948E-4</v>
      </c>
    </row>
    <row r="26" spans="2:11">
      <c r="B26" s="76" t="s">
        <v>2105</v>
      </c>
      <c r="C26" s="73">
        <v>8510</v>
      </c>
      <c r="D26" s="86" t="s">
        <v>132</v>
      </c>
      <c r="E26" s="95">
        <v>44655</v>
      </c>
      <c r="F26" s="83">
        <v>2029847.7900000003</v>
      </c>
      <c r="G26" s="85">
        <v>96.624375999999998</v>
      </c>
      <c r="H26" s="83">
        <v>1961.3282500000003</v>
      </c>
      <c r="I26" s="84">
        <v>2.0782427952380951E-3</v>
      </c>
      <c r="J26" s="84">
        <f t="shared" si="0"/>
        <v>4.9593565875507666E-3</v>
      </c>
      <c r="K26" s="84">
        <f>H26/'סכום נכסי הקרן'!$C$42</f>
        <v>2.5496620313965497E-4</v>
      </c>
    </row>
    <row r="27" spans="2:11">
      <c r="B27" s="76" t="s">
        <v>2106</v>
      </c>
      <c r="C27" s="73">
        <v>7004</v>
      </c>
      <c r="D27" s="86" t="s">
        <v>132</v>
      </c>
      <c r="E27" s="95">
        <v>43614</v>
      </c>
      <c r="F27" s="83">
        <v>4484863.7300000014</v>
      </c>
      <c r="G27" s="85">
        <v>95.399420000000006</v>
      </c>
      <c r="H27" s="83">
        <v>4278.5330900000008</v>
      </c>
      <c r="I27" s="84">
        <v>3.8664227533333332E-3</v>
      </c>
      <c r="J27" s="84">
        <f t="shared" si="0"/>
        <v>1.0818572192056805E-2</v>
      </c>
      <c r="K27" s="84">
        <f>H27/'סכום נכסי הקרן'!$C$42</f>
        <v>5.5619518913505462E-4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92" t="s">
        <v>197</v>
      </c>
      <c r="C29" s="71"/>
      <c r="D29" s="71"/>
      <c r="E29" s="71"/>
      <c r="F29" s="80"/>
      <c r="G29" s="82"/>
      <c r="H29" s="80">
        <f>SUM(H30:H45)</f>
        <v>21874.853020627004</v>
      </c>
      <c r="I29" s="71"/>
      <c r="J29" s="81">
        <f t="shared" si="0"/>
        <v>5.5312106185974375E-2</v>
      </c>
      <c r="K29" s="81">
        <f>H29/'סכום נכסי הקרן'!$C$42</f>
        <v>2.8436587393809673E-3</v>
      </c>
    </row>
    <row r="30" spans="2:11">
      <c r="B30" s="76" t="s">
        <v>2107</v>
      </c>
      <c r="C30" s="73">
        <v>91381</v>
      </c>
      <c r="D30" s="86" t="s">
        <v>131</v>
      </c>
      <c r="E30" s="95">
        <v>44742</v>
      </c>
      <c r="F30" s="83">
        <v>102590.3461</v>
      </c>
      <c r="G30" s="85">
        <v>100</v>
      </c>
      <c r="H30" s="83">
        <v>392.30548349999998</v>
      </c>
      <c r="I30" s="84">
        <v>8.0453736999999996E-4</v>
      </c>
      <c r="J30" s="84">
        <f t="shared" si="0"/>
        <v>9.91972039319789E-4</v>
      </c>
      <c r="K30" s="84">
        <f>H30/'סכום נכסי הקרן'!$C$42</f>
        <v>5.0998418851541824E-5</v>
      </c>
    </row>
    <row r="31" spans="2:11">
      <c r="B31" s="76" t="s">
        <v>2108</v>
      </c>
      <c r="C31" s="73">
        <v>5272</v>
      </c>
      <c r="D31" s="86" t="s">
        <v>131</v>
      </c>
      <c r="E31" s="95">
        <v>42403</v>
      </c>
      <c r="F31" s="83">
        <v>414602.01122300007</v>
      </c>
      <c r="G31" s="85">
        <v>121.0806</v>
      </c>
      <c r="H31" s="83">
        <v>1919.657952901</v>
      </c>
      <c r="I31" s="84">
        <v>4.222016092727273E-4</v>
      </c>
      <c r="J31" s="84">
        <f t="shared" si="0"/>
        <v>4.8539903071114134E-3</v>
      </c>
      <c r="K31" s="84">
        <f>H31/'סכום נכסי הקרן'!$C$42</f>
        <v>2.495492019645414E-4</v>
      </c>
    </row>
    <row r="32" spans="2:11">
      <c r="B32" s="76" t="s">
        <v>2109</v>
      </c>
      <c r="C32" s="73">
        <v>8292</v>
      </c>
      <c r="D32" s="86" t="s">
        <v>131</v>
      </c>
      <c r="E32" s="95">
        <v>44317</v>
      </c>
      <c r="F32" s="83">
        <v>229968.78000000003</v>
      </c>
      <c r="G32" s="85">
        <v>124.2444</v>
      </c>
      <c r="H32" s="83">
        <v>1092.6060100000002</v>
      </c>
      <c r="I32" s="84">
        <v>6.1325006399999993E-4</v>
      </c>
      <c r="J32" s="84">
        <f t="shared" si="0"/>
        <v>2.7627312324140841E-3</v>
      </c>
      <c r="K32" s="84">
        <f>H32/'סכום נכסי הקרן'!$C$42</f>
        <v>1.4203517738413642E-4</v>
      </c>
    </row>
    <row r="33" spans="2:11">
      <c r="B33" s="76" t="s">
        <v>2110</v>
      </c>
      <c r="C33" s="73">
        <v>7038</v>
      </c>
      <c r="D33" s="86" t="s">
        <v>131</v>
      </c>
      <c r="E33" s="95">
        <v>43556</v>
      </c>
      <c r="F33" s="83">
        <v>531699.12000000011</v>
      </c>
      <c r="G33" s="85">
        <v>118.49630000000001</v>
      </c>
      <c r="H33" s="83">
        <v>2409.2874500000007</v>
      </c>
      <c r="I33" s="84">
        <v>9.2179246153846147E-4</v>
      </c>
      <c r="J33" s="84">
        <f t="shared" si="0"/>
        <v>6.0920529679113575E-3</v>
      </c>
      <c r="K33" s="84">
        <f>H33/'סכום נכסי הקרן'!$C$42</f>
        <v>3.1319942156470823E-4</v>
      </c>
    </row>
    <row r="34" spans="2:11">
      <c r="B34" s="76" t="s">
        <v>2111</v>
      </c>
      <c r="C34" s="73">
        <v>83791</v>
      </c>
      <c r="D34" s="86" t="s">
        <v>132</v>
      </c>
      <c r="E34" s="95">
        <v>44308</v>
      </c>
      <c r="F34" s="83">
        <v>1301982.4839999999</v>
      </c>
      <c r="G34" s="85">
        <v>100</v>
      </c>
      <c r="H34" s="83">
        <v>1301.9824839999999</v>
      </c>
      <c r="I34" s="84">
        <v>5.5729877999999994E-4</v>
      </c>
      <c r="J34" s="84">
        <f t="shared" si="0"/>
        <v>3.2921543902205601E-3</v>
      </c>
      <c r="K34" s="84">
        <f>H34/'סכום נכסי הקרן'!$C$42</f>
        <v>1.6925342838447184E-4</v>
      </c>
    </row>
    <row r="35" spans="2:11">
      <c r="B35" s="76" t="s">
        <v>2112</v>
      </c>
      <c r="C35" s="73">
        <v>7079</v>
      </c>
      <c r="D35" s="86" t="s">
        <v>132</v>
      </c>
      <c r="E35" s="95">
        <v>44166</v>
      </c>
      <c r="F35" s="83">
        <v>2205333.3400000003</v>
      </c>
      <c r="G35" s="85">
        <v>50.583084999999997</v>
      </c>
      <c r="H35" s="83">
        <v>1115.5259700000001</v>
      </c>
      <c r="I35" s="84">
        <v>5.7517697491638797E-3</v>
      </c>
      <c r="J35" s="84">
        <f t="shared" si="0"/>
        <v>2.8206859651888757E-3</v>
      </c>
      <c r="K35" s="84">
        <f>H35/'סכום נכסי הקרן'!$C$42</f>
        <v>1.4501469658359363E-4</v>
      </c>
    </row>
    <row r="36" spans="2:11">
      <c r="B36" s="76" t="s">
        <v>2113</v>
      </c>
      <c r="C36" s="73">
        <v>8279</v>
      </c>
      <c r="D36" s="86" t="s">
        <v>132</v>
      </c>
      <c r="E36" s="95">
        <v>44308</v>
      </c>
      <c r="F36" s="83">
        <v>289969.52000000008</v>
      </c>
      <c r="G36" s="85">
        <v>100.90159300000001</v>
      </c>
      <c r="H36" s="83">
        <v>292.58389</v>
      </c>
      <c r="I36" s="84">
        <v>4.5307737500000006E-3</v>
      </c>
      <c r="J36" s="84">
        <f t="shared" si="0"/>
        <v>7.3981896823376123E-4</v>
      </c>
      <c r="K36" s="84">
        <f>H36/'סכום נכסי הקרן'!$C$42</f>
        <v>3.8034940624105348E-5</v>
      </c>
    </row>
    <row r="37" spans="2:11">
      <c r="B37" s="76" t="s">
        <v>2114</v>
      </c>
      <c r="C37" s="73">
        <v>6662</v>
      </c>
      <c r="D37" s="86" t="s">
        <v>131</v>
      </c>
      <c r="E37" s="95">
        <v>43556</v>
      </c>
      <c r="F37" s="83">
        <v>354276.05000000005</v>
      </c>
      <c r="G37" s="85">
        <v>139.68279999999999</v>
      </c>
      <c r="H37" s="83">
        <v>1892.3549700000001</v>
      </c>
      <c r="I37" s="84">
        <v>2.5215800573913042E-3</v>
      </c>
      <c r="J37" s="84">
        <f t="shared" si="0"/>
        <v>4.7849527922997756E-3</v>
      </c>
      <c r="K37" s="84">
        <f>H37/'סכום נכסי הקרן'!$C$42</f>
        <v>2.4599990424517445E-4</v>
      </c>
    </row>
    <row r="38" spans="2:11">
      <c r="B38" s="76" t="s">
        <v>2115</v>
      </c>
      <c r="C38" s="73">
        <v>8283</v>
      </c>
      <c r="D38" s="86" t="s">
        <v>132</v>
      </c>
      <c r="E38" s="95">
        <v>44317</v>
      </c>
      <c r="F38" s="83">
        <v>1669238.7400000002</v>
      </c>
      <c r="G38" s="85">
        <v>105.353357</v>
      </c>
      <c r="H38" s="83">
        <v>1758.5997700000003</v>
      </c>
      <c r="I38" s="84">
        <v>1.4666376681818183E-3</v>
      </c>
      <c r="J38" s="84">
        <f t="shared" si="0"/>
        <v>4.4467433506934712E-3</v>
      </c>
      <c r="K38" s="84">
        <f>H38/'סכום נכסי הקרן'!$C$42</f>
        <v>2.2861216943118547E-4</v>
      </c>
    </row>
    <row r="39" spans="2:11">
      <c r="B39" s="76" t="s">
        <v>2116</v>
      </c>
      <c r="C39" s="73">
        <v>85741</v>
      </c>
      <c r="D39" s="86" t="s">
        <v>131</v>
      </c>
      <c r="E39" s="95">
        <v>44404</v>
      </c>
      <c r="F39" s="83">
        <v>56574.289479999999</v>
      </c>
      <c r="G39" s="85">
        <v>100</v>
      </c>
      <c r="H39" s="83">
        <v>216.34008300000002</v>
      </c>
      <c r="I39" s="84">
        <v>3.2768915000000004E-4</v>
      </c>
      <c r="J39" s="84">
        <f t="shared" si="0"/>
        <v>5.470311335072696E-4</v>
      </c>
      <c r="K39" s="84">
        <f>H39/'סכום נכסי הקרן'!$C$42</f>
        <v>2.8123497201158356E-5</v>
      </c>
    </row>
    <row r="40" spans="2:11">
      <c r="B40" s="76" t="s">
        <v>2117</v>
      </c>
      <c r="C40" s="73">
        <v>7067</v>
      </c>
      <c r="D40" s="86" t="s">
        <v>132</v>
      </c>
      <c r="E40" s="95">
        <v>44048</v>
      </c>
      <c r="F40" s="83">
        <v>1730645.5300000003</v>
      </c>
      <c r="G40" s="85">
        <v>139.687434</v>
      </c>
      <c r="H40" s="83">
        <v>2417.4937400000008</v>
      </c>
      <c r="I40" s="84">
        <v>5.6779215364238409E-3</v>
      </c>
      <c r="J40" s="84">
        <f t="shared" si="0"/>
        <v>6.112803150024348E-3</v>
      </c>
      <c r="K40" s="84">
        <f>H40/'סכום נכסי הקרן'!$C$42</f>
        <v>3.1426621219659911E-4</v>
      </c>
    </row>
    <row r="41" spans="2:11">
      <c r="B41" s="76" t="s">
        <v>2118</v>
      </c>
      <c r="C41" s="73">
        <v>5289</v>
      </c>
      <c r="D41" s="86" t="s">
        <v>131</v>
      </c>
      <c r="E41" s="95">
        <v>42736</v>
      </c>
      <c r="F41" s="83">
        <v>299269.97512700007</v>
      </c>
      <c r="G41" s="85">
        <v>115.08450000000001</v>
      </c>
      <c r="H41" s="83">
        <v>1317.0366677460001</v>
      </c>
      <c r="I41" s="84">
        <v>1.7675047544761905E-3</v>
      </c>
      <c r="J41" s="84">
        <f t="shared" si="0"/>
        <v>3.3302199538664855E-3</v>
      </c>
      <c r="K41" s="84">
        <f>H41/'סכום נכסי הקרן'!$C$42</f>
        <v>1.7121042261584765E-4</v>
      </c>
    </row>
    <row r="42" spans="2:11">
      <c r="B42" s="76" t="s">
        <v>2119</v>
      </c>
      <c r="C42" s="73">
        <v>8405</v>
      </c>
      <c r="D42" s="86" t="s">
        <v>131</v>
      </c>
      <c r="E42" s="95">
        <v>44581</v>
      </c>
      <c r="F42" s="83">
        <v>16980.880877000003</v>
      </c>
      <c r="G42" s="85">
        <v>111.79519999999999</v>
      </c>
      <c r="H42" s="83">
        <v>72.594087477000002</v>
      </c>
      <c r="I42" s="84">
        <v>1.5446916938767772E-3</v>
      </c>
      <c r="J42" s="84">
        <f t="shared" si="0"/>
        <v>1.8355926191666107E-4</v>
      </c>
      <c r="K42" s="84">
        <f>H42/'סכום נכסי הקרן'!$C$42</f>
        <v>9.4369919234063251E-6</v>
      </c>
    </row>
    <row r="43" spans="2:11">
      <c r="B43" s="76" t="s">
        <v>2120</v>
      </c>
      <c r="C43" s="73">
        <v>5230</v>
      </c>
      <c r="D43" s="86" t="s">
        <v>131</v>
      </c>
      <c r="E43" s="95">
        <v>40372</v>
      </c>
      <c r="F43" s="83">
        <v>161798.27775400004</v>
      </c>
      <c r="G43" s="85">
        <v>18.601400000000002</v>
      </c>
      <c r="H43" s="83">
        <v>115.08995200300001</v>
      </c>
      <c r="I43" s="84">
        <v>1.6528249390243904E-3</v>
      </c>
      <c r="J43" s="84">
        <f t="shared" si="0"/>
        <v>2.9101304772772202E-4</v>
      </c>
      <c r="K43" s="84">
        <f>H43/'סכום נכסי הקרן'!$C$42</f>
        <v>1.4961314140929769E-5</v>
      </c>
    </row>
    <row r="44" spans="2:11">
      <c r="B44" s="76" t="s">
        <v>2121</v>
      </c>
      <c r="C44" s="73">
        <v>7029</v>
      </c>
      <c r="D44" s="86" t="s">
        <v>132</v>
      </c>
      <c r="E44" s="95">
        <v>43739</v>
      </c>
      <c r="F44" s="83">
        <v>3610802.5900000008</v>
      </c>
      <c r="G44" s="85">
        <v>105.961427</v>
      </c>
      <c r="H44" s="83">
        <v>3826.0569700000005</v>
      </c>
      <c r="I44" s="84">
        <v>2.7046753488372093E-3</v>
      </c>
      <c r="J44" s="84">
        <f t="shared" si="0"/>
        <v>9.6744544614161473E-3</v>
      </c>
      <c r="K44" s="84">
        <f>H44/'סכום נכסי הקרן'!$C$42</f>
        <v>4.973747860088758E-4</v>
      </c>
    </row>
    <row r="45" spans="2:11">
      <c r="B45" s="76" t="s">
        <v>2122</v>
      </c>
      <c r="C45" s="73">
        <v>7076</v>
      </c>
      <c r="D45" s="86" t="s">
        <v>132</v>
      </c>
      <c r="E45" s="95">
        <v>44104</v>
      </c>
      <c r="F45" s="83">
        <v>2504033.1500000004</v>
      </c>
      <c r="G45" s="85">
        <v>69.301680000000005</v>
      </c>
      <c r="H45" s="83">
        <v>1735.3375400000002</v>
      </c>
      <c r="I45" s="84">
        <v>4.9098687757100877E-3</v>
      </c>
      <c r="J45" s="84">
        <f t="shared" si="0"/>
        <v>4.3879231641226505E-3</v>
      </c>
      <c r="K45" s="84">
        <f>H45/'סכום נכסי הקרן'!$C$42</f>
        <v>2.2558815626069176E-4</v>
      </c>
    </row>
    <row r="46" spans="2:11">
      <c r="B46" s="72"/>
      <c r="C46" s="73"/>
      <c r="D46" s="73"/>
      <c r="E46" s="73"/>
      <c r="F46" s="83"/>
      <c r="G46" s="85"/>
      <c r="H46" s="73"/>
      <c r="I46" s="73"/>
      <c r="J46" s="84"/>
      <c r="K46" s="73"/>
    </row>
    <row r="47" spans="2:11">
      <c r="B47" s="70" t="s">
        <v>2123</v>
      </c>
      <c r="C47" s="71"/>
      <c r="D47" s="71"/>
      <c r="E47" s="71"/>
      <c r="F47" s="80"/>
      <c r="G47" s="82"/>
      <c r="H47" s="80">
        <f>H48+H65+H70+H76</f>
        <v>363205.05857373099</v>
      </c>
      <c r="I47" s="71"/>
      <c r="J47" s="81">
        <f t="shared" si="0"/>
        <v>0.91838956577992203</v>
      </c>
      <c r="K47" s="81">
        <f>H47/'סכום נכסי הקרן'!$C$42</f>
        <v>4.7215459597678339E-2</v>
      </c>
    </row>
    <row r="48" spans="2:11">
      <c r="B48" s="92" t="s">
        <v>193</v>
      </c>
      <c r="C48" s="71"/>
      <c r="D48" s="71"/>
      <c r="E48" s="71"/>
      <c r="F48" s="80"/>
      <c r="G48" s="82"/>
      <c r="H48" s="80">
        <f>SUM(H49:H63)</f>
        <v>17887.598083121</v>
      </c>
      <c r="I48" s="71"/>
      <c r="J48" s="81">
        <f t="shared" si="0"/>
        <v>4.5230051312923562E-2</v>
      </c>
      <c r="K48" s="81">
        <f>H48/'סכום נכסי הקרן'!$C$42</f>
        <v>2.3253287493011591E-3</v>
      </c>
    </row>
    <row r="49" spans="2:11">
      <c r="B49" s="76" t="s">
        <v>2124</v>
      </c>
      <c r="C49" s="73">
        <v>84032</v>
      </c>
      <c r="D49" s="86" t="s">
        <v>131</v>
      </c>
      <c r="E49" s="95">
        <v>44314</v>
      </c>
      <c r="F49" s="83">
        <v>148058.98060000001</v>
      </c>
      <c r="G49" s="85">
        <v>100</v>
      </c>
      <c r="H49" s="83">
        <v>566.17754200000002</v>
      </c>
      <c r="I49" s="84">
        <v>1.0532679E-4</v>
      </c>
      <c r="J49" s="84">
        <f t="shared" si="0"/>
        <v>1.4316197824821013E-3</v>
      </c>
      <c r="K49" s="84">
        <f>H49/'סכום נכסי הקרן'!$C$42</f>
        <v>7.3601212946727569E-5</v>
      </c>
    </row>
    <row r="50" spans="2:11">
      <c r="B50" s="76" t="s">
        <v>2125</v>
      </c>
      <c r="C50" s="73">
        <v>84034</v>
      </c>
      <c r="D50" s="86" t="s">
        <v>131</v>
      </c>
      <c r="E50" s="95">
        <v>44314</v>
      </c>
      <c r="F50" s="83">
        <v>85197.479479999995</v>
      </c>
      <c r="G50" s="85">
        <v>100</v>
      </c>
      <c r="H50" s="83">
        <v>325.79516150000001</v>
      </c>
      <c r="I50" s="84">
        <v>7.6069350000000004E-5</v>
      </c>
      <c r="J50" s="84">
        <f t="shared" si="0"/>
        <v>8.2379600680161039E-4</v>
      </c>
      <c r="K50" s="84">
        <f>H50/'סכום נכסי הקרן'!$C$42</f>
        <v>4.2352296373095977E-5</v>
      </c>
    </row>
    <row r="51" spans="2:11">
      <c r="B51" s="76" t="s">
        <v>2126</v>
      </c>
      <c r="C51" s="73">
        <v>9239</v>
      </c>
      <c r="D51" s="86" t="s">
        <v>131</v>
      </c>
      <c r="E51" s="95">
        <v>44742</v>
      </c>
      <c r="F51" s="83">
        <v>78397.11194800002</v>
      </c>
      <c r="G51" s="85">
        <v>108.958</v>
      </c>
      <c r="H51" s="83">
        <v>326.64579380400005</v>
      </c>
      <c r="I51" s="84">
        <v>3.3495086868637439E-4</v>
      </c>
      <c r="J51" s="84">
        <f t="shared" si="0"/>
        <v>8.2594689047976375E-4</v>
      </c>
      <c r="K51" s="84">
        <f>H51/'סכום נכסי הקרן'!$C$42</f>
        <v>4.2462875766840409E-5</v>
      </c>
    </row>
    <row r="52" spans="2:11">
      <c r="B52" s="76" t="s">
        <v>2127</v>
      </c>
      <c r="C52" s="73">
        <v>97211</v>
      </c>
      <c r="D52" s="86" t="s">
        <v>131</v>
      </c>
      <c r="E52" s="95">
        <v>45166</v>
      </c>
      <c r="F52" s="83">
        <v>54384.167690000002</v>
      </c>
      <c r="G52" s="85">
        <v>100</v>
      </c>
      <c r="H52" s="83">
        <v>207.96505729999998</v>
      </c>
      <c r="I52" s="84">
        <v>4.846114E-4</v>
      </c>
      <c r="J52" s="84">
        <f t="shared" si="0"/>
        <v>5.258542912952624E-4</v>
      </c>
      <c r="K52" s="84">
        <f>H52/'סכום נכסי הקרן'!$C$42</f>
        <v>2.7034771484835223E-5</v>
      </c>
    </row>
    <row r="53" spans="2:11">
      <c r="B53" s="76" t="s">
        <v>2128</v>
      </c>
      <c r="C53" s="73">
        <v>9616</v>
      </c>
      <c r="D53" s="86" t="s">
        <v>131</v>
      </c>
      <c r="E53" s="95">
        <v>45093</v>
      </c>
      <c r="F53" s="83">
        <v>17181.617699999999</v>
      </c>
      <c r="G53" s="85">
        <v>125.0609</v>
      </c>
      <c r="H53" s="83">
        <v>82.168145884000012</v>
      </c>
      <c r="I53" s="84">
        <v>3.4363204077010935E-3</v>
      </c>
      <c r="J53" s="84">
        <f t="shared" si="0"/>
        <v>2.0776794275850958E-4</v>
      </c>
      <c r="K53" s="84">
        <f>H53/'סכום נכסי הקרן'!$C$42</f>
        <v>1.0681587936679517E-5</v>
      </c>
    </row>
    <row r="54" spans="2:11">
      <c r="B54" s="76" t="s">
        <v>2129</v>
      </c>
      <c r="C54" s="73">
        <v>8287</v>
      </c>
      <c r="D54" s="86" t="s">
        <v>131</v>
      </c>
      <c r="E54" s="95">
        <v>43800</v>
      </c>
      <c r="F54" s="83">
        <v>227808.84000000003</v>
      </c>
      <c r="G54" s="85">
        <v>210.83539999999999</v>
      </c>
      <c r="H54" s="83">
        <v>1836.6736200000003</v>
      </c>
      <c r="I54" s="84">
        <v>1.7373422727272726E-3</v>
      </c>
      <c r="J54" s="84">
        <f t="shared" si="0"/>
        <v>4.6441585780084048E-3</v>
      </c>
      <c r="K54" s="84">
        <f>H54/'סכום נכסי הקרן'!$C$42</f>
        <v>2.387615124078111E-4</v>
      </c>
    </row>
    <row r="55" spans="2:11">
      <c r="B55" s="76" t="s">
        <v>2130</v>
      </c>
      <c r="C55" s="73">
        <v>1181106</v>
      </c>
      <c r="D55" s="86" t="s">
        <v>131</v>
      </c>
      <c r="E55" s="95">
        <v>44287</v>
      </c>
      <c r="F55" s="83">
        <v>363968.67</v>
      </c>
      <c r="G55" s="85">
        <v>121.6288</v>
      </c>
      <c r="H55" s="83">
        <v>1692.8493500000004</v>
      </c>
      <c r="I55" s="84">
        <v>2.5218114666666664E-3</v>
      </c>
      <c r="J55" s="84">
        <f t="shared" si="0"/>
        <v>4.2804887838909849E-3</v>
      </c>
      <c r="K55" s="84">
        <f>H55/'סכום נכסי הקרן'!$C$42</f>
        <v>2.2006483170623422E-4</v>
      </c>
    </row>
    <row r="56" spans="2:11">
      <c r="B56" s="76" t="s">
        <v>2131</v>
      </c>
      <c r="C56" s="73">
        <v>7046</v>
      </c>
      <c r="D56" s="86" t="s">
        <v>131</v>
      </c>
      <c r="E56" s="95">
        <v>43795</v>
      </c>
      <c r="F56" s="83">
        <v>948371.38000000012</v>
      </c>
      <c r="G56" s="85">
        <v>147.65119999999999</v>
      </c>
      <c r="H56" s="83">
        <v>5354.6773000000012</v>
      </c>
      <c r="I56" s="84">
        <v>1.0939016888888888E-4</v>
      </c>
      <c r="J56" s="84">
        <f t="shared" si="0"/>
        <v>1.353967860400907E-2</v>
      </c>
      <c r="K56" s="84">
        <f>H56/'סכום נכסי הקרן'!$C$42</f>
        <v>6.9609038681775948E-4</v>
      </c>
    </row>
    <row r="57" spans="2:11">
      <c r="B57" s="76" t="s">
        <v>2132</v>
      </c>
      <c r="C57" s="73">
        <v>8315</v>
      </c>
      <c r="D57" s="86" t="s">
        <v>131</v>
      </c>
      <c r="E57" s="95">
        <v>44337</v>
      </c>
      <c r="F57" s="83">
        <v>1133489.2700000003</v>
      </c>
      <c r="G57" s="85">
        <v>91.851900000000001</v>
      </c>
      <c r="H57" s="83">
        <v>3981.2865900000006</v>
      </c>
      <c r="I57" s="84">
        <v>2.1122424289473686E-4</v>
      </c>
      <c r="J57" s="84">
        <f t="shared" si="0"/>
        <v>1.0066963486119178E-2</v>
      </c>
      <c r="K57" s="84">
        <f>H57/'סכום נכסי הקרן'!$C$42</f>
        <v>5.1755412459037603E-4</v>
      </c>
    </row>
    <row r="58" spans="2:11">
      <c r="B58" s="76" t="s">
        <v>2133</v>
      </c>
      <c r="C58" s="73">
        <v>8338</v>
      </c>
      <c r="D58" s="86" t="s">
        <v>131</v>
      </c>
      <c r="E58" s="95">
        <v>44561</v>
      </c>
      <c r="F58" s="83">
        <v>54394.81253100001</v>
      </c>
      <c r="G58" s="85">
        <v>67.068899999999999</v>
      </c>
      <c r="H58" s="83">
        <v>139.50717703300003</v>
      </c>
      <c r="I58" s="84">
        <v>1.8131603622183801E-3</v>
      </c>
      <c r="J58" s="84">
        <f t="shared" si="0"/>
        <v>3.527537205611654E-4</v>
      </c>
      <c r="K58" s="84">
        <f>H58/'סכום נכסי הקרן'!$C$42</f>
        <v>1.8135472855620008E-5</v>
      </c>
    </row>
    <row r="59" spans="2:11">
      <c r="B59" s="76" t="s">
        <v>2134</v>
      </c>
      <c r="C59" s="73">
        <v>84031</v>
      </c>
      <c r="D59" s="86" t="s">
        <v>131</v>
      </c>
      <c r="E59" s="95">
        <v>44314</v>
      </c>
      <c r="F59" s="83">
        <v>89109.209489999994</v>
      </c>
      <c r="G59" s="85">
        <v>100</v>
      </c>
      <c r="H59" s="83">
        <v>340.75361709999999</v>
      </c>
      <c r="I59" s="84">
        <v>8.7772330000000009E-5</v>
      </c>
      <c r="J59" s="84">
        <f t="shared" si="0"/>
        <v>8.6161951508965224E-4</v>
      </c>
      <c r="K59" s="84">
        <f>H59/'סכום נכסי הקרן'!$C$42</f>
        <v>4.4296846261247084E-5</v>
      </c>
    </row>
    <row r="60" spans="2:11">
      <c r="B60" s="76" t="s">
        <v>2135</v>
      </c>
      <c r="C60" s="73">
        <v>84033</v>
      </c>
      <c r="D60" s="86" t="s">
        <v>131</v>
      </c>
      <c r="E60" s="95">
        <v>44314</v>
      </c>
      <c r="F60" s="83">
        <v>87300.034360000005</v>
      </c>
      <c r="G60" s="85">
        <v>100</v>
      </c>
      <c r="H60" s="83">
        <v>333.83533140000003</v>
      </c>
      <c r="I60" s="84">
        <v>4.7787159999999999E-5</v>
      </c>
      <c r="J60" s="84">
        <f t="shared" si="0"/>
        <v>8.4412614254436146E-4</v>
      </c>
      <c r="K60" s="84">
        <f>H60/'סכום נכסי הקרן'!$C$42</f>
        <v>4.3397491939927153E-5</v>
      </c>
    </row>
    <row r="61" spans="2:11">
      <c r="B61" s="76" t="s">
        <v>2136</v>
      </c>
      <c r="C61" s="73">
        <v>84036</v>
      </c>
      <c r="D61" s="86" t="s">
        <v>131</v>
      </c>
      <c r="E61" s="95">
        <v>44314</v>
      </c>
      <c r="F61" s="83">
        <v>133243.3033</v>
      </c>
      <c r="G61" s="85">
        <v>100</v>
      </c>
      <c r="H61" s="83">
        <v>509.52239159999999</v>
      </c>
      <c r="I61" s="84">
        <v>1.1995551000000001E-4</v>
      </c>
      <c r="J61" s="84">
        <f t="shared" si="0"/>
        <v>1.2883632453089282E-3</v>
      </c>
      <c r="K61" s="84">
        <f>H61/'סכום נכסי הקרן'!$C$42</f>
        <v>6.6236230269404626E-5</v>
      </c>
    </row>
    <row r="62" spans="2:11">
      <c r="B62" s="76" t="s">
        <v>2137</v>
      </c>
      <c r="C62" s="73">
        <v>84035</v>
      </c>
      <c r="D62" s="86" t="s">
        <v>131</v>
      </c>
      <c r="E62" s="95">
        <v>44314</v>
      </c>
      <c r="F62" s="83">
        <v>37014.745159999999</v>
      </c>
      <c r="G62" s="85">
        <v>100</v>
      </c>
      <c r="H62" s="83">
        <v>141.5443855</v>
      </c>
      <c r="I62" s="84">
        <v>7.4118850000000003E-5</v>
      </c>
      <c r="J62" s="84">
        <f t="shared" si="0"/>
        <v>3.5790494562052533E-4</v>
      </c>
      <c r="K62" s="84">
        <f>H62/'סכום נכסי הקרן'!$C$42</f>
        <v>1.8400303236681892E-5</v>
      </c>
    </row>
    <row r="63" spans="2:11">
      <c r="B63" s="76" t="s">
        <v>2138</v>
      </c>
      <c r="C63" s="73">
        <v>8316</v>
      </c>
      <c r="D63" s="86" t="s">
        <v>131</v>
      </c>
      <c r="E63" s="95">
        <v>44378</v>
      </c>
      <c r="F63" s="83">
        <v>570456.31999999995</v>
      </c>
      <c r="G63" s="85">
        <v>93.892600000000002</v>
      </c>
      <c r="H63" s="83">
        <v>2048.1966200000002</v>
      </c>
      <c r="I63" s="84">
        <v>3.6988577096774191E-3</v>
      </c>
      <c r="J63" s="84">
        <f t="shared" si="0"/>
        <v>5.1790093779540535E-3</v>
      </c>
      <c r="K63" s="84">
        <f>H63/'סכום נכסי הקרן'!$C$42</f>
        <v>2.6625880470791907E-4</v>
      </c>
    </row>
    <row r="64" spans="2:11">
      <c r="B64" s="72"/>
      <c r="C64" s="73"/>
      <c r="D64" s="73"/>
      <c r="E64" s="73"/>
      <c r="F64" s="83"/>
      <c r="G64" s="85"/>
      <c r="H64" s="73"/>
      <c r="I64" s="73"/>
      <c r="J64" s="84"/>
      <c r="K64" s="73"/>
    </row>
    <row r="65" spans="2:11">
      <c r="B65" s="92" t="s">
        <v>2139</v>
      </c>
      <c r="C65" s="73"/>
      <c r="D65" s="73"/>
      <c r="E65" s="73"/>
      <c r="F65" s="83"/>
      <c r="G65" s="85"/>
      <c r="H65" s="83">
        <v>832.68155798300018</v>
      </c>
      <c r="I65" s="73"/>
      <c r="J65" s="84">
        <f t="shared" si="0"/>
        <v>2.1054939528429403E-3</v>
      </c>
      <c r="K65" s="84">
        <f>H65/'סכום נכסי הקרן'!$C$42</f>
        <v>1.0824585597201181E-4</v>
      </c>
    </row>
    <row r="66" spans="2:11">
      <c r="B66" s="76" t="s">
        <v>2140</v>
      </c>
      <c r="C66" s="73" t="s">
        <v>2141</v>
      </c>
      <c r="D66" s="86" t="s">
        <v>131</v>
      </c>
      <c r="E66" s="95">
        <v>44616</v>
      </c>
      <c r="F66" s="83">
        <v>123.66512400000002</v>
      </c>
      <c r="G66" s="85">
        <v>98026.36</v>
      </c>
      <c r="H66" s="83">
        <v>463.56218076200003</v>
      </c>
      <c r="I66" s="84">
        <v>1.6438375204326242E-4</v>
      </c>
      <c r="J66" s="84">
        <f t="shared" si="0"/>
        <v>1.1721496159051519E-3</v>
      </c>
      <c r="K66" s="84">
        <f>H66/'סכום נכסי הקרן'!$C$42</f>
        <v>6.0261554458324629E-5</v>
      </c>
    </row>
    <row r="67" spans="2:11">
      <c r="B67" s="76" t="s">
        <v>2142</v>
      </c>
      <c r="C67" s="73">
        <v>9628</v>
      </c>
      <c r="D67" s="86" t="s">
        <v>131</v>
      </c>
      <c r="E67" s="95">
        <v>45103</v>
      </c>
      <c r="F67" s="83">
        <v>41.746048000000009</v>
      </c>
      <c r="G67" s="85">
        <v>126473.8</v>
      </c>
      <c r="H67" s="83">
        <v>201.89872896300002</v>
      </c>
      <c r="I67" s="84">
        <v>1.3713631061036023E-3</v>
      </c>
      <c r="J67" s="84">
        <f t="shared" si="0"/>
        <v>5.1051515293311085E-4</v>
      </c>
      <c r="K67" s="84">
        <f>H67/'סכום נכסי הקרן'!$C$42</f>
        <v>2.6246168810559067E-5</v>
      </c>
    </row>
    <row r="68" spans="2:11">
      <c r="B68" s="76" t="s">
        <v>2143</v>
      </c>
      <c r="C68" s="73">
        <v>9768</v>
      </c>
      <c r="D68" s="86" t="s">
        <v>131</v>
      </c>
      <c r="E68" s="95">
        <v>45103</v>
      </c>
      <c r="F68" s="83">
        <v>34.607685000000004</v>
      </c>
      <c r="G68" s="85">
        <v>126356.95</v>
      </c>
      <c r="H68" s="83">
        <v>167.22064825800004</v>
      </c>
      <c r="I68" s="84">
        <v>1.1358180845297647E-3</v>
      </c>
      <c r="J68" s="84">
        <f t="shared" si="0"/>
        <v>4.2282918400467743E-4</v>
      </c>
      <c r="K68" s="84">
        <f>H68/'סכום נכסי הקרן'!$C$42</f>
        <v>2.173813270312811E-5</v>
      </c>
    </row>
    <row r="69" spans="2:11">
      <c r="B69" s="72"/>
      <c r="C69" s="73"/>
      <c r="D69" s="73"/>
      <c r="E69" s="73"/>
      <c r="F69" s="83"/>
      <c r="G69" s="85"/>
      <c r="H69" s="73"/>
      <c r="I69" s="73"/>
      <c r="J69" s="84"/>
      <c r="K69" s="73"/>
    </row>
    <row r="70" spans="2:11">
      <c r="B70" s="92" t="s">
        <v>196</v>
      </c>
      <c r="C70" s="71"/>
      <c r="D70" s="71"/>
      <c r="E70" s="71"/>
      <c r="F70" s="80"/>
      <c r="G70" s="82"/>
      <c r="H70" s="80">
        <v>13116.918410000002</v>
      </c>
      <c r="I70" s="71"/>
      <c r="J70" s="81">
        <f t="shared" si="0"/>
        <v>3.3167051830818951E-2</v>
      </c>
      <c r="K70" s="81">
        <f>H70/'סכום נכסי הקרן'!$C$42</f>
        <v>1.7051561276855826E-3</v>
      </c>
    </row>
    <row r="71" spans="2:11">
      <c r="B71" s="76" t="s">
        <v>2144</v>
      </c>
      <c r="C71" s="73">
        <v>7064</v>
      </c>
      <c r="D71" s="86" t="s">
        <v>131</v>
      </c>
      <c r="E71" s="95">
        <v>43466</v>
      </c>
      <c r="F71" s="83">
        <v>650933.58000000007</v>
      </c>
      <c r="G71" s="85">
        <v>116.00320000000001</v>
      </c>
      <c r="H71" s="83">
        <v>2887.5168500000004</v>
      </c>
      <c r="I71" s="84">
        <v>3.5250316111111106E-5</v>
      </c>
      <c r="J71" s="84">
        <f t="shared" ref="J71:J134" si="1">IFERROR(H71/$H$11,0)</f>
        <v>7.3012896804557515E-3</v>
      </c>
      <c r="K71" s="84">
        <f>H71/'סכום נכסי הקרן'!$C$42</f>
        <v>3.7536766614475501E-4</v>
      </c>
    </row>
    <row r="72" spans="2:11">
      <c r="B72" s="76" t="s">
        <v>2145</v>
      </c>
      <c r="C72" s="73">
        <v>7989</v>
      </c>
      <c r="D72" s="86" t="s">
        <v>131</v>
      </c>
      <c r="E72" s="95">
        <v>43830</v>
      </c>
      <c r="F72" s="83">
        <v>830253.4600000002</v>
      </c>
      <c r="G72" s="85">
        <v>131.00360000000001</v>
      </c>
      <c r="H72" s="83">
        <v>4159.219180000001</v>
      </c>
      <c r="I72" s="84">
        <v>1.037816875E-3</v>
      </c>
      <c r="J72" s="84">
        <f t="shared" si="1"/>
        <v>1.0516878569102595E-2</v>
      </c>
      <c r="K72" s="84">
        <f>H72/'סכום נכסי הקרן'!$C$42</f>
        <v>5.4068477438706612E-4</v>
      </c>
    </row>
    <row r="73" spans="2:11">
      <c r="B73" s="76" t="s">
        <v>2146</v>
      </c>
      <c r="C73" s="73">
        <v>8404</v>
      </c>
      <c r="D73" s="86" t="s">
        <v>131</v>
      </c>
      <c r="E73" s="95">
        <v>44469</v>
      </c>
      <c r="F73" s="83">
        <v>873891.2200000002</v>
      </c>
      <c r="G73" s="85">
        <v>107.7688</v>
      </c>
      <c r="H73" s="83">
        <v>3601.3746700000006</v>
      </c>
      <c r="I73" s="84">
        <v>2.596781634142857E-3</v>
      </c>
      <c r="J73" s="84">
        <f t="shared" si="1"/>
        <v>9.1063294448050537E-3</v>
      </c>
      <c r="K73" s="84">
        <f>H73/'סכום נכסי הקרן'!$C$42</f>
        <v>4.6816682811417614E-4</v>
      </c>
    </row>
    <row r="74" spans="2:11">
      <c r="B74" s="76" t="s">
        <v>2147</v>
      </c>
      <c r="C74" s="73">
        <v>9489</v>
      </c>
      <c r="D74" s="86" t="s">
        <v>131</v>
      </c>
      <c r="E74" s="95">
        <v>44665</v>
      </c>
      <c r="F74" s="83">
        <v>632638.3600000001</v>
      </c>
      <c r="G74" s="85">
        <v>102.0502</v>
      </c>
      <c r="H74" s="83">
        <v>2468.8077100000005</v>
      </c>
      <c r="I74" s="84">
        <v>1.11767536432E-3</v>
      </c>
      <c r="J74" s="84">
        <f t="shared" si="1"/>
        <v>6.2425541364555482E-3</v>
      </c>
      <c r="K74" s="84">
        <f>H74/'סכום נכסי הקרן'!$C$42</f>
        <v>3.2093685903958525E-4</v>
      </c>
    </row>
    <row r="75" spans="2:11">
      <c r="B75" s="72"/>
      <c r="C75" s="73"/>
      <c r="D75" s="73"/>
      <c r="E75" s="73"/>
      <c r="F75" s="83"/>
      <c r="G75" s="85"/>
      <c r="H75" s="73"/>
      <c r="I75" s="73"/>
      <c r="J75" s="84"/>
      <c r="K75" s="73"/>
    </row>
    <row r="76" spans="2:11">
      <c r="B76" s="92" t="s">
        <v>197</v>
      </c>
      <c r="C76" s="71"/>
      <c r="D76" s="71"/>
      <c r="E76" s="71"/>
      <c r="F76" s="80"/>
      <c r="G76" s="82"/>
      <c r="H76" s="80">
        <f>SUM(H77:H219)</f>
        <v>331367.86052262696</v>
      </c>
      <c r="I76" s="71"/>
      <c r="J76" s="81">
        <f t="shared" si="1"/>
        <v>0.83788696868333656</v>
      </c>
      <c r="K76" s="81">
        <f>H76/'סכום נכסי הקרן'!$C$42</f>
        <v>4.3076728864719582E-2</v>
      </c>
    </row>
    <row r="77" spans="2:11">
      <c r="B77" s="76" t="s">
        <v>2148</v>
      </c>
      <c r="C77" s="73">
        <v>7055</v>
      </c>
      <c r="D77" s="86" t="s">
        <v>131</v>
      </c>
      <c r="E77" s="95">
        <v>43914</v>
      </c>
      <c r="F77" s="83">
        <v>633562.16000000015</v>
      </c>
      <c r="G77" s="85">
        <v>108.56829999999999</v>
      </c>
      <c r="H77" s="83">
        <v>2630.3294500000006</v>
      </c>
      <c r="I77" s="84">
        <v>3.1163700500000001E-3</v>
      </c>
      <c r="J77" s="84">
        <f t="shared" si="1"/>
        <v>6.6509732296398038E-3</v>
      </c>
      <c r="K77" s="84">
        <f>H77/'סכום נכסי הקרן'!$C$42</f>
        <v>3.4193415246678725E-4</v>
      </c>
    </row>
    <row r="78" spans="2:11">
      <c r="B78" s="76" t="s">
        <v>2149</v>
      </c>
      <c r="C78" s="73">
        <v>5238</v>
      </c>
      <c r="D78" s="86" t="s">
        <v>133</v>
      </c>
      <c r="E78" s="95">
        <v>43221</v>
      </c>
      <c r="F78" s="83">
        <v>1037450.0143720001</v>
      </c>
      <c r="G78" s="85">
        <v>92.749899999999997</v>
      </c>
      <c r="H78" s="83">
        <v>3900.0300202740004</v>
      </c>
      <c r="I78" s="84">
        <v>2.1616549758662066E-4</v>
      </c>
      <c r="J78" s="84">
        <f t="shared" si="1"/>
        <v>9.8615005278650369E-3</v>
      </c>
      <c r="K78" s="84">
        <f>H78/'סכום נכסי הקרן'!$C$42</f>
        <v>5.0699103854744013E-4</v>
      </c>
    </row>
    <row r="79" spans="2:11">
      <c r="B79" s="76" t="s">
        <v>2150</v>
      </c>
      <c r="C79" s="73">
        <v>7070</v>
      </c>
      <c r="D79" s="86" t="s">
        <v>133</v>
      </c>
      <c r="E79" s="95">
        <v>44075</v>
      </c>
      <c r="F79" s="83">
        <v>2515496.9509770004</v>
      </c>
      <c r="G79" s="85">
        <v>101.9179</v>
      </c>
      <c r="H79" s="83">
        <v>10391.101351119003</v>
      </c>
      <c r="I79" s="84">
        <v>3.4440330486160619E-4</v>
      </c>
      <c r="J79" s="84">
        <f t="shared" si="1"/>
        <v>2.6274631458339363E-2</v>
      </c>
      <c r="K79" s="84">
        <f>H79/'סכום נכסי הקרן'!$C$42</f>
        <v>1.3508089010262053E-3</v>
      </c>
    </row>
    <row r="80" spans="2:11">
      <c r="B80" s="76" t="s">
        <v>2151</v>
      </c>
      <c r="C80" s="73">
        <v>5339</v>
      </c>
      <c r="D80" s="86" t="s">
        <v>131</v>
      </c>
      <c r="E80" s="95">
        <v>42916</v>
      </c>
      <c r="F80" s="83">
        <v>1481672.1643230002</v>
      </c>
      <c r="G80" s="85">
        <v>77.658199999999994</v>
      </c>
      <c r="H80" s="83">
        <v>4400.0471027490012</v>
      </c>
      <c r="I80" s="84">
        <v>1.008891148816181E-3</v>
      </c>
      <c r="J80" s="84">
        <f t="shared" si="1"/>
        <v>1.1125828929732655E-2</v>
      </c>
      <c r="K80" s="84">
        <f>H80/'סכום נכסי הקרן'!$C$42</f>
        <v>5.7199160998346499E-4</v>
      </c>
    </row>
    <row r="81" spans="2:11">
      <c r="B81" s="76" t="s">
        <v>2152</v>
      </c>
      <c r="C81" s="73">
        <v>7006</v>
      </c>
      <c r="D81" s="86" t="s">
        <v>133</v>
      </c>
      <c r="E81" s="95">
        <v>43617</v>
      </c>
      <c r="F81" s="83">
        <v>619040.93000000017</v>
      </c>
      <c r="G81" s="85">
        <v>144.85249999999999</v>
      </c>
      <c r="H81" s="83">
        <v>3634.3996500000003</v>
      </c>
      <c r="I81" s="84">
        <v>3.8526114285714285E-5</v>
      </c>
      <c r="J81" s="84">
        <f t="shared" si="1"/>
        <v>9.1898354321973894E-3</v>
      </c>
      <c r="K81" s="84">
        <f>H81/'סכום נכסי הקרן'!$C$42</f>
        <v>4.7245996658264156E-4</v>
      </c>
    </row>
    <row r="82" spans="2:11">
      <c r="B82" s="76" t="s">
        <v>2153</v>
      </c>
      <c r="C82" s="73">
        <v>8417</v>
      </c>
      <c r="D82" s="86" t="s">
        <v>133</v>
      </c>
      <c r="E82" s="95">
        <v>44713</v>
      </c>
      <c r="F82" s="83">
        <v>216463.53000000003</v>
      </c>
      <c r="G82" s="85">
        <v>104.7882</v>
      </c>
      <c r="H82" s="83">
        <v>919.3575400000002</v>
      </c>
      <c r="I82" s="84">
        <v>3.1686519999999997E-5</v>
      </c>
      <c r="J82" s="84">
        <f t="shared" si="1"/>
        <v>2.324660276684164E-3</v>
      </c>
      <c r="K82" s="84">
        <f>H82/'סכום נכסי הקרן'!$C$42</f>
        <v>1.1951344773706976E-4</v>
      </c>
    </row>
    <row r="83" spans="2:11">
      <c r="B83" s="76" t="s">
        <v>2154</v>
      </c>
      <c r="C83" s="73">
        <v>9282</v>
      </c>
      <c r="D83" s="86" t="s">
        <v>131</v>
      </c>
      <c r="E83" s="95">
        <v>44848</v>
      </c>
      <c r="F83" s="83">
        <v>273447.96999999997</v>
      </c>
      <c r="G83" s="85">
        <v>105.3516</v>
      </c>
      <c r="H83" s="83">
        <v>1101.6248400000004</v>
      </c>
      <c r="I83" s="84">
        <v>2.2097542999999996E-3</v>
      </c>
      <c r="J83" s="84">
        <f t="shared" si="1"/>
        <v>2.7855359791322844E-3</v>
      </c>
      <c r="K83" s="84">
        <f>H83/'סכום נכסי הקרן'!$C$42</f>
        <v>1.4320759553589765E-4</v>
      </c>
    </row>
    <row r="84" spans="2:11">
      <c r="B84" s="76" t="s">
        <v>2155</v>
      </c>
      <c r="C84" s="73">
        <v>8400</v>
      </c>
      <c r="D84" s="86" t="s">
        <v>131</v>
      </c>
      <c r="E84" s="95">
        <v>44544</v>
      </c>
      <c r="F84" s="83">
        <v>217859.73355400003</v>
      </c>
      <c r="G84" s="85">
        <v>112.6778</v>
      </c>
      <c r="H84" s="83">
        <v>938.7138178670001</v>
      </c>
      <c r="I84" s="84">
        <v>5.5783458955896122E-4</v>
      </c>
      <c r="J84" s="84">
        <f t="shared" si="1"/>
        <v>2.3736039882480847E-3</v>
      </c>
      <c r="K84" s="84">
        <f>H84/'סכום נכסי הקרן'!$C$42</f>
        <v>1.2202970001389548E-4</v>
      </c>
    </row>
    <row r="85" spans="2:11">
      <c r="B85" s="76" t="s">
        <v>2156</v>
      </c>
      <c r="C85" s="73">
        <v>87255</v>
      </c>
      <c r="D85" s="86" t="s">
        <v>131</v>
      </c>
      <c r="E85" s="95">
        <v>44469</v>
      </c>
      <c r="F85" s="83">
        <v>13103.546539999999</v>
      </c>
      <c r="G85" s="85">
        <v>100</v>
      </c>
      <c r="H85" s="83">
        <v>50.107961969999998</v>
      </c>
      <c r="I85" s="84">
        <v>1.6183219999999999E-5</v>
      </c>
      <c r="J85" s="84">
        <f t="shared" si="1"/>
        <v>1.2670151020598551E-4</v>
      </c>
      <c r="K85" s="84">
        <f>H85/'סכום נכסי הקרן'!$C$42</f>
        <v>6.5138697770539547E-6</v>
      </c>
    </row>
    <row r="86" spans="2:11">
      <c r="B86" s="76" t="s">
        <v>2157</v>
      </c>
      <c r="C86" s="73">
        <v>87254</v>
      </c>
      <c r="D86" s="86" t="s">
        <v>131</v>
      </c>
      <c r="E86" s="95">
        <v>44469</v>
      </c>
      <c r="F86" s="83">
        <v>46102.024360000003</v>
      </c>
      <c r="G86" s="85">
        <v>100</v>
      </c>
      <c r="H86" s="83">
        <v>176.29414120000001</v>
      </c>
      <c r="I86" s="84">
        <v>1.6186680000000001E-5</v>
      </c>
      <c r="J86" s="84">
        <f t="shared" si="1"/>
        <v>4.4577214982082929E-4</v>
      </c>
      <c r="K86" s="84">
        <f>H86/'סכום נכסי הקרן'!$C$42</f>
        <v>2.2917656857045838E-5</v>
      </c>
    </row>
    <row r="87" spans="2:11">
      <c r="B87" s="76" t="s">
        <v>2158</v>
      </c>
      <c r="C87" s="73">
        <v>8843</v>
      </c>
      <c r="D87" s="86" t="s">
        <v>131</v>
      </c>
      <c r="E87" s="95">
        <v>44562</v>
      </c>
      <c r="F87" s="83">
        <v>116405.55587300002</v>
      </c>
      <c r="G87" s="85">
        <v>107.17489999999999</v>
      </c>
      <c r="H87" s="83">
        <v>477.07282559000009</v>
      </c>
      <c r="I87" s="84">
        <v>2.317037665478464E-4</v>
      </c>
      <c r="J87" s="84">
        <f t="shared" si="1"/>
        <v>1.2063122327082294E-3</v>
      </c>
      <c r="K87" s="84">
        <f>H87/'סכום נכסי הקרן'!$C$42</f>
        <v>6.2017893721659869E-5</v>
      </c>
    </row>
    <row r="88" spans="2:11">
      <c r="B88" s="76" t="s">
        <v>2159</v>
      </c>
      <c r="C88" s="73">
        <v>7025</v>
      </c>
      <c r="D88" s="86" t="s">
        <v>131</v>
      </c>
      <c r="E88" s="95">
        <v>43556</v>
      </c>
      <c r="F88" s="83">
        <v>677852.22</v>
      </c>
      <c r="G88" s="85">
        <v>91.127099999999999</v>
      </c>
      <c r="H88" s="83">
        <v>2362.1118300000003</v>
      </c>
      <c r="I88" s="84">
        <v>2.9559039108148147E-4</v>
      </c>
      <c r="J88" s="84">
        <f t="shared" si="1"/>
        <v>5.9727660908581188E-3</v>
      </c>
      <c r="K88" s="84">
        <f>H88/'סכום נכסי הקרן'!$C$42</f>
        <v>3.0706674657154514E-4</v>
      </c>
    </row>
    <row r="89" spans="2:11">
      <c r="B89" s="76" t="s">
        <v>2160</v>
      </c>
      <c r="C89" s="73">
        <v>9386</v>
      </c>
      <c r="D89" s="86" t="s">
        <v>131</v>
      </c>
      <c r="E89" s="95">
        <v>44896</v>
      </c>
      <c r="F89" s="83">
        <v>20446.140000000003</v>
      </c>
      <c r="G89" s="85">
        <v>122.3484</v>
      </c>
      <c r="H89" s="83">
        <v>95.659350000000018</v>
      </c>
      <c r="I89" s="84">
        <v>6.1216398113146143E-4</v>
      </c>
      <c r="J89" s="84">
        <f t="shared" si="1"/>
        <v>2.4188140235237239E-4</v>
      </c>
      <c r="K89" s="84">
        <f>H89/'סכום נכסי הקרן'!$C$42</f>
        <v>1.2435399971579135E-5</v>
      </c>
    </row>
    <row r="90" spans="2:11">
      <c r="B90" s="76" t="s">
        <v>2161</v>
      </c>
      <c r="C90" s="73">
        <v>7045</v>
      </c>
      <c r="D90" s="86" t="s">
        <v>133</v>
      </c>
      <c r="E90" s="95">
        <v>43909</v>
      </c>
      <c r="F90" s="83">
        <v>1766568.2800000003</v>
      </c>
      <c r="G90" s="85">
        <v>97.807599999999994</v>
      </c>
      <c r="H90" s="83">
        <v>7003.1003600000013</v>
      </c>
      <c r="I90" s="84">
        <v>5.8840097749999999E-4</v>
      </c>
      <c r="J90" s="84">
        <f t="shared" si="1"/>
        <v>1.7707832385346584E-2</v>
      </c>
      <c r="K90" s="84">
        <f>H90/'סכום נכסי הקרן'!$C$42</f>
        <v>9.1037994736227902E-4</v>
      </c>
    </row>
    <row r="91" spans="2:11">
      <c r="B91" s="76" t="s">
        <v>2162</v>
      </c>
      <c r="C91" s="73">
        <v>7086</v>
      </c>
      <c r="D91" s="86" t="s">
        <v>131</v>
      </c>
      <c r="E91" s="95">
        <v>44160</v>
      </c>
      <c r="F91" s="83">
        <v>1119770.0900000003</v>
      </c>
      <c r="G91" s="85">
        <v>99.089299999999994</v>
      </c>
      <c r="H91" s="83">
        <v>4243.0046300000013</v>
      </c>
      <c r="I91" s="84">
        <v>4.2018239000000002E-4</v>
      </c>
      <c r="J91" s="84">
        <f t="shared" si="1"/>
        <v>1.0728735979201291E-2</v>
      </c>
      <c r="K91" s="84">
        <f>H91/'סכום נכסי הקרן'!$C$42</f>
        <v>5.5157660652421477E-4</v>
      </c>
    </row>
    <row r="92" spans="2:11">
      <c r="B92" s="76" t="s">
        <v>2163</v>
      </c>
      <c r="C92" s="73">
        <v>87952</v>
      </c>
      <c r="D92" s="86" t="s">
        <v>133</v>
      </c>
      <c r="E92" s="95">
        <v>44819</v>
      </c>
      <c r="F92" s="83">
        <v>29994.813020000001</v>
      </c>
      <c r="G92" s="85">
        <v>100</v>
      </c>
      <c r="H92" s="83">
        <v>121.5719766</v>
      </c>
      <c r="I92" s="84">
        <v>6.2559290000000002E-5</v>
      </c>
      <c r="J92" s="84">
        <f t="shared" si="1"/>
        <v>3.074033033546412E-4</v>
      </c>
      <c r="K92" s="84">
        <f>H92/'סכום נכסי הקרן'!$C$42</f>
        <v>1.580395595784896E-5</v>
      </c>
    </row>
    <row r="93" spans="2:11">
      <c r="B93" s="76" t="s">
        <v>2164</v>
      </c>
      <c r="C93" s="73">
        <v>8318</v>
      </c>
      <c r="D93" s="86" t="s">
        <v>133</v>
      </c>
      <c r="E93" s="95">
        <v>44256</v>
      </c>
      <c r="F93" s="83">
        <v>184919.50000000003</v>
      </c>
      <c r="G93" s="85">
        <v>103.7397</v>
      </c>
      <c r="H93" s="83">
        <v>777.52615000000014</v>
      </c>
      <c r="I93" s="84">
        <v>5.0000000000000001E-4</v>
      </c>
      <c r="J93" s="84">
        <f t="shared" si="1"/>
        <v>1.9660296199758942E-3</v>
      </c>
      <c r="K93" s="84">
        <f>H93/'סכום נכסי הקרן'!$C$42</f>
        <v>1.0107583486206036E-4</v>
      </c>
    </row>
    <row r="94" spans="2:11">
      <c r="B94" s="76" t="s">
        <v>2165</v>
      </c>
      <c r="C94" s="73">
        <v>6650</v>
      </c>
      <c r="D94" s="86" t="s">
        <v>133</v>
      </c>
      <c r="E94" s="95">
        <v>43466</v>
      </c>
      <c r="F94" s="83">
        <v>782172.33</v>
      </c>
      <c r="G94" s="85">
        <v>142.20169999999999</v>
      </c>
      <c r="H94" s="83">
        <v>4508.1105300000008</v>
      </c>
      <c r="I94" s="84">
        <v>2.2113454000000001E-4</v>
      </c>
      <c r="J94" s="84">
        <f t="shared" si="1"/>
        <v>1.1399074914850421E-2</v>
      </c>
      <c r="K94" s="84">
        <f>H94/'סכום נכסי הקרן'!$C$42</f>
        <v>5.8603949908333684E-4</v>
      </c>
    </row>
    <row r="95" spans="2:11">
      <c r="B95" s="76" t="s">
        <v>2166</v>
      </c>
      <c r="C95" s="73">
        <v>7035</v>
      </c>
      <c r="D95" s="86" t="s">
        <v>133</v>
      </c>
      <c r="E95" s="95">
        <v>43847</v>
      </c>
      <c r="F95" s="83">
        <v>213017.52000000005</v>
      </c>
      <c r="G95" s="85">
        <v>152.5829</v>
      </c>
      <c r="H95" s="83">
        <v>1317.3722800000003</v>
      </c>
      <c r="I95" s="84">
        <v>5.3254382499999997E-4</v>
      </c>
      <c r="J95" s="84">
        <f t="shared" si="1"/>
        <v>3.3310685730829465E-3</v>
      </c>
      <c r="K95" s="84">
        <f>H95/'סכום נכסי הקרן'!$C$42</f>
        <v>1.7125405110186449E-4</v>
      </c>
    </row>
    <row r="96" spans="2:11">
      <c r="B96" s="76" t="s">
        <v>2167</v>
      </c>
      <c r="C96" s="73">
        <v>7040</v>
      </c>
      <c r="D96" s="86" t="s">
        <v>133</v>
      </c>
      <c r="E96" s="95">
        <v>43891</v>
      </c>
      <c r="F96" s="83">
        <v>64898.460000000006</v>
      </c>
      <c r="G96" s="85">
        <v>139.03790000000001</v>
      </c>
      <c r="H96" s="83">
        <v>365.72524000000004</v>
      </c>
      <c r="I96" s="84">
        <v>2.0280768749999999E-4</v>
      </c>
      <c r="J96" s="84">
        <f t="shared" si="1"/>
        <v>9.2476202197545713E-4</v>
      </c>
      <c r="K96" s="84">
        <f>H96/'סכום נכסי הקרן'!$C$42</f>
        <v>4.754307487037882E-5</v>
      </c>
    </row>
    <row r="97" spans="2:11">
      <c r="B97" s="76" t="s">
        <v>2168</v>
      </c>
      <c r="C97" s="73">
        <v>9391</v>
      </c>
      <c r="D97" s="86" t="s">
        <v>133</v>
      </c>
      <c r="E97" s="95">
        <v>44608</v>
      </c>
      <c r="F97" s="83">
        <v>322916.23977900005</v>
      </c>
      <c r="G97" s="85">
        <v>94.384</v>
      </c>
      <c r="H97" s="83">
        <v>1235.3089393510002</v>
      </c>
      <c r="I97" s="84">
        <v>1.0903500545254956E-4</v>
      </c>
      <c r="J97" s="84">
        <f t="shared" si="1"/>
        <v>3.1235656377410215E-3</v>
      </c>
      <c r="K97" s="84">
        <f>H97/'סכום נכסי הקרן'!$C$42</f>
        <v>1.6058608750003922E-4</v>
      </c>
    </row>
    <row r="98" spans="2:11">
      <c r="B98" s="76" t="s">
        <v>2169</v>
      </c>
      <c r="C98" s="73">
        <v>8314</v>
      </c>
      <c r="D98" s="86" t="s">
        <v>131</v>
      </c>
      <c r="E98" s="95">
        <v>44264</v>
      </c>
      <c r="F98" s="83">
        <v>282792.73212200007</v>
      </c>
      <c r="G98" s="85">
        <v>102.0946</v>
      </c>
      <c r="H98" s="83">
        <v>1104.0503991460002</v>
      </c>
      <c r="I98" s="84">
        <v>5.0184482092267791E-4</v>
      </c>
      <c r="J98" s="84">
        <f t="shared" si="1"/>
        <v>2.7916691762293069E-3</v>
      </c>
      <c r="K98" s="84">
        <f>H98/'סכום נכסי הקרן'!$C$42</f>
        <v>1.4352291022427083E-4</v>
      </c>
    </row>
    <row r="99" spans="2:11">
      <c r="B99" s="76" t="s">
        <v>2170</v>
      </c>
      <c r="C99" s="73">
        <v>7032</v>
      </c>
      <c r="D99" s="86" t="s">
        <v>131</v>
      </c>
      <c r="E99" s="95">
        <v>43853</v>
      </c>
      <c r="F99" s="83">
        <v>120300.19000000002</v>
      </c>
      <c r="G99" s="85">
        <v>86.657300000000006</v>
      </c>
      <c r="H99" s="83">
        <v>398.64778999999999</v>
      </c>
      <c r="I99" s="84">
        <v>1.8686000000000001E-4</v>
      </c>
      <c r="J99" s="84">
        <f t="shared" si="1"/>
        <v>1.0080090079001586E-3</v>
      </c>
      <c r="K99" s="84">
        <f>H99/'סכום נכסי הקרן'!$C$42</f>
        <v>5.1822897776705401E-5</v>
      </c>
    </row>
    <row r="100" spans="2:11">
      <c r="B100" s="76" t="s">
        <v>2171</v>
      </c>
      <c r="C100" s="73">
        <v>8337</v>
      </c>
      <c r="D100" s="86" t="s">
        <v>131</v>
      </c>
      <c r="E100" s="95">
        <v>44470</v>
      </c>
      <c r="F100" s="83">
        <v>248293.44344000003</v>
      </c>
      <c r="G100" s="85">
        <v>144.72409999999999</v>
      </c>
      <c r="H100" s="83">
        <v>1374.1178862630004</v>
      </c>
      <c r="I100" s="84">
        <v>4.8223623298819198E-4</v>
      </c>
      <c r="J100" s="84">
        <f t="shared" si="1"/>
        <v>3.474553834275188E-3</v>
      </c>
      <c r="K100" s="84">
        <f>H100/'סכום נכסי הקרן'!$C$42</f>
        <v>1.786307927430125E-4</v>
      </c>
    </row>
    <row r="101" spans="2:11">
      <c r="B101" s="76" t="s">
        <v>2172</v>
      </c>
      <c r="C101" s="73">
        <v>8111</v>
      </c>
      <c r="D101" s="86" t="s">
        <v>131</v>
      </c>
      <c r="E101" s="95">
        <v>44377</v>
      </c>
      <c r="F101" s="83">
        <v>187973.00000000003</v>
      </c>
      <c r="G101" s="85">
        <v>108.47920000000001</v>
      </c>
      <c r="H101" s="83">
        <v>779.75800000000015</v>
      </c>
      <c r="I101" s="84">
        <v>1.8338829268292682E-4</v>
      </c>
      <c r="J101" s="84">
        <f t="shared" si="1"/>
        <v>1.9716730098571773E-3</v>
      </c>
      <c r="K101" s="84">
        <f>H101/'סכום נכסי הקרן'!$C$42</f>
        <v>1.0136596800039519E-4</v>
      </c>
    </row>
    <row r="102" spans="2:11">
      <c r="B102" s="76" t="s">
        <v>2173</v>
      </c>
      <c r="C102" s="73">
        <v>9237</v>
      </c>
      <c r="D102" s="86" t="s">
        <v>131</v>
      </c>
      <c r="E102" s="95">
        <v>44712</v>
      </c>
      <c r="F102" s="83">
        <v>263495.45</v>
      </c>
      <c r="G102" s="85">
        <v>147.4177</v>
      </c>
      <c r="H102" s="83">
        <v>1485.3904700000003</v>
      </c>
      <c r="I102" s="84">
        <v>1.9366792207792209E-4</v>
      </c>
      <c r="J102" s="84">
        <f t="shared" si="1"/>
        <v>3.7559143975413748E-3</v>
      </c>
      <c r="K102" s="84">
        <f>H102/'סכום נכסי הקרן'!$C$42</f>
        <v>1.9309586160079405E-4</v>
      </c>
    </row>
    <row r="103" spans="2:11">
      <c r="B103" s="76" t="s">
        <v>2174</v>
      </c>
      <c r="C103" s="73">
        <v>6648</v>
      </c>
      <c r="D103" s="86" t="s">
        <v>131</v>
      </c>
      <c r="E103" s="95">
        <v>43466</v>
      </c>
      <c r="F103" s="83">
        <v>737671.88000000012</v>
      </c>
      <c r="G103" s="85">
        <v>134.27010000000001</v>
      </c>
      <c r="H103" s="83">
        <v>3787.5678700000008</v>
      </c>
      <c r="I103" s="84">
        <v>1.1267069285714285E-4</v>
      </c>
      <c r="J103" s="84">
        <f t="shared" si="1"/>
        <v>9.5771320618464172E-3</v>
      </c>
      <c r="K103" s="84">
        <f>H103/'סכום נכסי הקרן'!$C$42</f>
        <v>4.923713299635848E-4</v>
      </c>
    </row>
    <row r="104" spans="2:11">
      <c r="B104" s="76" t="s">
        <v>2175</v>
      </c>
      <c r="C104" s="73">
        <v>6665</v>
      </c>
      <c r="D104" s="86" t="s">
        <v>131</v>
      </c>
      <c r="E104" s="95">
        <v>43586</v>
      </c>
      <c r="F104" s="83">
        <v>98050.62</v>
      </c>
      <c r="G104" s="85">
        <v>236.87639999999999</v>
      </c>
      <c r="H104" s="83">
        <v>888.15753000000018</v>
      </c>
      <c r="I104" s="84">
        <v>2.4942910815939281E-4</v>
      </c>
      <c r="J104" s="84">
        <f t="shared" si="1"/>
        <v>2.2457688544425532E-3</v>
      </c>
      <c r="K104" s="84">
        <f>H104/'סכום נכסי הקרן'!$C$42</f>
        <v>1.1545754934901601E-4</v>
      </c>
    </row>
    <row r="105" spans="2:11">
      <c r="B105" s="76" t="s">
        <v>2176</v>
      </c>
      <c r="C105" s="73">
        <v>7016</v>
      </c>
      <c r="D105" s="86" t="s">
        <v>131</v>
      </c>
      <c r="E105" s="95">
        <v>43627</v>
      </c>
      <c r="F105" s="83">
        <v>104989.60000000002</v>
      </c>
      <c r="G105" s="85">
        <v>76.807000000000002</v>
      </c>
      <c r="H105" s="83">
        <v>308.36492000000004</v>
      </c>
      <c r="I105" s="84">
        <v>4.7583398190045249E-4</v>
      </c>
      <c r="J105" s="84">
        <f t="shared" si="1"/>
        <v>7.7972241381398801E-4</v>
      </c>
      <c r="K105" s="84">
        <f>H105/'סכום נכסי הקרן'!$C$42</f>
        <v>4.008642247102873E-5</v>
      </c>
    </row>
    <row r="106" spans="2:11">
      <c r="B106" s="76" t="s">
        <v>2177</v>
      </c>
      <c r="C106" s="73">
        <v>7042</v>
      </c>
      <c r="D106" s="86" t="s">
        <v>131</v>
      </c>
      <c r="E106" s="95">
        <v>43558</v>
      </c>
      <c r="F106" s="83">
        <v>446354.18000000005</v>
      </c>
      <c r="G106" s="85">
        <v>103.887</v>
      </c>
      <c r="H106" s="83">
        <v>1773.2039800000002</v>
      </c>
      <c r="I106" s="84">
        <v>1.0241822558255649E-3</v>
      </c>
      <c r="J106" s="84">
        <f t="shared" si="1"/>
        <v>4.4836711240376194E-3</v>
      </c>
      <c r="K106" s="84">
        <f>H106/'סכום נכסי הקרן'!$C$42</f>
        <v>2.3051066855980107E-4</v>
      </c>
    </row>
    <row r="107" spans="2:11">
      <c r="B107" s="76" t="s">
        <v>2178</v>
      </c>
      <c r="C107" s="73">
        <v>7057</v>
      </c>
      <c r="D107" s="86" t="s">
        <v>131</v>
      </c>
      <c r="E107" s="95">
        <v>43917</v>
      </c>
      <c r="F107" s="83">
        <v>49794.810000000012</v>
      </c>
      <c r="G107" s="85">
        <v>123.7157</v>
      </c>
      <c r="H107" s="83">
        <v>235.57369000000003</v>
      </c>
      <c r="I107" s="84">
        <v>5.7068662352941172E-3</v>
      </c>
      <c r="J107" s="84">
        <f t="shared" si="1"/>
        <v>5.9566466314608078E-4</v>
      </c>
      <c r="K107" s="84">
        <f>H107/'סכום נכסי הקרן'!$C$42</f>
        <v>3.0623802669898885E-5</v>
      </c>
    </row>
    <row r="108" spans="2:11">
      <c r="B108" s="76" t="s">
        <v>2179</v>
      </c>
      <c r="C108" s="73">
        <v>87954</v>
      </c>
      <c r="D108" s="86" t="s">
        <v>133</v>
      </c>
      <c r="E108" s="95">
        <v>44837</v>
      </c>
      <c r="F108" s="83">
        <v>62698.188439999998</v>
      </c>
      <c r="G108" s="85">
        <v>100</v>
      </c>
      <c r="H108" s="83">
        <v>254.1220275</v>
      </c>
      <c r="I108" s="84">
        <v>1.4086922E-4</v>
      </c>
      <c r="J108" s="84">
        <f t="shared" si="1"/>
        <v>6.4256544060071628E-4</v>
      </c>
      <c r="K108" s="84">
        <f>H108/'סכום נכסי הקרן'!$C$42</f>
        <v>3.3035025363972591E-5</v>
      </c>
    </row>
    <row r="109" spans="2:11">
      <c r="B109" s="76" t="s">
        <v>2180</v>
      </c>
      <c r="C109" s="73">
        <v>87953</v>
      </c>
      <c r="D109" s="86" t="s">
        <v>133</v>
      </c>
      <c r="E109" s="95">
        <v>44792</v>
      </c>
      <c r="F109" s="83">
        <v>84767.950660000002</v>
      </c>
      <c r="G109" s="85">
        <v>100</v>
      </c>
      <c r="H109" s="83">
        <v>343.57298080000004</v>
      </c>
      <c r="I109" s="84">
        <v>2.1605613999999999E-4</v>
      </c>
      <c r="J109" s="84">
        <f t="shared" si="1"/>
        <v>8.6874847473131179E-4</v>
      </c>
      <c r="K109" s="84">
        <f>H109/'סכום נכסי הקרן'!$C$42</f>
        <v>4.4663354242692203E-5</v>
      </c>
    </row>
    <row r="110" spans="2:11">
      <c r="B110" s="76" t="s">
        <v>2181</v>
      </c>
      <c r="C110" s="73">
        <v>87343</v>
      </c>
      <c r="D110" s="86" t="s">
        <v>131</v>
      </c>
      <c r="E110" s="95">
        <v>44421</v>
      </c>
      <c r="F110" s="83">
        <v>89004.758159999998</v>
      </c>
      <c r="G110" s="85">
        <v>100</v>
      </c>
      <c r="H110" s="83">
        <v>340.35419519999999</v>
      </c>
      <c r="I110" s="84">
        <v>1.1302992E-4</v>
      </c>
      <c r="J110" s="84">
        <f t="shared" si="1"/>
        <v>8.6060954869010792E-4</v>
      </c>
      <c r="K110" s="84">
        <f>H110/'סכום נכסי הקרן'!$C$42</f>
        <v>4.4244922731723751E-5</v>
      </c>
    </row>
    <row r="111" spans="2:11">
      <c r="B111" s="76" t="s">
        <v>2182</v>
      </c>
      <c r="C111" s="73">
        <v>87342</v>
      </c>
      <c r="D111" s="86" t="s">
        <v>131</v>
      </c>
      <c r="E111" s="95">
        <v>44421</v>
      </c>
      <c r="F111" s="83">
        <v>41736.022409999998</v>
      </c>
      <c r="G111" s="85">
        <v>100</v>
      </c>
      <c r="H111" s="83">
        <v>159.59854970000001</v>
      </c>
      <c r="I111" s="84">
        <v>1.3045536999999998E-4</v>
      </c>
      <c r="J111" s="84">
        <f t="shared" si="1"/>
        <v>4.0355617108877277E-4</v>
      </c>
      <c r="K111" s="84">
        <f>H111/'סכום נכסי הקרן'!$C$42</f>
        <v>2.0747285031765852E-5</v>
      </c>
    </row>
    <row r="112" spans="2:11">
      <c r="B112" s="76" t="s">
        <v>2183</v>
      </c>
      <c r="C112" s="73">
        <v>9730</v>
      </c>
      <c r="D112" s="86" t="s">
        <v>134</v>
      </c>
      <c r="E112" s="95">
        <v>45146</v>
      </c>
      <c r="F112" s="83">
        <v>178375.81698400003</v>
      </c>
      <c r="G112" s="85">
        <v>100</v>
      </c>
      <c r="H112" s="83">
        <v>834.42423441400001</v>
      </c>
      <c r="I112" s="84">
        <v>7.1350324832168883E-4</v>
      </c>
      <c r="J112" s="84">
        <f t="shared" si="1"/>
        <v>2.1099004329097259E-3</v>
      </c>
      <c r="K112" s="84">
        <f>H112/'סכום נכסי הקרן'!$C$42</f>
        <v>1.0847239815989545E-4</v>
      </c>
    </row>
    <row r="113" spans="2:11">
      <c r="B113" s="76" t="s">
        <v>2184</v>
      </c>
      <c r="C113" s="73">
        <v>9011</v>
      </c>
      <c r="D113" s="86" t="s">
        <v>134</v>
      </c>
      <c r="E113" s="95">
        <v>44644</v>
      </c>
      <c r="F113" s="83">
        <v>917674.95756900008</v>
      </c>
      <c r="G113" s="85">
        <v>104.8567</v>
      </c>
      <c r="H113" s="83">
        <v>4501.279697934001</v>
      </c>
      <c r="I113" s="84">
        <v>1.1180250329836617E-3</v>
      </c>
      <c r="J113" s="84">
        <f t="shared" si="1"/>
        <v>1.1381802674976771E-2</v>
      </c>
      <c r="K113" s="84">
        <f>H113/'סכום נכסי הקרן'!$C$42</f>
        <v>5.8515151344597476E-4</v>
      </c>
    </row>
    <row r="114" spans="2:11">
      <c r="B114" s="76" t="s">
        <v>2185</v>
      </c>
      <c r="C114" s="73">
        <v>8329</v>
      </c>
      <c r="D114" s="86" t="s">
        <v>131</v>
      </c>
      <c r="E114" s="95">
        <v>43810</v>
      </c>
      <c r="F114" s="83">
        <v>831323.37000000011</v>
      </c>
      <c r="G114" s="85">
        <v>111.4221</v>
      </c>
      <c r="H114" s="83">
        <v>3542.0869100000004</v>
      </c>
      <c r="I114" s="84">
        <v>8.9100924450000001E-5</v>
      </c>
      <c r="J114" s="84">
        <f t="shared" si="1"/>
        <v>8.9564161688824081E-3</v>
      </c>
      <c r="K114" s="84">
        <f>H114/'סכום נכסי הקרן'!$C$42</f>
        <v>4.6045961487240736E-4</v>
      </c>
    </row>
    <row r="115" spans="2:11">
      <c r="B115" s="76" t="s">
        <v>2186</v>
      </c>
      <c r="C115" s="73">
        <v>8278</v>
      </c>
      <c r="D115" s="86" t="s">
        <v>131</v>
      </c>
      <c r="E115" s="95">
        <v>44256</v>
      </c>
      <c r="F115" s="83">
        <v>153349.20000000004</v>
      </c>
      <c r="G115" s="85">
        <v>125.0278</v>
      </c>
      <c r="H115" s="83">
        <v>733.17219999999998</v>
      </c>
      <c r="I115" s="84">
        <v>6.1339684320000005E-4</v>
      </c>
      <c r="J115" s="84">
        <f t="shared" si="1"/>
        <v>1.8538775342062642E-3</v>
      </c>
      <c r="K115" s="84">
        <f>H115/'סכום נכסי הקרן'!$C$42</f>
        <v>9.530996766173521E-5</v>
      </c>
    </row>
    <row r="116" spans="2:11">
      <c r="B116" s="76" t="s">
        <v>2187</v>
      </c>
      <c r="C116" s="73">
        <v>8413</v>
      </c>
      <c r="D116" s="86" t="s">
        <v>133</v>
      </c>
      <c r="E116" s="95">
        <v>44661</v>
      </c>
      <c r="F116" s="83">
        <v>118589.41000000002</v>
      </c>
      <c r="G116" s="85">
        <v>70.867999999999995</v>
      </c>
      <c r="H116" s="83">
        <v>340.63039000000009</v>
      </c>
      <c r="I116" s="84">
        <v>3.0853033333333332E-4</v>
      </c>
      <c r="J116" s="84">
        <f t="shared" si="1"/>
        <v>8.6130792669023503E-4</v>
      </c>
      <c r="K116" s="84">
        <f>H116/'סכום נכסי הקרן'!$C$42</f>
        <v>4.4280827144706606E-5</v>
      </c>
    </row>
    <row r="117" spans="2:11">
      <c r="B117" s="76" t="s">
        <v>2188</v>
      </c>
      <c r="C117" s="73">
        <v>8281</v>
      </c>
      <c r="D117" s="86" t="s">
        <v>133</v>
      </c>
      <c r="E117" s="95">
        <v>44302</v>
      </c>
      <c r="F117" s="83">
        <v>958112.4800000001</v>
      </c>
      <c r="G117" s="85">
        <v>119.9482</v>
      </c>
      <c r="H117" s="83">
        <v>4657.9792500000012</v>
      </c>
      <c r="I117" s="84">
        <v>3.4148156142857147E-4</v>
      </c>
      <c r="J117" s="84">
        <f t="shared" si="1"/>
        <v>1.1778028526414321E-2</v>
      </c>
      <c r="K117" s="84">
        <f>H117/'סכום נכסי הקרן'!$C$42</f>
        <v>6.0552193834754477E-4</v>
      </c>
    </row>
    <row r="118" spans="2:11">
      <c r="B118" s="76" t="s">
        <v>2189</v>
      </c>
      <c r="C118" s="73">
        <v>87253</v>
      </c>
      <c r="D118" s="86" t="s">
        <v>131</v>
      </c>
      <c r="E118" s="95">
        <v>44469</v>
      </c>
      <c r="F118" s="83">
        <v>12713.114460000001</v>
      </c>
      <c r="G118" s="85">
        <v>100</v>
      </c>
      <c r="H118" s="83">
        <v>48.614949699999997</v>
      </c>
      <c r="I118" s="84">
        <v>7.1819959999999997E-5</v>
      </c>
      <c r="J118" s="84">
        <f t="shared" si="1"/>
        <v>1.2292632355045318E-4</v>
      </c>
      <c r="K118" s="84">
        <f>H118/'סכום נכסי הקרן'!$C$42</f>
        <v>6.3197831065933537E-6</v>
      </c>
    </row>
    <row r="119" spans="2:11">
      <c r="B119" s="76" t="s">
        <v>2190</v>
      </c>
      <c r="C119" s="73">
        <v>8323</v>
      </c>
      <c r="D119" s="86" t="s">
        <v>131</v>
      </c>
      <c r="E119" s="95">
        <v>44406</v>
      </c>
      <c r="F119" s="83">
        <v>1297362.5500000003</v>
      </c>
      <c r="G119" s="85">
        <v>84.165999999999997</v>
      </c>
      <c r="H119" s="83">
        <v>4175.5715600000003</v>
      </c>
      <c r="I119" s="84">
        <v>6.8617942170731705E-4</v>
      </c>
      <c r="J119" s="84">
        <f t="shared" si="1"/>
        <v>1.0558226713389575E-2</v>
      </c>
      <c r="K119" s="84">
        <f>H119/'סכום נכסי הקרן'!$C$42</f>
        <v>5.4281052984941501E-4</v>
      </c>
    </row>
    <row r="120" spans="2:11">
      <c r="B120" s="76" t="s">
        <v>2191</v>
      </c>
      <c r="C120" s="73">
        <v>9697</v>
      </c>
      <c r="D120" s="86" t="s">
        <v>131</v>
      </c>
      <c r="E120" s="95">
        <v>45014</v>
      </c>
      <c r="F120" s="83">
        <v>101472.072046</v>
      </c>
      <c r="G120" s="85">
        <v>104.8687</v>
      </c>
      <c r="H120" s="83">
        <v>406.92118063200002</v>
      </c>
      <c r="I120" s="84">
        <v>4.0588828870295578E-4</v>
      </c>
      <c r="J120" s="84">
        <f t="shared" si="1"/>
        <v>1.0289288586860686E-3</v>
      </c>
      <c r="K120" s="84">
        <f>H120/'סכום נכסי הקרן'!$C$42</f>
        <v>5.2898411269427613E-5</v>
      </c>
    </row>
    <row r="121" spans="2:11">
      <c r="B121" s="76" t="s">
        <v>2192</v>
      </c>
      <c r="C121" s="73">
        <v>7060</v>
      </c>
      <c r="D121" s="86" t="s">
        <v>133</v>
      </c>
      <c r="E121" s="95">
        <v>44197</v>
      </c>
      <c r="F121" s="83">
        <v>852108.32</v>
      </c>
      <c r="G121" s="85">
        <v>113.8493</v>
      </c>
      <c r="H121" s="83">
        <v>3931.9907800000005</v>
      </c>
      <c r="I121" s="84">
        <v>7.0678795945945943E-5</v>
      </c>
      <c r="J121" s="84">
        <f t="shared" si="1"/>
        <v>9.9423155593572239E-3</v>
      </c>
      <c r="K121" s="84">
        <f>H121/'סכום נכסי הקרן'!$C$42</f>
        <v>5.1114583189057234E-4</v>
      </c>
    </row>
    <row r="122" spans="2:11">
      <c r="B122" s="76" t="s">
        <v>2193</v>
      </c>
      <c r="C122" s="73">
        <v>9704</v>
      </c>
      <c r="D122" s="86" t="s">
        <v>131</v>
      </c>
      <c r="E122" s="95">
        <v>44760</v>
      </c>
      <c r="F122" s="83">
        <v>919675.94328800007</v>
      </c>
      <c r="G122" s="85">
        <v>105.3479</v>
      </c>
      <c r="H122" s="83">
        <v>3704.9179369340004</v>
      </c>
      <c r="I122" s="84">
        <v>7.6639661940644326E-4</v>
      </c>
      <c r="J122" s="84">
        <f t="shared" si="1"/>
        <v>9.3681458862730528E-3</v>
      </c>
      <c r="K122" s="84">
        <f>H122/'סכום נכסי הקרן'!$C$42</f>
        <v>4.8162711128240038E-4</v>
      </c>
    </row>
    <row r="123" spans="2:11">
      <c r="B123" s="76" t="s">
        <v>2194</v>
      </c>
      <c r="C123" s="73">
        <v>9649</v>
      </c>
      <c r="D123" s="86" t="s">
        <v>133</v>
      </c>
      <c r="E123" s="95">
        <v>44743</v>
      </c>
      <c r="F123" s="83">
        <v>218396.15306800004</v>
      </c>
      <c r="G123" s="85">
        <v>100</v>
      </c>
      <c r="H123" s="83">
        <v>885.18144788800021</v>
      </c>
      <c r="I123" s="84">
        <v>2.7658806624624848E-4</v>
      </c>
      <c r="J123" s="84">
        <f t="shared" si="1"/>
        <v>2.238243621260785E-3</v>
      </c>
      <c r="K123" s="84">
        <f>H123/'סכום נכסי הקרן'!$C$42</f>
        <v>1.1507066849094013E-4</v>
      </c>
    </row>
    <row r="124" spans="2:11">
      <c r="B124" s="76" t="s">
        <v>2195</v>
      </c>
      <c r="C124" s="73">
        <v>9648</v>
      </c>
      <c r="D124" s="86" t="s">
        <v>133</v>
      </c>
      <c r="E124" s="95">
        <v>44743</v>
      </c>
      <c r="F124" s="83">
        <v>302815.42015700007</v>
      </c>
      <c r="G124" s="85">
        <v>101.24250000000001</v>
      </c>
      <c r="H124" s="83">
        <v>1242.5908947690002</v>
      </c>
      <c r="I124" s="84">
        <v>1.6636876165052421E-3</v>
      </c>
      <c r="J124" s="84">
        <f t="shared" si="1"/>
        <v>3.1419785747761708E-3</v>
      </c>
      <c r="K124" s="84">
        <f>H124/'סכום נכסי הקרן'!$C$42</f>
        <v>1.6153271768514957E-4</v>
      </c>
    </row>
    <row r="125" spans="2:11">
      <c r="B125" s="76" t="s">
        <v>2196</v>
      </c>
      <c r="C125" s="73">
        <v>9317</v>
      </c>
      <c r="D125" s="86" t="s">
        <v>133</v>
      </c>
      <c r="E125" s="95">
        <v>44545</v>
      </c>
      <c r="F125" s="83">
        <v>774958.25720500003</v>
      </c>
      <c r="G125" s="85">
        <v>107.0371</v>
      </c>
      <c r="H125" s="83">
        <v>3362.0174496240006</v>
      </c>
      <c r="I125" s="84">
        <v>2.1428848607014429E-4</v>
      </c>
      <c r="J125" s="84">
        <f t="shared" si="1"/>
        <v>8.5010978586850059E-3</v>
      </c>
      <c r="K125" s="84">
        <f>H125/'סכום נכסי הקרן'!$C$42</f>
        <v>4.3705117897521614E-4</v>
      </c>
    </row>
    <row r="126" spans="2:11">
      <c r="B126" s="76" t="s">
        <v>2197</v>
      </c>
      <c r="C126" s="73">
        <v>8313</v>
      </c>
      <c r="D126" s="86" t="s">
        <v>131</v>
      </c>
      <c r="E126" s="95">
        <v>44357</v>
      </c>
      <c r="F126" s="83">
        <v>34786.560000000005</v>
      </c>
      <c r="G126" s="85">
        <v>98.623400000000004</v>
      </c>
      <c r="H126" s="83">
        <v>131.19260999999997</v>
      </c>
      <c r="I126" s="84">
        <v>2.489459575163399E-3</v>
      </c>
      <c r="J126" s="84">
        <f t="shared" si="1"/>
        <v>3.3172975234588005E-4</v>
      </c>
      <c r="K126" s="84">
        <f>H126/'סכום נכסי הקרן'!$C$42</f>
        <v>1.7054606566586455E-5</v>
      </c>
    </row>
    <row r="127" spans="2:11">
      <c r="B127" s="76" t="s">
        <v>2198</v>
      </c>
      <c r="C127" s="73">
        <v>6657</v>
      </c>
      <c r="D127" s="86" t="s">
        <v>131</v>
      </c>
      <c r="E127" s="95">
        <v>42916</v>
      </c>
      <c r="F127" s="83">
        <v>57974.970000000008</v>
      </c>
      <c r="G127" s="85">
        <v>0</v>
      </c>
      <c r="H127" s="83">
        <v>0</v>
      </c>
      <c r="I127" s="84">
        <v>2.4884639682936456E-3</v>
      </c>
      <c r="J127" s="84">
        <v>0</v>
      </c>
      <c r="K127" s="84">
        <v>0</v>
      </c>
    </row>
    <row r="128" spans="2:11">
      <c r="B128" s="76" t="s">
        <v>2199</v>
      </c>
      <c r="C128" s="73">
        <v>7009</v>
      </c>
      <c r="D128" s="86" t="s">
        <v>131</v>
      </c>
      <c r="E128" s="95">
        <v>42916</v>
      </c>
      <c r="F128" s="83">
        <v>40042.780000000006</v>
      </c>
      <c r="G128" s="85">
        <v>97.768299999999996</v>
      </c>
      <c r="H128" s="83">
        <v>149.70635000000001</v>
      </c>
      <c r="I128" s="84">
        <v>2.4884637692454276E-3</v>
      </c>
      <c r="J128" s="84">
        <f t="shared" si="1"/>
        <v>3.78543047585574E-4</v>
      </c>
      <c r="K128" s="84">
        <f>H128/'סכום נכסי הקרן'!$C$42</f>
        <v>1.9461331699778598E-5</v>
      </c>
    </row>
    <row r="129" spans="2:11">
      <c r="B129" s="76" t="s">
        <v>2200</v>
      </c>
      <c r="C129" s="73">
        <v>7987</v>
      </c>
      <c r="D129" s="86" t="s">
        <v>131</v>
      </c>
      <c r="E129" s="95">
        <v>42916</v>
      </c>
      <c r="F129" s="83">
        <v>47475.000000000007</v>
      </c>
      <c r="G129" s="85">
        <v>98.891300000000001</v>
      </c>
      <c r="H129" s="83">
        <v>179.53164000000004</v>
      </c>
      <c r="I129" s="84">
        <v>2.488483927871423E-3</v>
      </c>
      <c r="J129" s="84">
        <f t="shared" si="1"/>
        <v>4.5395839350592779E-4</v>
      </c>
      <c r="K129" s="84">
        <f>H129/'סכום נכסי הקרן'!$C$42</f>
        <v>2.3338521022289568E-5</v>
      </c>
    </row>
    <row r="130" spans="2:11">
      <c r="B130" s="76" t="s">
        <v>2201</v>
      </c>
      <c r="C130" s="73">
        <v>7988</v>
      </c>
      <c r="D130" s="86" t="s">
        <v>131</v>
      </c>
      <c r="E130" s="95">
        <v>42916</v>
      </c>
      <c r="F130" s="83">
        <v>46875.030000000006</v>
      </c>
      <c r="G130" s="85">
        <v>0.2092</v>
      </c>
      <c r="H130" s="83">
        <v>0.37498000000000009</v>
      </c>
      <c r="I130" s="84">
        <v>2.488483927871423E-3</v>
      </c>
      <c r="J130" s="84">
        <f t="shared" si="1"/>
        <v>9.4816333431172809E-7</v>
      </c>
      <c r="K130" s="84">
        <f>H130/'סכום נכסי הקרן'!$C$42</f>
        <v>4.8746163143934642E-8</v>
      </c>
    </row>
    <row r="131" spans="2:11">
      <c r="B131" s="76" t="s">
        <v>2202</v>
      </c>
      <c r="C131" s="73">
        <v>8271</v>
      </c>
      <c r="D131" s="86" t="s">
        <v>131</v>
      </c>
      <c r="E131" s="95">
        <v>42916</v>
      </c>
      <c r="F131" s="83">
        <v>31536.760000000006</v>
      </c>
      <c r="G131" s="85">
        <v>100.751</v>
      </c>
      <c r="H131" s="83">
        <v>121.50224000000001</v>
      </c>
      <c r="I131" s="84">
        <v>2.4884640000000001E-3</v>
      </c>
      <c r="J131" s="84">
        <f t="shared" si="1"/>
        <v>3.0722696945102083E-4</v>
      </c>
      <c r="K131" s="84">
        <f>H131/'סכום נכסי הקרן'!$C$42</f>
        <v>1.5794890429872263E-5</v>
      </c>
    </row>
    <row r="132" spans="2:11">
      <c r="B132" s="76" t="s">
        <v>2203</v>
      </c>
      <c r="C132" s="73">
        <v>7999</v>
      </c>
      <c r="D132" s="86" t="s">
        <v>133</v>
      </c>
      <c r="E132" s="95">
        <v>44228</v>
      </c>
      <c r="F132" s="83">
        <v>1059595.04</v>
      </c>
      <c r="G132" s="85">
        <v>116.08029999999999</v>
      </c>
      <c r="H132" s="83">
        <v>4985.2363900000009</v>
      </c>
      <c r="I132" s="84">
        <v>1.9291930377358492E-3</v>
      </c>
      <c r="J132" s="84">
        <f t="shared" si="1"/>
        <v>1.2605521248798768E-2</v>
      </c>
      <c r="K132" s="84">
        <f>H132/'סכום נכסי הקרן'!$C$42</f>
        <v>6.4806428710336491E-4</v>
      </c>
    </row>
    <row r="133" spans="2:11">
      <c r="B133" s="76" t="s">
        <v>2204</v>
      </c>
      <c r="C133" s="73">
        <v>87957</v>
      </c>
      <c r="D133" s="86" t="s">
        <v>133</v>
      </c>
      <c r="E133" s="95">
        <v>44895</v>
      </c>
      <c r="F133" s="83">
        <v>156494.67850000001</v>
      </c>
      <c r="G133" s="85">
        <v>100</v>
      </c>
      <c r="H133" s="83">
        <v>634.28858160000004</v>
      </c>
      <c r="I133" s="84">
        <v>2.2554893999999999E-4</v>
      </c>
      <c r="J133" s="84">
        <f t="shared" si="1"/>
        <v>1.6038433421668155E-3</v>
      </c>
      <c r="K133" s="84">
        <f>H133/'סכום נכסי הקרן'!$C$42</f>
        <v>8.2455423433272423E-5</v>
      </c>
    </row>
    <row r="134" spans="2:11">
      <c r="B134" s="76" t="s">
        <v>2205</v>
      </c>
      <c r="C134" s="73">
        <v>87958</v>
      </c>
      <c r="D134" s="86" t="s">
        <v>133</v>
      </c>
      <c r="E134" s="95">
        <v>44895</v>
      </c>
      <c r="F134" s="83">
        <v>117371.0086</v>
      </c>
      <c r="G134" s="85">
        <v>100</v>
      </c>
      <c r="H134" s="83">
        <v>475.71643510000001</v>
      </c>
      <c r="I134" s="84">
        <v>2.1056168999999999E-4</v>
      </c>
      <c r="J134" s="84">
        <f t="shared" si="1"/>
        <v>1.2028825038436842E-3</v>
      </c>
      <c r="K134" s="84">
        <f>H134/'סכום נכסי הקרן'!$C$42</f>
        <v>6.184156743195794E-5</v>
      </c>
    </row>
    <row r="135" spans="2:11">
      <c r="B135" s="76" t="s">
        <v>2206</v>
      </c>
      <c r="C135" s="73">
        <v>9600</v>
      </c>
      <c r="D135" s="86" t="s">
        <v>131</v>
      </c>
      <c r="E135" s="95">
        <v>44967</v>
      </c>
      <c r="F135" s="83">
        <v>1185377.4412100003</v>
      </c>
      <c r="G135" s="85">
        <v>103.566</v>
      </c>
      <c r="H135" s="83">
        <v>4694.5259550010005</v>
      </c>
      <c r="I135" s="84">
        <v>4.7415097070699665E-3</v>
      </c>
      <c r="J135" s="84">
        <f t="shared" ref="J135:J197" si="2">IFERROR(H135/$H$11,0)</f>
        <v>1.1870439443454842E-2</v>
      </c>
      <c r="K135" s="84">
        <f>H135/'סכום נכסי הקרן'!$C$42</f>
        <v>6.1027288944987543E-4</v>
      </c>
    </row>
    <row r="136" spans="2:11">
      <c r="B136" s="76" t="s">
        <v>2207</v>
      </c>
      <c r="C136" s="73">
        <v>7991</v>
      </c>
      <c r="D136" s="86" t="s">
        <v>131</v>
      </c>
      <c r="E136" s="95">
        <v>44105</v>
      </c>
      <c r="F136" s="83">
        <v>1093236.3700000003</v>
      </c>
      <c r="G136" s="85">
        <v>120.1348</v>
      </c>
      <c r="H136" s="83">
        <v>5022.2784300000003</v>
      </c>
      <c r="I136" s="84">
        <v>1.7332820833333335E-4</v>
      </c>
      <c r="J136" s="84">
        <f t="shared" si="2"/>
        <v>1.26991846552634E-2</v>
      </c>
      <c r="K136" s="84">
        <f>H136/'סכום נכסי הקרן'!$C$42</f>
        <v>6.5287963012172355E-4</v>
      </c>
    </row>
    <row r="137" spans="2:11">
      <c r="B137" s="76" t="s">
        <v>2208</v>
      </c>
      <c r="C137" s="73">
        <v>87259</v>
      </c>
      <c r="D137" s="86" t="s">
        <v>131</v>
      </c>
      <c r="E137" s="95">
        <v>44469</v>
      </c>
      <c r="F137" s="83">
        <v>13497.1643</v>
      </c>
      <c r="G137" s="85">
        <v>100</v>
      </c>
      <c r="H137" s="83">
        <v>51.613156280000005</v>
      </c>
      <c r="I137" s="84">
        <v>4.0200729999999998E-5</v>
      </c>
      <c r="J137" s="84">
        <f t="shared" si="2"/>
        <v>1.3050750000745932E-4</v>
      </c>
      <c r="K137" s="84">
        <f>H137/'סכום נכסי הקרן'!$C$42</f>
        <v>6.7095400725326003E-6</v>
      </c>
    </row>
    <row r="138" spans="2:11">
      <c r="B138" s="76" t="s">
        <v>2209</v>
      </c>
      <c r="C138" s="73">
        <v>87252</v>
      </c>
      <c r="D138" s="86" t="s">
        <v>131</v>
      </c>
      <c r="E138" s="95">
        <v>44469</v>
      </c>
      <c r="F138" s="83">
        <v>31286.597000000002</v>
      </c>
      <c r="G138" s="85">
        <v>100</v>
      </c>
      <c r="H138" s="83">
        <v>119.6399469</v>
      </c>
      <c r="I138" s="84">
        <v>4.247245E-5</v>
      </c>
      <c r="J138" s="84">
        <f t="shared" si="2"/>
        <v>3.0251803021383024E-4</v>
      </c>
      <c r="K138" s="84">
        <f>H138/'סכום נכסי הקרן'!$C$42</f>
        <v>1.5552798469569247E-5</v>
      </c>
    </row>
    <row r="139" spans="2:11">
      <c r="B139" s="76" t="s">
        <v>2210</v>
      </c>
      <c r="C139" s="73">
        <v>87251</v>
      </c>
      <c r="D139" s="86" t="s">
        <v>131</v>
      </c>
      <c r="E139" s="95">
        <v>44469</v>
      </c>
      <c r="F139" s="83">
        <v>50043.791499999999</v>
      </c>
      <c r="G139" s="85">
        <v>100</v>
      </c>
      <c r="H139" s="83">
        <v>191.36745869999999</v>
      </c>
      <c r="I139" s="84">
        <v>2.4581099999999997E-5</v>
      </c>
      <c r="J139" s="84">
        <f t="shared" si="2"/>
        <v>4.8388609451105084E-4</v>
      </c>
      <c r="K139" s="84">
        <f>H139/'סכום נכסי הקרן'!$C$42</f>
        <v>2.4877138413329703E-5</v>
      </c>
    </row>
    <row r="140" spans="2:11">
      <c r="B140" s="76" t="s">
        <v>2211</v>
      </c>
      <c r="C140" s="73">
        <v>9229</v>
      </c>
      <c r="D140" s="86" t="s">
        <v>131</v>
      </c>
      <c r="E140" s="95">
        <v>44735</v>
      </c>
      <c r="F140" s="83">
        <v>244482.15000000002</v>
      </c>
      <c r="G140" s="85">
        <v>98.934799999999996</v>
      </c>
      <c r="H140" s="83">
        <v>924.94120000000021</v>
      </c>
      <c r="I140" s="84">
        <v>8.1494049966666666E-4</v>
      </c>
      <c r="J140" s="84">
        <f t="shared" si="2"/>
        <v>2.3387789541689983E-3</v>
      </c>
      <c r="K140" s="84">
        <f>H140/'סכום נכסי הקרן'!$C$42</f>
        <v>1.2023930511959753E-4</v>
      </c>
    </row>
    <row r="141" spans="2:11">
      <c r="B141" s="76" t="s">
        <v>2212</v>
      </c>
      <c r="C141" s="73">
        <v>9385</v>
      </c>
      <c r="D141" s="86" t="s">
        <v>133</v>
      </c>
      <c r="E141" s="95">
        <v>44896</v>
      </c>
      <c r="F141" s="83">
        <v>414385.41</v>
      </c>
      <c r="G141" s="85">
        <v>106.1223</v>
      </c>
      <c r="H141" s="83">
        <v>1782.3723300000004</v>
      </c>
      <c r="I141" s="84">
        <v>1.0051356000000001E-3</v>
      </c>
      <c r="J141" s="84">
        <f t="shared" si="2"/>
        <v>4.5068539426043087E-3</v>
      </c>
      <c r="K141" s="84">
        <f>H141/'סכום נכסי הקרן'!$C$42</f>
        <v>2.3170252381837675E-4</v>
      </c>
    </row>
    <row r="142" spans="2:11">
      <c r="B142" s="76" t="s">
        <v>2213</v>
      </c>
      <c r="C142" s="73">
        <v>7027</v>
      </c>
      <c r="D142" s="86" t="s">
        <v>134</v>
      </c>
      <c r="E142" s="95">
        <v>43738</v>
      </c>
      <c r="F142" s="83">
        <v>872257.82</v>
      </c>
      <c r="G142" s="85">
        <v>130.11770000000001</v>
      </c>
      <c r="H142" s="83">
        <v>5309.237900000001</v>
      </c>
      <c r="I142" s="84">
        <v>3.6344075833333333E-4</v>
      </c>
      <c r="J142" s="84">
        <f t="shared" si="2"/>
        <v>1.3424781881482203E-2</v>
      </c>
      <c r="K142" s="84">
        <f>H142/'סכום נכסי הקרן'!$C$42</f>
        <v>6.9018341469774633E-4</v>
      </c>
    </row>
    <row r="143" spans="2:11">
      <c r="B143" s="76" t="s">
        <v>2214</v>
      </c>
      <c r="C143" s="73">
        <v>9246</v>
      </c>
      <c r="D143" s="86" t="s">
        <v>133</v>
      </c>
      <c r="E143" s="95">
        <v>44816</v>
      </c>
      <c r="F143" s="83">
        <v>1118358.1299999999</v>
      </c>
      <c r="G143" s="85">
        <v>69.533600000000007</v>
      </c>
      <c r="H143" s="83">
        <v>3151.8310800000004</v>
      </c>
      <c r="I143" s="84">
        <v>6.6895227272727273E-4</v>
      </c>
      <c r="J143" s="84">
        <f t="shared" si="2"/>
        <v>7.9696268227642392E-3</v>
      </c>
      <c r="K143" s="84">
        <f>H143/'סכום נכסי הקרן'!$C$42</f>
        <v>4.09727644215168E-4</v>
      </c>
    </row>
    <row r="144" spans="2:11">
      <c r="B144" s="76" t="s">
        <v>2215</v>
      </c>
      <c r="C144" s="73">
        <v>9245</v>
      </c>
      <c r="D144" s="86" t="s">
        <v>131</v>
      </c>
      <c r="E144" s="95">
        <v>44816</v>
      </c>
      <c r="F144" s="83">
        <v>105063.87000000002</v>
      </c>
      <c r="G144" s="85">
        <v>101.8784</v>
      </c>
      <c r="H144" s="83">
        <v>409.31098000000009</v>
      </c>
      <c r="I144" s="84">
        <v>7.1805416666666667E-4</v>
      </c>
      <c r="J144" s="84">
        <f t="shared" si="2"/>
        <v>1.034971634666385E-3</v>
      </c>
      <c r="K144" s="84">
        <f>H144/'סכום נכסי הקרן'!$C$42</f>
        <v>5.3209077304612959E-5</v>
      </c>
    </row>
    <row r="145" spans="2:11">
      <c r="B145" s="76" t="s">
        <v>2216</v>
      </c>
      <c r="C145" s="73">
        <v>9534</v>
      </c>
      <c r="D145" s="86" t="s">
        <v>133</v>
      </c>
      <c r="E145" s="95">
        <v>45007</v>
      </c>
      <c r="F145" s="83">
        <v>471375.27408000006</v>
      </c>
      <c r="G145" s="85">
        <v>100.5012</v>
      </c>
      <c r="H145" s="83">
        <v>1920.1067059050001</v>
      </c>
      <c r="I145" s="84">
        <v>4.7137527425968251E-3</v>
      </c>
      <c r="J145" s="84">
        <f t="shared" si="2"/>
        <v>4.8551250106810846E-3</v>
      </c>
      <c r="K145" s="84">
        <f>H145/'סכום נכסי הקרן'!$C$42</f>
        <v>2.4960753837486812E-4</v>
      </c>
    </row>
    <row r="146" spans="2:11">
      <c r="B146" s="76" t="s">
        <v>2217</v>
      </c>
      <c r="C146" s="73">
        <v>8412</v>
      </c>
      <c r="D146" s="86" t="s">
        <v>133</v>
      </c>
      <c r="E146" s="95">
        <v>44440</v>
      </c>
      <c r="F146" s="83">
        <v>182806.85000000003</v>
      </c>
      <c r="G146" s="85">
        <v>296.9803</v>
      </c>
      <c r="H146" s="83">
        <v>2200.4293199999997</v>
      </c>
      <c r="I146" s="84">
        <v>1.0155936183333333E-3</v>
      </c>
      <c r="J146" s="84">
        <f t="shared" si="2"/>
        <v>5.5639404794082022E-3</v>
      </c>
      <c r="K146" s="84">
        <f>H146/'סכום נכסי הקרן'!$C$42</f>
        <v>2.8604855357463634E-4</v>
      </c>
    </row>
    <row r="147" spans="2:11">
      <c r="B147" s="76" t="s">
        <v>2218</v>
      </c>
      <c r="C147" s="73">
        <v>9495</v>
      </c>
      <c r="D147" s="86" t="s">
        <v>131</v>
      </c>
      <c r="E147" s="95">
        <v>44980</v>
      </c>
      <c r="F147" s="83">
        <v>828984.31999999995</v>
      </c>
      <c r="G147" s="85">
        <v>99.556600000000003</v>
      </c>
      <c r="H147" s="83">
        <v>3155.9800900000009</v>
      </c>
      <c r="I147" s="84">
        <v>1.9386586666666668E-3</v>
      </c>
      <c r="J147" s="84">
        <f t="shared" si="2"/>
        <v>7.9801178867028311E-3</v>
      </c>
      <c r="K147" s="84">
        <f>H147/'סכום נכסי הקרן'!$C$42</f>
        <v>4.1026700182982971E-4</v>
      </c>
    </row>
    <row r="148" spans="2:11">
      <c r="B148" s="76" t="s">
        <v>2219</v>
      </c>
      <c r="C148" s="73">
        <v>7018</v>
      </c>
      <c r="D148" s="86" t="s">
        <v>131</v>
      </c>
      <c r="E148" s="95">
        <v>43525</v>
      </c>
      <c r="F148" s="83">
        <v>1529629.3600000003</v>
      </c>
      <c r="G148" s="85">
        <v>109.9271</v>
      </c>
      <c r="H148" s="83">
        <v>6429.968820000001</v>
      </c>
      <c r="I148" s="84">
        <v>8.6319224090909089E-5</v>
      </c>
      <c r="J148" s="84">
        <f t="shared" si="2"/>
        <v>1.6258628929253952E-2</v>
      </c>
      <c r="K148" s="84">
        <f>H148/'סכום נכסי הקרן'!$C$42</f>
        <v>8.3587473761302709E-4</v>
      </c>
    </row>
    <row r="149" spans="2:11">
      <c r="B149" s="76" t="s">
        <v>2220</v>
      </c>
      <c r="C149" s="73">
        <v>87956</v>
      </c>
      <c r="D149" s="86" t="s">
        <v>133</v>
      </c>
      <c r="E149" s="95">
        <v>44837</v>
      </c>
      <c r="F149" s="83">
        <v>100317.1015</v>
      </c>
      <c r="G149" s="85">
        <v>100</v>
      </c>
      <c r="H149" s="83">
        <v>406.5952441</v>
      </c>
      <c r="I149" s="84">
        <v>1.1272494E-4</v>
      </c>
      <c r="J149" s="84">
        <f t="shared" si="2"/>
        <v>1.028104705214003E-3</v>
      </c>
      <c r="K149" s="84">
        <f>H149/'סכום נכסי הקרן'!$C$42</f>
        <v>5.2856040595355816E-5</v>
      </c>
    </row>
    <row r="150" spans="2:11">
      <c r="B150" s="76" t="s">
        <v>2221</v>
      </c>
      <c r="C150" s="73">
        <v>8299</v>
      </c>
      <c r="D150" s="86" t="s">
        <v>134</v>
      </c>
      <c r="E150" s="95">
        <v>44286</v>
      </c>
      <c r="F150" s="83">
        <v>815799.16000000015</v>
      </c>
      <c r="G150" s="85">
        <v>100.2175</v>
      </c>
      <c r="H150" s="83">
        <v>3824.5271700000003</v>
      </c>
      <c r="I150" s="84">
        <v>3.1643127956989246E-3</v>
      </c>
      <c r="J150" s="84">
        <f t="shared" si="2"/>
        <v>9.6705862543948924E-3</v>
      </c>
      <c r="K150" s="84">
        <f>H150/'סכום נכסי הקרן'!$C$42</f>
        <v>4.9717591705485792E-4</v>
      </c>
    </row>
    <row r="151" spans="2:11">
      <c r="B151" s="76" t="s">
        <v>2222</v>
      </c>
      <c r="C151" s="73">
        <v>9157</v>
      </c>
      <c r="D151" s="86" t="s">
        <v>133</v>
      </c>
      <c r="E151" s="95">
        <v>44763</v>
      </c>
      <c r="F151" s="83">
        <v>125777.83035300001</v>
      </c>
      <c r="G151" s="85">
        <v>95.172499999999999</v>
      </c>
      <c r="H151" s="83">
        <v>485.18000621700014</v>
      </c>
      <c r="I151" s="84">
        <v>3.1444454052688843E-4</v>
      </c>
      <c r="J151" s="84">
        <f t="shared" si="2"/>
        <v>1.2268118097927775E-3</v>
      </c>
      <c r="K151" s="84">
        <f>H151/'סכום נכסי הקרן'!$C$42</f>
        <v>6.3071800461968918E-5</v>
      </c>
    </row>
    <row r="152" spans="2:11">
      <c r="B152" s="76" t="s">
        <v>2223</v>
      </c>
      <c r="C152" s="73">
        <v>7036</v>
      </c>
      <c r="D152" s="86" t="s">
        <v>131</v>
      </c>
      <c r="E152" s="95">
        <v>37987</v>
      </c>
      <c r="F152" s="83">
        <v>3616796.4200000004</v>
      </c>
      <c r="G152" s="85">
        <v>131.8203</v>
      </c>
      <c r="H152" s="83">
        <v>18231.577300000001</v>
      </c>
      <c r="I152" s="84">
        <v>1.7751211842105264E-4</v>
      </c>
      <c r="J152" s="84">
        <f t="shared" si="2"/>
        <v>4.6099826984185847E-2</v>
      </c>
      <c r="K152" s="84">
        <f>H152/'סכום נכסי הקרן'!$C$42</f>
        <v>2.3700449128941682E-3</v>
      </c>
    </row>
    <row r="153" spans="2:11">
      <c r="B153" s="76" t="s">
        <v>2224</v>
      </c>
      <c r="C153" s="73">
        <v>87344</v>
      </c>
      <c r="D153" s="86" t="s">
        <v>131</v>
      </c>
      <c r="E153" s="95">
        <v>44421</v>
      </c>
      <c r="F153" s="83">
        <v>50317.194280000003</v>
      </c>
      <c r="G153" s="85">
        <v>100</v>
      </c>
      <c r="H153" s="83">
        <v>192.4129509</v>
      </c>
      <c r="I153" s="84">
        <v>4.6313939999999997E-4</v>
      </c>
      <c r="J153" s="84">
        <f t="shared" si="2"/>
        <v>4.8652969515734909E-4</v>
      </c>
      <c r="K153" s="84">
        <f>H153/'סכום נכסי הקרן'!$C$42</f>
        <v>2.5013048950816798E-5</v>
      </c>
    </row>
    <row r="154" spans="2:11">
      <c r="B154" s="76" t="s">
        <v>2225</v>
      </c>
      <c r="C154" s="73">
        <v>87346</v>
      </c>
      <c r="D154" s="86" t="s">
        <v>131</v>
      </c>
      <c r="E154" s="95">
        <v>44421</v>
      </c>
      <c r="F154" s="83">
        <v>69181.155979999996</v>
      </c>
      <c r="G154" s="85">
        <v>100</v>
      </c>
      <c r="H154" s="83">
        <v>264.54874050000001</v>
      </c>
      <c r="I154" s="84">
        <v>8.9107938000000002E-4</v>
      </c>
      <c r="J154" s="84">
        <f t="shared" si="2"/>
        <v>6.6893011862085455E-4</v>
      </c>
      <c r="K154" s="84">
        <f>H154/'סכום נכסי הקרן'!$C$42</f>
        <v>3.4390463661889774E-5</v>
      </c>
    </row>
    <row r="155" spans="2:11">
      <c r="B155" s="76" t="s">
        <v>2226</v>
      </c>
      <c r="C155" s="73">
        <v>9457</v>
      </c>
      <c r="D155" s="86" t="s">
        <v>131</v>
      </c>
      <c r="E155" s="95">
        <v>44893</v>
      </c>
      <c r="F155" s="83">
        <v>11010.952258000001</v>
      </c>
      <c r="G155" s="85">
        <v>100</v>
      </c>
      <c r="H155" s="83">
        <v>42.105881433</v>
      </c>
      <c r="I155" s="84">
        <v>5.3328245947599408E-3</v>
      </c>
      <c r="J155" s="84">
        <f t="shared" si="2"/>
        <v>1.0646768609965212E-4</v>
      </c>
      <c r="K155" s="84">
        <f>H155/'סכום נכסי הקרן'!$C$42</f>
        <v>5.4736257017765907E-6</v>
      </c>
    </row>
    <row r="156" spans="2:11">
      <c r="B156" s="76" t="s">
        <v>2227</v>
      </c>
      <c r="C156" s="73">
        <v>8296</v>
      </c>
      <c r="D156" s="86" t="s">
        <v>131</v>
      </c>
      <c r="E156" s="95">
        <v>44085</v>
      </c>
      <c r="F156" s="83">
        <v>462566.83000000007</v>
      </c>
      <c r="G156" s="85">
        <v>123.25749999999999</v>
      </c>
      <c r="H156" s="83">
        <v>2180.2471399999999</v>
      </c>
      <c r="I156" s="84">
        <v>1.4727930769230769E-4</v>
      </c>
      <c r="J156" s="84">
        <f t="shared" si="2"/>
        <v>5.5129084161448837E-3</v>
      </c>
      <c r="K156" s="84">
        <f>H156/'סכום נכסי הקרן'!$C$42</f>
        <v>2.8342493674472476E-4</v>
      </c>
    </row>
    <row r="157" spans="2:11">
      <c r="B157" s="76" t="s">
        <v>2228</v>
      </c>
      <c r="C157" s="73">
        <v>8333</v>
      </c>
      <c r="D157" s="86" t="s">
        <v>131</v>
      </c>
      <c r="E157" s="95">
        <v>44501</v>
      </c>
      <c r="F157" s="83">
        <v>125512.85000000002</v>
      </c>
      <c r="G157" s="85">
        <v>120.4042</v>
      </c>
      <c r="H157" s="83">
        <v>577.89336000000014</v>
      </c>
      <c r="I157" s="84">
        <v>4.1243925450000003E-4</v>
      </c>
      <c r="J157" s="84">
        <f t="shared" si="2"/>
        <v>1.461244053267395E-3</v>
      </c>
      <c r="K157" s="84">
        <f>H157/'סכום נכסי הקרן'!$C$42</f>
        <v>7.5124230642585076E-5</v>
      </c>
    </row>
    <row r="158" spans="2:11">
      <c r="B158" s="76" t="s">
        <v>2229</v>
      </c>
      <c r="C158" s="73">
        <v>87955</v>
      </c>
      <c r="D158" s="86" t="s">
        <v>133</v>
      </c>
      <c r="E158" s="95">
        <v>44827</v>
      </c>
      <c r="F158" s="83">
        <v>117371.0086</v>
      </c>
      <c r="G158" s="85">
        <v>100</v>
      </c>
      <c r="H158" s="83">
        <v>475.71643510000001</v>
      </c>
      <c r="I158" s="84">
        <v>1.8085813999999998E-4</v>
      </c>
      <c r="J158" s="84">
        <f t="shared" si="2"/>
        <v>1.2028825038436842E-3</v>
      </c>
      <c r="K158" s="84">
        <f>H158/'סכום נכסי הקרן'!$C$42</f>
        <v>6.184156743195794E-5</v>
      </c>
    </row>
    <row r="159" spans="2:11">
      <c r="B159" s="76" t="s">
        <v>2230</v>
      </c>
      <c r="C159" s="73">
        <v>6653</v>
      </c>
      <c r="D159" s="86" t="s">
        <v>131</v>
      </c>
      <c r="E159" s="95">
        <v>39264</v>
      </c>
      <c r="F159" s="83">
        <v>5989473.8300000001</v>
      </c>
      <c r="G159" s="85">
        <v>91.099800000000002</v>
      </c>
      <c r="H159" s="83">
        <v>20865.268550000001</v>
      </c>
      <c r="I159" s="84">
        <v>1.8065521210568498E-4</v>
      </c>
      <c r="J159" s="84">
        <f t="shared" si="2"/>
        <v>5.2759300761847649E-2</v>
      </c>
      <c r="K159" s="84">
        <f>H159/'סכום נכסי הקרן'!$C$42</f>
        <v>2.7124160882721969E-3</v>
      </c>
    </row>
    <row r="160" spans="2:11">
      <c r="B160" s="76" t="s">
        <v>2231</v>
      </c>
      <c r="C160" s="73">
        <v>8410</v>
      </c>
      <c r="D160" s="86" t="s">
        <v>133</v>
      </c>
      <c r="E160" s="95">
        <v>44651</v>
      </c>
      <c r="F160" s="83">
        <v>196829.98597000004</v>
      </c>
      <c r="G160" s="85">
        <v>121.9333</v>
      </c>
      <c r="H160" s="83">
        <v>972.74925768600019</v>
      </c>
      <c r="I160" s="84">
        <v>5.9645448636807001E-4</v>
      </c>
      <c r="J160" s="84">
        <f t="shared" si="2"/>
        <v>2.4596649944445465E-3</v>
      </c>
      <c r="K160" s="84">
        <f>H160/'סכום נכסי הקרן'!$C$42</f>
        <v>1.264541949258709E-4</v>
      </c>
    </row>
    <row r="161" spans="2:11">
      <c r="B161" s="76" t="s">
        <v>2232</v>
      </c>
      <c r="C161" s="73">
        <v>7001</v>
      </c>
      <c r="D161" s="86" t="s">
        <v>133</v>
      </c>
      <c r="E161" s="95">
        <v>43602</v>
      </c>
      <c r="F161" s="83">
        <v>542530.89000000013</v>
      </c>
      <c r="G161" s="85">
        <v>64.608699999999999</v>
      </c>
      <c r="H161" s="83">
        <v>1420.7013300000003</v>
      </c>
      <c r="I161" s="84">
        <v>9.3741221666666659E-4</v>
      </c>
      <c r="J161" s="84">
        <f t="shared" si="2"/>
        <v>3.5923433519491886E-3</v>
      </c>
      <c r="K161" s="84">
        <f>H161/'סכום נכסי הקרן'!$C$42</f>
        <v>1.8468648677525448E-4</v>
      </c>
    </row>
    <row r="162" spans="2:11">
      <c r="B162" s="76" t="s">
        <v>2233</v>
      </c>
      <c r="C162" s="73">
        <v>8319</v>
      </c>
      <c r="D162" s="86" t="s">
        <v>133</v>
      </c>
      <c r="E162" s="95">
        <v>44377</v>
      </c>
      <c r="F162" s="83">
        <v>303104.23000000004</v>
      </c>
      <c r="G162" s="85">
        <v>100.80710000000001</v>
      </c>
      <c r="H162" s="83">
        <v>1238.4270600000002</v>
      </c>
      <c r="I162" s="84">
        <v>2.8897893442857142E-4</v>
      </c>
      <c r="J162" s="84">
        <f t="shared" si="2"/>
        <v>3.1314500253652737E-3</v>
      </c>
      <c r="K162" s="84">
        <f>H162/'סכום נכסי הקרן'!$C$42</f>
        <v>1.6099143289941684E-4</v>
      </c>
    </row>
    <row r="163" spans="2:11">
      <c r="B163" s="76" t="s">
        <v>2234</v>
      </c>
      <c r="C163" s="73">
        <v>8411</v>
      </c>
      <c r="D163" s="86" t="s">
        <v>133</v>
      </c>
      <c r="E163" s="95">
        <v>44651</v>
      </c>
      <c r="F163" s="83">
        <v>280035.37728199997</v>
      </c>
      <c r="G163" s="85">
        <v>104.4327</v>
      </c>
      <c r="H163" s="83">
        <v>1185.3230374980003</v>
      </c>
      <c r="I163" s="84">
        <v>8.9468172955210507E-4</v>
      </c>
      <c r="J163" s="84">
        <f t="shared" si="2"/>
        <v>2.9971727651357648E-3</v>
      </c>
      <c r="K163" s="84">
        <f>H163/'סכום נכסי הקרן'!$C$42</f>
        <v>1.54088085135585E-4</v>
      </c>
    </row>
    <row r="164" spans="2:11">
      <c r="B164" s="76" t="s">
        <v>2235</v>
      </c>
      <c r="C164" s="73">
        <v>9384</v>
      </c>
      <c r="D164" s="86" t="s">
        <v>133</v>
      </c>
      <c r="E164" s="95">
        <v>44910</v>
      </c>
      <c r="F164" s="83">
        <v>50987.060228000017</v>
      </c>
      <c r="G164" s="85">
        <v>100.80459999999999</v>
      </c>
      <c r="H164" s="83">
        <v>208.31840472100006</v>
      </c>
      <c r="I164" s="84">
        <v>3.4922642921673416E-4</v>
      </c>
      <c r="J164" s="84">
        <f t="shared" si="2"/>
        <v>5.2674775513030935E-4</v>
      </c>
      <c r="K164" s="84">
        <f>H164/'סכום נכסי הקרן'!$C$42</f>
        <v>2.7080705484063341E-5</v>
      </c>
    </row>
    <row r="165" spans="2:11">
      <c r="B165" s="76" t="s">
        <v>2236</v>
      </c>
      <c r="C165" s="73">
        <v>7011</v>
      </c>
      <c r="D165" s="86" t="s">
        <v>133</v>
      </c>
      <c r="E165" s="95">
        <v>43651</v>
      </c>
      <c r="F165" s="83">
        <v>1228112.7700000003</v>
      </c>
      <c r="G165" s="85">
        <v>95.488200000000006</v>
      </c>
      <c r="H165" s="83">
        <v>4753.0816000000004</v>
      </c>
      <c r="I165" s="84">
        <v>1.3180581169616975E-3</v>
      </c>
      <c r="J165" s="84">
        <f t="shared" si="2"/>
        <v>1.2018501515045396E-2</v>
      </c>
      <c r="K165" s="84">
        <f>H165/'סכום נכסי הקרן'!$C$42</f>
        <v>6.1788493015636531E-4</v>
      </c>
    </row>
    <row r="166" spans="2:11">
      <c r="B166" s="76" t="s">
        <v>2237</v>
      </c>
      <c r="C166" s="73">
        <v>9736</v>
      </c>
      <c r="D166" s="86" t="s">
        <v>131</v>
      </c>
      <c r="E166" s="95">
        <v>44621</v>
      </c>
      <c r="F166" s="83">
        <v>776928.89000000013</v>
      </c>
      <c r="G166" s="85">
        <v>110.88979999999999</v>
      </c>
      <c r="H166" s="83">
        <v>3294.5094200000003</v>
      </c>
      <c r="I166" s="84">
        <v>9.1403399999999998E-4</v>
      </c>
      <c r="J166" s="84">
        <f t="shared" si="2"/>
        <v>8.3303990521857076E-3</v>
      </c>
      <c r="K166" s="84">
        <f>H166/'סכום נכסי הקרן'!$C$42</f>
        <v>4.2827535779654775E-4</v>
      </c>
    </row>
    <row r="167" spans="2:11">
      <c r="B167" s="76" t="s">
        <v>2238</v>
      </c>
      <c r="C167" s="73">
        <v>8502</v>
      </c>
      <c r="D167" s="86" t="s">
        <v>131</v>
      </c>
      <c r="E167" s="95">
        <v>44621</v>
      </c>
      <c r="F167" s="83">
        <v>1538812.5345120002</v>
      </c>
      <c r="G167" s="85">
        <v>101.9405</v>
      </c>
      <c r="H167" s="83">
        <v>5998.6062844749995</v>
      </c>
      <c r="I167" s="84">
        <v>1.2802194129184186E-3</v>
      </c>
      <c r="J167" s="84">
        <f t="shared" si="2"/>
        <v>1.516789838367673E-2</v>
      </c>
      <c r="K167" s="84">
        <f>H167/'סכום נכסי הקרן'!$C$42</f>
        <v>7.7979903082631033E-4</v>
      </c>
    </row>
    <row r="168" spans="2:11">
      <c r="B168" s="76" t="s">
        <v>2239</v>
      </c>
      <c r="C168" s="73">
        <v>7017</v>
      </c>
      <c r="D168" s="86" t="s">
        <v>132</v>
      </c>
      <c r="E168" s="95">
        <v>43709</v>
      </c>
      <c r="F168" s="83">
        <v>2334213.8462040005</v>
      </c>
      <c r="G168" s="85">
        <v>95.077365999999998</v>
      </c>
      <c r="H168" s="83">
        <v>2219.3098351270005</v>
      </c>
      <c r="I168" s="84">
        <v>1.4146749987862001E-3</v>
      </c>
      <c r="J168" s="84">
        <f t="shared" si="2"/>
        <v>5.6116811913830807E-3</v>
      </c>
      <c r="K168" s="84">
        <f>H168/'סכום נכסי הקרן'!$C$42</f>
        <v>2.8850295826454594E-4</v>
      </c>
    </row>
    <row r="169" spans="2:11">
      <c r="B169" s="76" t="s">
        <v>2240</v>
      </c>
      <c r="C169" s="73">
        <v>9536</v>
      </c>
      <c r="D169" s="86" t="s">
        <v>132</v>
      </c>
      <c r="E169" s="95">
        <v>45015</v>
      </c>
      <c r="F169" s="83">
        <v>537285.15472500015</v>
      </c>
      <c r="G169" s="85">
        <v>106.155328</v>
      </c>
      <c r="H169" s="83">
        <v>570.35666779300016</v>
      </c>
      <c r="I169" s="84">
        <v>1.4924586484440882E-3</v>
      </c>
      <c r="J169" s="84">
        <f t="shared" si="2"/>
        <v>1.4421869963239038E-3</v>
      </c>
      <c r="K169" s="84">
        <f>H169/'סכום נכסי הקרן'!$C$42</f>
        <v>7.4144485515143511E-5</v>
      </c>
    </row>
    <row r="170" spans="2:11">
      <c r="B170" s="76" t="s">
        <v>2241</v>
      </c>
      <c r="C170" s="73">
        <v>6885</v>
      </c>
      <c r="D170" s="86" t="s">
        <v>133</v>
      </c>
      <c r="E170" s="95">
        <v>43602</v>
      </c>
      <c r="F170" s="83">
        <v>776660.81000000017</v>
      </c>
      <c r="G170" s="85">
        <v>93.861400000000003</v>
      </c>
      <c r="H170" s="83">
        <v>2954.6479300000005</v>
      </c>
      <c r="I170" s="84">
        <v>1.1016858187516323E-3</v>
      </c>
      <c r="J170" s="84">
        <f t="shared" si="2"/>
        <v>7.4710353432877619E-3</v>
      </c>
      <c r="K170" s="84">
        <f>H170/'סכום נכסי הקרן'!$C$42</f>
        <v>3.8409448511565622E-4</v>
      </c>
    </row>
    <row r="171" spans="2:11">
      <c r="B171" s="76" t="s">
        <v>2242</v>
      </c>
      <c r="C171" s="73">
        <v>87345</v>
      </c>
      <c r="D171" s="86" t="s">
        <v>131</v>
      </c>
      <c r="E171" s="95">
        <v>44421</v>
      </c>
      <c r="F171" s="83">
        <v>47564.754419999997</v>
      </c>
      <c r="G171" s="85">
        <v>100</v>
      </c>
      <c r="H171" s="83">
        <v>181.8876209</v>
      </c>
      <c r="I171" s="84">
        <v>1.7394049000000003E-4</v>
      </c>
      <c r="J171" s="84">
        <f t="shared" si="2"/>
        <v>4.5991565710856984E-4</v>
      </c>
      <c r="K171" s="84">
        <f>H171/'סכום נכסי הקרן'!$C$42</f>
        <v>2.3644790768183728E-5</v>
      </c>
    </row>
    <row r="172" spans="2:11">
      <c r="B172" s="76" t="s">
        <v>2243</v>
      </c>
      <c r="C172" s="73">
        <v>7077</v>
      </c>
      <c r="D172" s="86" t="s">
        <v>131</v>
      </c>
      <c r="E172" s="95">
        <v>44012</v>
      </c>
      <c r="F172" s="83">
        <v>1656547.2400000002</v>
      </c>
      <c r="G172" s="85">
        <v>117.0718</v>
      </c>
      <c r="H172" s="83">
        <v>7416.0731400000013</v>
      </c>
      <c r="I172" s="84">
        <v>7.6163092000000002E-4</v>
      </c>
      <c r="J172" s="84">
        <f t="shared" si="2"/>
        <v>1.8752063139159544E-2</v>
      </c>
      <c r="K172" s="84">
        <f>H172/'סכום נכסי הקרן'!$C$42</f>
        <v>9.6406504658859567E-4</v>
      </c>
    </row>
    <row r="173" spans="2:11">
      <c r="B173" s="76" t="s">
        <v>2244</v>
      </c>
      <c r="C173" s="73">
        <v>9172</v>
      </c>
      <c r="D173" s="86" t="s">
        <v>133</v>
      </c>
      <c r="E173" s="95">
        <v>44743</v>
      </c>
      <c r="F173" s="83">
        <v>101680.89589200002</v>
      </c>
      <c r="G173" s="85">
        <v>94.228800000000007</v>
      </c>
      <c r="H173" s="83">
        <v>388.33840661599999</v>
      </c>
      <c r="I173" s="84">
        <v>1.9577549026121E-3</v>
      </c>
      <c r="J173" s="84">
        <f t="shared" si="2"/>
        <v>9.8194100607587099E-4</v>
      </c>
      <c r="K173" s="84">
        <f>H173/'סכום נכסי הקרן'!$C$42</f>
        <v>5.0482711941861322E-5</v>
      </c>
    </row>
    <row r="174" spans="2:11">
      <c r="B174" s="76" t="s">
        <v>2245</v>
      </c>
      <c r="C174" s="73">
        <v>8275</v>
      </c>
      <c r="D174" s="86" t="s">
        <v>131</v>
      </c>
      <c r="E174" s="95">
        <v>44256</v>
      </c>
      <c r="F174" s="83">
        <v>112882.03000000001</v>
      </c>
      <c r="G174" s="85">
        <v>114.9335</v>
      </c>
      <c r="H174" s="83">
        <v>496.12297000000007</v>
      </c>
      <c r="I174" s="84">
        <v>1.8813671666666667E-4</v>
      </c>
      <c r="J174" s="84">
        <f t="shared" si="2"/>
        <v>1.2544818642696606E-3</v>
      </c>
      <c r="K174" s="84">
        <f>H174/'סכום נכסי הקרן'!$C$42</f>
        <v>6.4494349658844179E-5</v>
      </c>
    </row>
    <row r="175" spans="2:11">
      <c r="B175" s="76" t="s">
        <v>2246</v>
      </c>
      <c r="C175" s="73">
        <v>9667</v>
      </c>
      <c r="D175" s="86" t="s">
        <v>131</v>
      </c>
      <c r="E175" s="95">
        <v>44959</v>
      </c>
      <c r="F175" s="83">
        <v>389966.77673100005</v>
      </c>
      <c r="G175" s="85">
        <v>100</v>
      </c>
      <c r="H175" s="83">
        <v>1491.2329541930003</v>
      </c>
      <c r="I175" s="84">
        <v>4.4567630364548223E-4</v>
      </c>
      <c r="J175" s="84">
        <f t="shared" si="2"/>
        <v>3.7706875302233804E-3</v>
      </c>
      <c r="K175" s="84">
        <f>H175/'סכום נכסי הקרן'!$C$42</f>
        <v>1.9385536527469089E-4</v>
      </c>
    </row>
    <row r="176" spans="2:11">
      <c r="B176" s="76" t="s">
        <v>2247</v>
      </c>
      <c r="C176" s="73">
        <v>8335</v>
      </c>
      <c r="D176" s="86" t="s">
        <v>131</v>
      </c>
      <c r="E176" s="95">
        <v>44412</v>
      </c>
      <c r="F176" s="83">
        <v>955096.99000000011</v>
      </c>
      <c r="G176" s="85">
        <v>99.453599999999994</v>
      </c>
      <c r="H176" s="83">
        <v>3632.3347700000004</v>
      </c>
      <c r="I176" s="84">
        <v>2.7288485704000001E-3</v>
      </c>
      <c r="J176" s="84">
        <f t="shared" si="2"/>
        <v>9.1846142377183405E-3</v>
      </c>
      <c r="K176" s="84">
        <f>H176/'סכום נכסי הקרן'!$C$42</f>
        <v>4.7219153899356311E-4</v>
      </c>
    </row>
    <row r="177" spans="2:11">
      <c r="B177" s="76" t="s">
        <v>2248</v>
      </c>
      <c r="C177" s="73">
        <v>6651</v>
      </c>
      <c r="D177" s="86" t="s">
        <v>133</v>
      </c>
      <c r="E177" s="95">
        <v>43465</v>
      </c>
      <c r="F177" s="83">
        <v>454537.91000000009</v>
      </c>
      <c r="G177" s="85">
        <v>106.4761</v>
      </c>
      <c r="H177" s="83">
        <v>1961.5959900000003</v>
      </c>
      <c r="I177" s="84">
        <v>1.8739641998846538E-3</v>
      </c>
      <c r="J177" s="84">
        <f t="shared" si="2"/>
        <v>4.9600335869937461E-3</v>
      </c>
      <c r="K177" s="84">
        <f>H177/'סכום נכסי הקרן'!$C$42</f>
        <v>2.5500100845652561E-4</v>
      </c>
    </row>
    <row r="178" spans="2:11">
      <c r="B178" s="76" t="s">
        <v>2249</v>
      </c>
      <c r="C178" s="73">
        <v>8415</v>
      </c>
      <c r="D178" s="86" t="s">
        <v>133</v>
      </c>
      <c r="E178" s="95">
        <v>44440</v>
      </c>
      <c r="F178" s="83">
        <v>1819109.1200000003</v>
      </c>
      <c r="G178" s="85">
        <v>117.5904</v>
      </c>
      <c r="H178" s="83">
        <v>8669.9768500000009</v>
      </c>
      <c r="I178" s="84">
        <v>3.0318485008333333E-3</v>
      </c>
      <c r="J178" s="84">
        <f t="shared" si="2"/>
        <v>2.1922646963842048E-2</v>
      </c>
      <c r="K178" s="84">
        <f>H178/'סכום נכסי הקרן'!$C$42</f>
        <v>1.1270683929389207E-3</v>
      </c>
    </row>
    <row r="179" spans="2:11">
      <c r="B179" s="76" t="s">
        <v>2250</v>
      </c>
      <c r="C179" s="73">
        <v>87341</v>
      </c>
      <c r="D179" s="86" t="s">
        <v>131</v>
      </c>
      <c r="E179" s="95">
        <v>44421</v>
      </c>
      <c r="F179" s="83">
        <v>41808.344969999998</v>
      </c>
      <c r="G179" s="85">
        <v>100</v>
      </c>
      <c r="H179" s="83">
        <v>159.8751111</v>
      </c>
      <c r="I179" s="84">
        <v>1.8010080000000002E-4</v>
      </c>
      <c r="J179" s="84">
        <f t="shared" si="2"/>
        <v>4.042554760628138E-4</v>
      </c>
      <c r="K179" s="84">
        <f>H179/'סכום נכסי הקרן'!$C$42</f>
        <v>2.078323710153948E-5</v>
      </c>
    </row>
    <row r="180" spans="2:11">
      <c r="B180" s="76" t="s">
        <v>2251</v>
      </c>
      <c r="C180" s="73">
        <v>8310</v>
      </c>
      <c r="D180" s="86" t="s">
        <v>131</v>
      </c>
      <c r="E180" s="95">
        <v>44377</v>
      </c>
      <c r="F180" s="83">
        <v>306147.79000000004</v>
      </c>
      <c r="G180" s="85">
        <v>34.741199999999999</v>
      </c>
      <c r="H180" s="83">
        <v>406.71842000000009</v>
      </c>
      <c r="I180" s="84">
        <v>7.986379230769231E-4</v>
      </c>
      <c r="J180" s="84">
        <f t="shared" si="2"/>
        <v>1.0284161641506155E-3</v>
      </c>
      <c r="K180" s="84">
        <f>H180/'סכום נכסי הקרן'!$C$42</f>
        <v>5.2872053056065202E-5</v>
      </c>
    </row>
    <row r="181" spans="2:11">
      <c r="B181" s="76" t="s">
        <v>2252</v>
      </c>
      <c r="C181" s="73">
        <v>9695</v>
      </c>
      <c r="D181" s="86" t="s">
        <v>131</v>
      </c>
      <c r="E181" s="95">
        <v>45108</v>
      </c>
      <c r="F181" s="83">
        <v>731187.79574300011</v>
      </c>
      <c r="G181" s="85">
        <v>100</v>
      </c>
      <c r="H181" s="83">
        <v>2796.0621307640004</v>
      </c>
      <c r="I181" s="84">
        <v>5.8495014853525602E-4</v>
      </c>
      <c r="J181" s="84">
        <f t="shared" si="2"/>
        <v>7.0700399830602939E-3</v>
      </c>
      <c r="K181" s="84">
        <f>H181/'סכום נכסי הקרן'!$C$42</f>
        <v>3.6347885430369471E-4</v>
      </c>
    </row>
    <row r="182" spans="2:11">
      <c r="B182" s="76" t="s">
        <v>2253</v>
      </c>
      <c r="C182" s="73">
        <v>87951</v>
      </c>
      <c r="D182" s="86" t="s">
        <v>133</v>
      </c>
      <c r="E182" s="95">
        <v>44771</v>
      </c>
      <c r="F182" s="83">
        <v>78247.339269999997</v>
      </c>
      <c r="G182" s="85">
        <v>100</v>
      </c>
      <c r="H182" s="83">
        <v>317.14429080000002</v>
      </c>
      <c r="I182" s="84">
        <v>3.3479308000000001E-4</v>
      </c>
      <c r="J182" s="84">
        <f t="shared" si="2"/>
        <v>8.0192167108340774E-4</v>
      </c>
      <c r="K182" s="84">
        <f>H182/'סכום נכסי הקרן'!$C$42</f>
        <v>4.1227711716636211E-5</v>
      </c>
    </row>
    <row r="183" spans="2:11">
      <c r="B183" s="76" t="s">
        <v>2254</v>
      </c>
      <c r="C183" s="73">
        <v>7085</v>
      </c>
      <c r="D183" s="86" t="s">
        <v>131</v>
      </c>
      <c r="E183" s="95">
        <v>43983</v>
      </c>
      <c r="F183" s="83">
        <v>1716091.7538410001</v>
      </c>
      <c r="G183" s="85">
        <v>98.566800000000001</v>
      </c>
      <c r="H183" s="83">
        <v>6468.2834836610009</v>
      </c>
      <c r="I183" s="84">
        <v>5.7203057279682458E-4</v>
      </c>
      <c r="J183" s="84">
        <f t="shared" si="2"/>
        <v>1.6355510254257542E-2</v>
      </c>
      <c r="K183" s="84">
        <f>H183/'סכום נכסי הקרן'!$C$42</f>
        <v>8.4085551750961909E-4</v>
      </c>
    </row>
    <row r="184" spans="2:11">
      <c r="B184" s="76" t="s">
        <v>2255</v>
      </c>
      <c r="C184" s="73">
        <v>8330</v>
      </c>
      <c r="D184" s="86" t="s">
        <v>131</v>
      </c>
      <c r="E184" s="95">
        <v>44002</v>
      </c>
      <c r="F184" s="83">
        <v>729458.12000000011</v>
      </c>
      <c r="G184" s="85">
        <v>110.6713</v>
      </c>
      <c r="H184" s="83">
        <v>3087.1181900000006</v>
      </c>
      <c r="I184" s="84">
        <v>2.0698798150769232E-3</v>
      </c>
      <c r="J184" s="84">
        <f t="shared" si="2"/>
        <v>7.805995723624691E-3</v>
      </c>
      <c r="K184" s="84">
        <f>H184/'סכום נכסי הקרן'!$C$42</f>
        <v>4.0131518196796686E-4</v>
      </c>
    </row>
    <row r="185" spans="2:11">
      <c r="B185" s="76" t="s">
        <v>2256</v>
      </c>
      <c r="C185" s="73">
        <v>5287</v>
      </c>
      <c r="D185" s="86" t="s">
        <v>133</v>
      </c>
      <c r="E185" s="95">
        <v>42735</v>
      </c>
      <c r="F185" s="83">
        <v>718031.19507899997</v>
      </c>
      <c r="G185" s="85">
        <v>24.521899999999999</v>
      </c>
      <c r="H185" s="83">
        <v>713.64914348100012</v>
      </c>
      <c r="I185" s="84">
        <v>4.669235638751587E-4</v>
      </c>
      <c r="J185" s="84">
        <f t="shared" si="2"/>
        <v>1.8045121110770008E-3</v>
      </c>
      <c r="K185" s="84">
        <f>H185/'סכום נכסי הקרן'!$C$42</f>
        <v>9.2772034710261994E-5</v>
      </c>
    </row>
    <row r="186" spans="2:11">
      <c r="B186" s="76" t="s">
        <v>2257</v>
      </c>
      <c r="C186" s="73">
        <v>7028</v>
      </c>
      <c r="D186" s="86" t="s">
        <v>133</v>
      </c>
      <c r="E186" s="95">
        <v>43754</v>
      </c>
      <c r="F186" s="83">
        <v>1147670.6100000003</v>
      </c>
      <c r="G186" s="85">
        <v>109.4756</v>
      </c>
      <c r="H186" s="83">
        <v>5092.3930199999995</v>
      </c>
      <c r="I186" s="84">
        <v>1.2311320754716982E-4</v>
      </c>
      <c r="J186" s="84">
        <f t="shared" si="2"/>
        <v>1.2876474333215022E-2</v>
      </c>
      <c r="K186" s="84">
        <f>H186/'סכום נכסי הקרן'!$C$42</f>
        <v>6.6199429555163997E-4</v>
      </c>
    </row>
    <row r="187" spans="2:11">
      <c r="B187" s="76" t="s">
        <v>2258</v>
      </c>
      <c r="C187" s="73">
        <v>8416</v>
      </c>
      <c r="D187" s="86" t="s">
        <v>133</v>
      </c>
      <c r="E187" s="95">
        <v>44713</v>
      </c>
      <c r="F187" s="83">
        <v>266007.37000000005</v>
      </c>
      <c r="G187" s="85">
        <v>107.7308</v>
      </c>
      <c r="H187" s="83">
        <v>1161.5044400000002</v>
      </c>
      <c r="I187" s="84">
        <v>5.6531556886227546E-5</v>
      </c>
      <c r="J187" s="84">
        <f t="shared" si="2"/>
        <v>2.9369457641694927E-3</v>
      </c>
      <c r="K187" s="84">
        <f>H187/'סכום נכסי הקרן'!$C$42</f>
        <v>1.5099174602550654E-4</v>
      </c>
    </row>
    <row r="188" spans="2:11">
      <c r="B188" s="76" t="s">
        <v>2259</v>
      </c>
      <c r="C188" s="73">
        <v>87257</v>
      </c>
      <c r="D188" s="86" t="s">
        <v>131</v>
      </c>
      <c r="E188" s="95">
        <v>44469</v>
      </c>
      <c r="F188" s="83">
        <v>1968.2305590000001</v>
      </c>
      <c r="G188" s="85">
        <v>100</v>
      </c>
      <c r="H188" s="83">
        <v>7.5265136589999999</v>
      </c>
      <c r="I188" s="84">
        <v>1.3367475000000001E-4</v>
      </c>
      <c r="J188" s="84">
        <f t="shared" si="2"/>
        <v>1.9031319768148176E-5</v>
      </c>
      <c r="K188" s="84">
        <f>H188/'סכום נכסי הקרן'!$C$42</f>
        <v>9.7842194977509838E-7</v>
      </c>
    </row>
    <row r="189" spans="2:11">
      <c r="B189" s="76" t="s">
        <v>2260</v>
      </c>
      <c r="C189" s="73">
        <v>872510</v>
      </c>
      <c r="D189" s="86" t="s">
        <v>131</v>
      </c>
      <c r="E189" s="95">
        <v>44469</v>
      </c>
      <c r="F189" s="83">
        <v>4123.3262690000001</v>
      </c>
      <c r="G189" s="85">
        <v>100</v>
      </c>
      <c r="H189" s="83">
        <v>15.767599649999999</v>
      </c>
      <c r="I189" s="84">
        <v>1.2744705E-4</v>
      </c>
      <c r="J189" s="84">
        <f t="shared" si="2"/>
        <v>3.9869485994550193E-5</v>
      </c>
      <c r="K189" s="84">
        <f>H189/'סכום נכסי הקרן'!$C$42</f>
        <v>2.0497359457228294E-6</v>
      </c>
    </row>
    <row r="190" spans="2:11">
      <c r="B190" s="76" t="s">
        <v>2261</v>
      </c>
      <c r="C190" s="73">
        <v>8339</v>
      </c>
      <c r="D190" s="86" t="s">
        <v>131</v>
      </c>
      <c r="E190" s="95">
        <v>44539</v>
      </c>
      <c r="F190" s="83">
        <v>163506.33083200001</v>
      </c>
      <c r="G190" s="85">
        <v>98.844399999999993</v>
      </c>
      <c r="H190" s="83">
        <v>618.02283995800008</v>
      </c>
      <c r="I190" s="84">
        <v>3.9934731369418628E-4</v>
      </c>
      <c r="J190" s="84">
        <f t="shared" si="2"/>
        <v>1.5627142690686987E-3</v>
      </c>
      <c r="K190" s="84">
        <f>H190/'סכום נכסי הקרן'!$C$42</f>
        <v>8.0340930671690423E-5</v>
      </c>
    </row>
    <row r="191" spans="2:11">
      <c r="B191" s="76" t="s">
        <v>2262</v>
      </c>
      <c r="C191" s="73">
        <v>7013</v>
      </c>
      <c r="D191" s="86" t="s">
        <v>133</v>
      </c>
      <c r="E191" s="95">
        <v>43507</v>
      </c>
      <c r="F191" s="83">
        <v>960475.8247720002</v>
      </c>
      <c r="G191" s="85">
        <v>94.651300000000006</v>
      </c>
      <c r="H191" s="83">
        <v>3684.684778147001</v>
      </c>
      <c r="I191" s="84">
        <v>7.9994986649009039E-4</v>
      </c>
      <c r="J191" s="84">
        <f t="shared" si="2"/>
        <v>9.3169849195571218E-3</v>
      </c>
      <c r="K191" s="84">
        <f>H191/'סכום נכסי הקרן'!$C$42</f>
        <v>4.7899686737833027E-4</v>
      </c>
    </row>
    <row r="192" spans="2:11">
      <c r="B192" s="76" t="s">
        <v>2263</v>
      </c>
      <c r="C192" s="73">
        <v>8112</v>
      </c>
      <c r="D192" s="86" t="s">
        <v>131</v>
      </c>
      <c r="E192" s="95">
        <v>44440</v>
      </c>
      <c r="F192" s="83">
        <v>151100.6</v>
      </c>
      <c r="G192" s="85">
        <v>76.177899999999994</v>
      </c>
      <c r="H192" s="83">
        <v>440.16252000000009</v>
      </c>
      <c r="I192" s="84">
        <v>9.443787512499999E-5</v>
      </c>
      <c r="J192" s="84">
        <f t="shared" si="2"/>
        <v>1.1129819259753924E-3</v>
      </c>
      <c r="K192" s="84">
        <f>H192/'סכום נכסי הקרן'!$C$42</f>
        <v>5.7219675742080627E-5</v>
      </c>
    </row>
    <row r="193" spans="2:11">
      <c r="B193" s="76" t="s">
        <v>2264</v>
      </c>
      <c r="C193" s="73">
        <v>8317</v>
      </c>
      <c r="D193" s="86" t="s">
        <v>131</v>
      </c>
      <c r="E193" s="95">
        <v>44378</v>
      </c>
      <c r="F193" s="83">
        <v>145316.44000000003</v>
      </c>
      <c r="G193" s="85">
        <v>115.0716</v>
      </c>
      <c r="H193" s="83">
        <v>639.44143999999994</v>
      </c>
      <c r="I193" s="84">
        <v>3.1250846860215052E-5</v>
      </c>
      <c r="J193" s="84">
        <f t="shared" si="2"/>
        <v>1.6168727074710454E-3</v>
      </c>
      <c r="K193" s="84">
        <f>H193/'סכום נכסי הקרן'!$C$42</f>
        <v>8.312527802878149E-5</v>
      </c>
    </row>
    <row r="194" spans="2:11">
      <c r="B194" s="76" t="s">
        <v>2265</v>
      </c>
      <c r="C194" s="73">
        <v>9377</v>
      </c>
      <c r="D194" s="86" t="s">
        <v>131</v>
      </c>
      <c r="E194" s="95">
        <v>44502</v>
      </c>
      <c r="F194" s="83">
        <v>807228.56000000017</v>
      </c>
      <c r="G194" s="85">
        <v>100.67440000000001</v>
      </c>
      <c r="H194" s="83">
        <v>3107.6596800000007</v>
      </c>
      <c r="I194" s="84">
        <v>2.1721634587816784E-3</v>
      </c>
      <c r="J194" s="84">
        <f t="shared" si="2"/>
        <v>7.8579363275239154E-3</v>
      </c>
      <c r="K194" s="84">
        <f>H194/'סכום נכסי הקרן'!$C$42</f>
        <v>4.0398550791270928E-4</v>
      </c>
    </row>
    <row r="195" spans="2:11">
      <c r="B195" s="76" t="s">
        <v>2266</v>
      </c>
      <c r="C195" s="73">
        <v>7043</v>
      </c>
      <c r="D195" s="86" t="s">
        <v>133</v>
      </c>
      <c r="E195" s="95">
        <v>43860</v>
      </c>
      <c r="F195" s="83">
        <v>2042651.6786290002</v>
      </c>
      <c r="G195" s="85">
        <v>93.243600000000001</v>
      </c>
      <c r="H195" s="83">
        <v>7719.7043298180006</v>
      </c>
      <c r="I195" s="84">
        <v>6.3167949236393327E-4</v>
      </c>
      <c r="J195" s="84">
        <f t="shared" si="2"/>
        <v>1.9519815982881532E-2</v>
      </c>
      <c r="K195" s="84">
        <f>H195/'סכום נכסי הקרן'!$C$42</f>
        <v>1.0035360997499782E-3</v>
      </c>
    </row>
    <row r="196" spans="2:11">
      <c r="B196" s="76" t="s">
        <v>2267</v>
      </c>
      <c r="C196" s="73">
        <v>5304</v>
      </c>
      <c r="D196" s="86" t="s">
        <v>133</v>
      </c>
      <c r="E196" s="95">
        <v>42928</v>
      </c>
      <c r="F196" s="83">
        <v>1091175.1332270002</v>
      </c>
      <c r="G196" s="85">
        <v>56.848599999999998</v>
      </c>
      <c r="H196" s="83">
        <v>2514.2100218580008</v>
      </c>
      <c r="I196" s="84">
        <v>2.0096719651154304E-4</v>
      </c>
      <c r="J196" s="84">
        <f t="shared" si="2"/>
        <v>6.3573570790037975E-3</v>
      </c>
      <c r="K196" s="84">
        <f>H196/'סכום נכסי הקרן'!$C$42</f>
        <v>3.2683900982347205E-4</v>
      </c>
    </row>
    <row r="197" spans="2:11">
      <c r="B197" s="76" t="s">
        <v>2268</v>
      </c>
      <c r="C197" s="73">
        <v>85891</v>
      </c>
      <c r="D197" s="86" t="s">
        <v>131</v>
      </c>
      <c r="E197" s="95">
        <v>44395</v>
      </c>
      <c r="F197" s="83">
        <v>1884270.5519999999</v>
      </c>
      <c r="G197" s="85">
        <v>100</v>
      </c>
      <c r="H197" s="83">
        <v>7205.4505920000001</v>
      </c>
      <c r="I197" s="84">
        <v>1.01312824E-3</v>
      </c>
      <c r="J197" s="84">
        <f t="shared" si="2"/>
        <v>1.821948919550145E-2</v>
      </c>
      <c r="K197" s="84">
        <f>H197/'סכום נכסי הקרן'!$C$42</f>
        <v>9.3668481007838384E-4</v>
      </c>
    </row>
    <row r="198" spans="2:11">
      <c r="B198" s="76" t="s">
        <v>2269</v>
      </c>
      <c r="C198" s="73">
        <v>87256</v>
      </c>
      <c r="D198" s="86" t="s">
        <v>131</v>
      </c>
      <c r="E198" s="95">
        <v>44469</v>
      </c>
      <c r="F198" s="83">
        <v>26591.698700000001</v>
      </c>
      <c r="G198" s="85">
        <v>100</v>
      </c>
      <c r="H198" s="83">
        <v>101.6866558</v>
      </c>
      <c r="I198" s="84">
        <v>6.5782549999999999E-5</v>
      </c>
      <c r="J198" s="84">
        <f t="shared" ref="J198:J219" si="3">IFERROR(H198/$H$11,0)</f>
        <v>2.571218694819377E-4</v>
      </c>
      <c r="K198" s="84">
        <f>H198/'סכום נכסי הקרן'!$C$42</f>
        <v>1.3218929844759523E-5</v>
      </c>
    </row>
    <row r="199" spans="2:11">
      <c r="B199" s="76" t="s">
        <v>2270</v>
      </c>
      <c r="C199" s="73">
        <v>87258</v>
      </c>
      <c r="D199" s="86" t="s">
        <v>131</v>
      </c>
      <c r="E199" s="95">
        <v>44469</v>
      </c>
      <c r="F199" s="83">
        <v>15194.58519</v>
      </c>
      <c r="G199" s="85">
        <v>100</v>
      </c>
      <c r="H199" s="83">
        <v>58.104093779999999</v>
      </c>
      <c r="I199" s="84">
        <v>6.4798969999999999E-5</v>
      </c>
      <c r="J199" s="84">
        <f t="shared" si="3"/>
        <v>1.4692029253721831E-4</v>
      </c>
      <c r="K199" s="84">
        <f>H199/'סכום נכסי הקרן'!$C$42</f>
        <v>7.5533405374429501E-6</v>
      </c>
    </row>
    <row r="200" spans="2:11">
      <c r="B200" s="76" t="s">
        <v>2271</v>
      </c>
      <c r="C200" s="73">
        <v>7041</v>
      </c>
      <c r="D200" s="86" t="s">
        <v>131</v>
      </c>
      <c r="E200" s="95">
        <v>43516</v>
      </c>
      <c r="F200" s="83">
        <v>714490.44</v>
      </c>
      <c r="G200" s="85">
        <v>81.414699999999996</v>
      </c>
      <c r="H200" s="83">
        <v>2224.4217500000004</v>
      </c>
      <c r="I200" s="84">
        <v>4.65680284E-4</v>
      </c>
      <c r="J200" s="84">
        <f t="shared" si="3"/>
        <v>5.6246070280962426E-3</v>
      </c>
      <c r="K200" s="84">
        <f>H200/'סכום נכסי הקרן'!$C$42</f>
        <v>2.8916749033659555E-4</v>
      </c>
    </row>
    <row r="201" spans="2:11">
      <c r="B201" s="76" t="s">
        <v>2272</v>
      </c>
      <c r="C201" s="73">
        <v>7054</v>
      </c>
      <c r="D201" s="86" t="s">
        <v>131</v>
      </c>
      <c r="E201" s="95">
        <v>43973</v>
      </c>
      <c r="F201" s="83">
        <v>258938.17000000004</v>
      </c>
      <c r="G201" s="85">
        <v>105.489</v>
      </c>
      <c r="H201" s="83">
        <v>1044.5305000000001</v>
      </c>
      <c r="I201" s="84">
        <v>8.1238181538461544E-4</v>
      </c>
      <c r="J201" s="84">
        <f t="shared" si="3"/>
        <v>2.6411689201298635E-3</v>
      </c>
      <c r="K201" s="84">
        <f>H201/'סכום נכסי הקרן'!$C$42</f>
        <v>1.3578551965922345E-4</v>
      </c>
    </row>
    <row r="202" spans="2:11">
      <c r="B202" s="76" t="s">
        <v>2273</v>
      </c>
      <c r="C202" s="73">
        <v>7071</v>
      </c>
      <c r="D202" s="86" t="s">
        <v>131</v>
      </c>
      <c r="E202" s="95">
        <v>44055</v>
      </c>
      <c r="F202" s="83">
        <v>346098.66</v>
      </c>
      <c r="G202" s="85">
        <v>0</v>
      </c>
      <c r="H202" s="83">
        <v>0</v>
      </c>
      <c r="I202" s="84">
        <v>1.0746468000000001E-3</v>
      </c>
      <c r="J202" s="84">
        <v>0</v>
      </c>
      <c r="K202" s="84">
        <v>0</v>
      </c>
    </row>
    <row r="203" spans="2:11">
      <c r="B203" s="76" t="s">
        <v>2274</v>
      </c>
      <c r="C203" s="73">
        <v>83111</v>
      </c>
      <c r="D203" s="86" t="s">
        <v>131</v>
      </c>
      <c r="E203" s="95">
        <v>44256</v>
      </c>
      <c r="F203" s="83">
        <v>148945.74909999999</v>
      </c>
      <c r="G203" s="85">
        <v>100</v>
      </c>
      <c r="H203" s="83">
        <v>569.56854469999996</v>
      </c>
      <c r="I203" s="84">
        <v>1.4806226000000001E-4</v>
      </c>
      <c r="J203" s="84">
        <f t="shared" si="3"/>
        <v>1.4401941715873655E-3</v>
      </c>
      <c r="K203" s="84">
        <f>H203/'סכום נכסי הקרן'!$C$42</f>
        <v>7.4042032112645002E-5</v>
      </c>
    </row>
    <row r="204" spans="2:11">
      <c r="B204" s="76" t="s">
        <v>2275</v>
      </c>
      <c r="C204" s="73">
        <v>7068</v>
      </c>
      <c r="D204" s="86" t="s">
        <v>131</v>
      </c>
      <c r="E204" s="95">
        <v>43885</v>
      </c>
      <c r="F204" s="83">
        <v>654300.32000000007</v>
      </c>
      <c r="G204" s="85">
        <v>107.2679</v>
      </c>
      <c r="H204" s="83">
        <v>2683.8905000000004</v>
      </c>
      <c r="I204" s="84">
        <v>8.8566299999999997E-4</v>
      </c>
      <c r="J204" s="84">
        <f t="shared" si="3"/>
        <v>6.7864061160797127E-3</v>
      </c>
      <c r="K204" s="84">
        <f>H204/'סכום נכסי הקרן'!$C$42</f>
        <v>3.4889691229787268E-4</v>
      </c>
    </row>
    <row r="205" spans="2:11">
      <c r="B205" s="76" t="s">
        <v>2276</v>
      </c>
      <c r="C205" s="73">
        <v>6646</v>
      </c>
      <c r="D205" s="86" t="s">
        <v>133</v>
      </c>
      <c r="E205" s="95">
        <v>42947</v>
      </c>
      <c r="F205" s="83">
        <v>494214.03000000009</v>
      </c>
      <c r="G205" s="85">
        <v>67.285799999999995</v>
      </c>
      <c r="H205" s="83">
        <v>1347.8011000000004</v>
      </c>
      <c r="I205" s="84">
        <v>3.856215641609719E-4</v>
      </c>
      <c r="J205" s="84">
        <f t="shared" si="3"/>
        <v>3.4080099871060185E-3</v>
      </c>
      <c r="K205" s="84">
        <f>H205/'סכום נכסי הקרן'!$C$42</f>
        <v>1.7520969733365665E-4</v>
      </c>
    </row>
    <row r="206" spans="2:11">
      <c r="B206" s="76" t="s">
        <v>2277</v>
      </c>
      <c r="C206" s="73">
        <v>6647</v>
      </c>
      <c r="D206" s="86" t="s">
        <v>131</v>
      </c>
      <c r="E206" s="95">
        <v>43454</v>
      </c>
      <c r="F206" s="83">
        <v>1144540.7000000002</v>
      </c>
      <c r="G206" s="85">
        <v>133.69300000000001</v>
      </c>
      <c r="H206" s="83">
        <v>5851.3730999999998</v>
      </c>
      <c r="I206" s="84">
        <v>8.3449444347826092E-5</v>
      </c>
      <c r="J206" s="84">
        <f t="shared" si="3"/>
        <v>1.4795608909269698E-2</v>
      </c>
      <c r="K206" s="84">
        <f>H206/'סכום נכסי הקרן'!$C$42</f>
        <v>7.6065920248714728E-4</v>
      </c>
    </row>
    <row r="207" spans="2:11">
      <c r="B207" s="76" t="s">
        <v>2278</v>
      </c>
      <c r="C207" s="73">
        <v>8000</v>
      </c>
      <c r="D207" s="86" t="s">
        <v>131</v>
      </c>
      <c r="E207" s="95">
        <v>44228</v>
      </c>
      <c r="F207" s="83">
        <v>834371.77000000014</v>
      </c>
      <c r="G207" s="85">
        <v>112.9675</v>
      </c>
      <c r="H207" s="83">
        <v>3604.3835900000008</v>
      </c>
      <c r="I207" s="84">
        <v>5.4305235151515152E-5</v>
      </c>
      <c r="J207" s="84">
        <f t="shared" si="3"/>
        <v>9.1139377108989186E-3</v>
      </c>
      <c r="K207" s="84">
        <f>H207/'סכום נכסי הקרן'!$C$42</f>
        <v>4.6855797778937766E-4</v>
      </c>
    </row>
    <row r="208" spans="2:11">
      <c r="B208" s="76" t="s">
        <v>2279</v>
      </c>
      <c r="C208" s="73">
        <v>9618</v>
      </c>
      <c r="D208" s="86" t="s">
        <v>135</v>
      </c>
      <c r="E208" s="95">
        <v>45020</v>
      </c>
      <c r="F208" s="83">
        <v>1430140.8214160001</v>
      </c>
      <c r="G208" s="85">
        <v>102.5916</v>
      </c>
      <c r="H208" s="83">
        <v>3634.8520594820002</v>
      </c>
      <c r="I208" s="84">
        <v>2.2002166485268343E-3</v>
      </c>
      <c r="J208" s="84">
        <f t="shared" si="3"/>
        <v>9.190979381429154E-3</v>
      </c>
      <c r="K208" s="84">
        <f>H208/'סכום נכסי הקרן'!$C$42</f>
        <v>4.7251877832304751E-4</v>
      </c>
    </row>
    <row r="209" spans="2:11">
      <c r="B209" s="76" t="s">
        <v>2280</v>
      </c>
      <c r="C209" s="73">
        <v>8312</v>
      </c>
      <c r="D209" s="86" t="s">
        <v>133</v>
      </c>
      <c r="E209" s="95">
        <v>44377</v>
      </c>
      <c r="F209" s="83">
        <v>1546423.9</v>
      </c>
      <c r="G209" s="85">
        <v>91.404399999999995</v>
      </c>
      <c r="H209" s="83">
        <v>5729.0547800000013</v>
      </c>
      <c r="I209" s="84">
        <v>1.4157501636363635E-3</v>
      </c>
      <c r="J209" s="84">
        <f t="shared" si="3"/>
        <v>1.4486318424074199E-2</v>
      </c>
      <c r="K209" s="84">
        <f>H209/'סכום נכסי הקרן'!$C$42</f>
        <v>7.4475822434908151E-4</v>
      </c>
    </row>
    <row r="210" spans="2:11">
      <c r="B210" s="76" t="s">
        <v>2281</v>
      </c>
      <c r="C210" s="73">
        <v>5337</v>
      </c>
      <c r="D210" s="86" t="s">
        <v>131</v>
      </c>
      <c r="E210" s="95">
        <v>42985</v>
      </c>
      <c r="F210" s="83">
        <v>350416.78000000009</v>
      </c>
      <c r="G210" s="85">
        <v>102.8734</v>
      </c>
      <c r="H210" s="83">
        <v>1378.4971200000005</v>
      </c>
      <c r="I210" s="84">
        <v>8.1373280000000001E-5</v>
      </c>
      <c r="J210" s="84">
        <f t="shared" si="3"/>
        <v>3.4856270351440459E-3</v>
      </c>
      <c r="K210" s="84">
        <f>H210/'סכום נכסי הקרן'!$C$42</f>
        <v>1.7920007868410062E-4</v>
      </c>
    </row>
    <row r="211" spans="2:11">
      <c r="B211" s="76" t="s">
        <v>2282</v>
      </c>
      <c r="C211" s="73">
        <v>7049</v>
      </c>
      <c r="D211" s="86" t="s">
        <v>133</v>
      </c>
      <c r="E211" s="95">
        <v>43922</v>
      </c>
      <c r="F211" s="83">
        <v>340732.77000000008</v>
      </c>
      <c r="G211" s="85">
        <v>156.39359999999999</v>
      </c>
      <c r="H211" s="83">
        <v>2159.8331600000006</v>
      </c>
      <c r="I211" s="84">
        <v>6.7963249999999995E-4</v>
      </c>
      <c r="J211" s="84">
        <f t="shared" si="3"/>
        <v>5.4612902302593096E-3</v>
      </c>
      <c r="K211" s="84">
        <f>H211/'סכום נכסי הקרן'!$C$42</f>
        <v>2.8077118667939593E-4</v>
      </c>
    </row>
    <row r="212" spans="2:11">
      <c r="B212" s="76" t="s">
        <v>2283</v>
      </c>
      <c r="C212" s="73">
        <v>8322</v>
      </c>
      <c r="D212" s="86" t="s">
        <v>131</v>
      </c>
      <c r="E212" s="95">
        <v>44197</v>
      </c>
      <c r="F212" s="83">
        <v>698470.00000000012</v>
      </c>
      <c r="G212" s="85">
        <v>100.0003</v>
      </c>
      <c r="H212" s="83">
        <v>2670.9573100000007</v>
      </c>
      <c r="I212" s="84">
        <v>3.4758175946666666E-3</v>
      </c>
      <c r="J212" s="84">
        <f t="shared" si="3"/>
        <v>6.7537036344708619E-3</v>
      </c>
      <c r="K212" s="84">
        <f>H212/'סכום נכסי הקרן'!$C$42</f>
        <v>3.4721564025746657E-4</v>
      </c>
    </row>
    <row r="213" spans="2:11">
      <c r="B213" s="76" t="s">
        <v>2284</v>
      </c>
      <c r="C213" s="73">
        <v>9273</v>
      </c>
      <c r="D213" s="86" t="s">
        <v>131</v>
      </c>
      <c r="E213" s="95">
        <v>44852</v>
      </c>
      <c r="F213" s="83">
        <v>104261.48000000003</v>
      </c>
      <c r="G213" s="85">
        <v>81.6875</v>
      </c>
      <c r="H213" s="83">
        <v>325.68471999999997</v>
      </c>
      <c r="I213" s="84">
        <v>3.8903522388059704E-3</v>
      </c>
      <c r="J213" s="84">
        <f t="shared" si="3"/>
        <v>8.2351674769209405E-4</v>
      </c>
      <c r="K213" s="84">
        <f>H213/'סכום נכסי הקרן'!$C$42</f>
        <v>4.2337939342382711E-5</v>
      </c>
    </row>
    <row r="214" spans="2:11">
      <c r="B214" s="76" t="s">
        <v>2285</v>
      </c>
      <c r="C214" s="73">
        <v>7005</v>
      </c>
      <c r="D214" s="86" t="s">
        <v>131</v>
      </c>
      <c r="E214" s="95">
        <v>43621</v>
      </c>
      <c r="F214" s="83">
        <v>369483.42</v>
      </c>
      <c r="G214" s="85">
        <v>91.712100000000007</v>
      </c>
      <c r="H214" s="83">
        <v>1295.8044600000003</v>
      </c>
      <c r="I214" s="84">
        <v>1.6718706823529413E-4</v>
      </c>
      <c r="J214" s="84">
        <f t="shared" si="3"/>
        <v>3.2765328215094355E-3</v>
      </c>
      <c r="K214" s="84">
        <f>H214/'סכום נכסי הקרן'!$C$42</f>
        <v>1.6845030564242928E-4</v>
      </c>
    </row>
    <row r="215" spans="2:11">
      <c r="B215" s="76" t="s">
        <v>2286</v>
      </c>
      <c r="C215" s="73">
        <v>8273</v>
      </c>
      <c r="D215" s="86" t="s">
        <v>131</v>
      </c>
      <c r="E215" s="95">
        <v>43922</v>
      </c>
      <c r="F215" s="83">
        <v>1837439.9800000002</v>
      </c>
      <c r="G215" s="85">
        <v>68.1708</v>
      </c>
      <c r="H215" s="83">
        <v>4789.932960000001</v>
      </c>
      <c r="I215" s="84">
        <v>5.0933265500000002E-4</v>
      </c>
      <c r="J215" s="84">
        <f t="shared" si="3"/>
        <v>1.2111682773703251E-2</v>
      </c>
      <c r="K215" s="84">
        <f>H215/'סכום נכסי הקרן'!$C$42</f>
        <v>6.2267548540367423E-4</v>
      </c>
    </row>
    <row r="216" spans="2:11">
      <c r="B216" s="76" t="s">
        <v>2287</v>
      </c>
      <c r="C216" s="73">
        <v>8321</v>
      </c>
      <c r="D216" s="86" t="s">
        <v>131</v>
      </c>
      <c r="E216" s="95">
        <v>44217</v>
      </c>
      <c r="F216" s="83">
        <v>816743.00000000012</v>
      </c>
      <c r="G216" s="85">
        <v>95.413300000000007</v>
      </c>
      <c r="H216" s="83">
        <v>2979.9722700000007</v>
      </c>
      <c r="I216" s="84">
        <v>2.3052496783999999E-3</v>
      </c>
      <c r="J216" s="84">
        <f t="shared" si="3"/>
        <v>7.5350697201975814E-3</v>
      </c>
      <c r="K216" s="84">
        <f>H216/'סכום נכסי הקרן'!$C$42</f>
        <v>3.8738656578436514E-4</v>
      </c>
    </row>
    <row r="217" spans="2:11">
      <c r="B217" s="76" t="s">
        <v>2288</v>
      </c>
      <c r="C217" s="73">
        <v>8509</v>
      </c>
      <c r="D217" s="86" t="s">
        <v>131</v>
      </c>
      <c r="E217" s="95">
        <v>44531</v>
      </c>
      <c r="F217" s="83">
        <v>1346277.5900000003</v>
      </c>
      <c r="G217" s="85">
        <v>74.639300000000006</v>
      </c>
      <c r="H217" s="83">
        <v>3842.5547000000006</v>
      </c>
      <c r="I217" s="84">
        <v>6.954346298E-4</v>
      </c>
      <c r="J217" s="84">
        <f t="shared" si="3"/>
        <v>9.7161701334129869E-3</v>
      </c>
      <c r="K217" s="84">
        <f>H217/'סכום נכסי הקרן'!$C$42</f>
        <v>4.9951943649179369E-4</v>
      </c>
    </row>
    <row r="218" spans="2:11">
      <c r="B218" s="76" t="s">
        <v>2289</v>
      </c>
      <c r="C218" s="73">
        <v>9409</v>
      </c>
      <c r="D218" s="86" t="s">
        <v>131</v>
      </c>
      <c r="E218" s="95">
        <v>44931</v>
      </c>
      <c r="F218" s="83">
        <v>288716.30000000005</v>
      </c>
      <c r="G218" s="85">
        <v>94.820099999999996</v>
      </c>
      <c r="H218" s="83">
        <v>1046.8623700000001</v>
      </c>
      <c r="I218" s="84">
        <v>1.0063760853386257E-3</v>
      </c>
      <c r="J218" s="84">
        <f t="shared" si="3"/>
        <v>2.6470652176240807E-3</v>
      </c>
      <c r="K218" s="84">
        <f>H218/'סכום נכסי הקרן'!$C$42</f>
        <v>1.3608865506764642E-4</v>
      </c>
    </row>
    <row r="219" spans="2:11">
      <c r="B219" s="76" t="s">
        <v>2290</v>
      </c>
      <c r="C219" s="73">
        <v>6658</v>
      </c>
      <c r="D219" s="86" t="s">
        <v>131</v>
      </c>
      <c r="E219" s="95">
        <v>43356</v>
      </c>
      <c r="F219" s="83">
        <v>1451777.9800000002</v>
      </c>
      <c r="G219" s="85">
        <v>53.740699999999997</v>
      </c>
      <c r="H219" s="83">
        <v>2983.4681700000006</v>
      </c>
      <c r="I219" s="84">
        <v>1.2888252105243065E-3</v>
      </c>
      <c r="J219" s="84">
        <f t="shared" si="3"/>
        <v>7.5439093495122652E-3</v>
      </c>
      <c r="K219" s="84">
        <f>H219/'סכום נכסי הקרן'!$C$42</f>
        <v>3.8784102125328319E-4</v>
      </c>
    </row>
    <row r="220" spans="2:1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2:1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2:1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2:11">
      <c r="B223" s="124" t="s">
        <v>111</v>
      </c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2:11">
      <c r="B224" s="124" t="s">
        <v>205</v>
      </c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2:11">
      <c r="B225" s="124" t="s">
        <v>213</v>
      </c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2:1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2:1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2:1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2:1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2:1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2:1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2:1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2:1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2:1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2:1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2:1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2:1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2:1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2:1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2:1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2:1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2:1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2:1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2:1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2:1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2:1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2:1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2:1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2:1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2:1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2:1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2:1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2:1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2:1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2:1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2:1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2:1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2:1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2:1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2:1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2:1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2:1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E24:E36 A1:B1048576 C5:C1048576 D1:D36 E1:E22 F1:H36 D37:H1048576 I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30" style="2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145</v>
      </c>
      <c r="C1" s="67" t="s" vm="1">
        <v>231</v>
      </c>
    </row>
    <row r="2" spans="2:12">
      <c r="B2" s="46" t="s">
        <v>144</v>
      </c>
      <c r="C2" s="67" t="s">
        <v>232</v>
      </c>
    </row>
    <row r="3" spans="2:12">
      <c r="B3" s="46" t="s">
        <v>146</v>
      </c>
      <c r="C3" s="67" t="s">
        <v>233</v>
      </c>
    </row>
    <row r="4" spans="2:12">
      <c r="B4" s="46" t="s">
        <v>147</v>
      </c>
      <c r="C4" s="67">
        <v>12145</v>
      </c>
    </row>
    <row r="6" spans="2:12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98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78.75">
      <c r="B8" s="21" t="s">
        <v>115</v>
      </c>
      <c r="C8" s="29" t="s">
        <v>44</v>
      </c>
      <c r="D8" s="29" t="s">
        <v>65</v>
      </c>
      <c r="E8" s="29" t="s">
        <v>102</v>
      </c>
      <c r="F8" s="29" t="s">
        <v>103</v>
      </c>
      <c r="G8" s="29" t="s">
        <v>207</v>
      </c>
      <c r="H8" s="29" t="s">
        <v>206</v>
      </c>
      <c r="I8" s="29" t="s">
        <v>110</v>
      </c>
      <c r="J8" s="29" t="s">
        <v>58</v>
      </c>
      <c r="K8" s="29" t="s">
        <v>148</v>
      </c>
      <c r="L8" s="30" t="s">
        <v>150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1" t="s">
        <v>48</v>
      </c>
      <c r="C11" s="73"/>
      <c r="D11" s="73"/>
      <c r="E11" s="73"/>
      <c r="F11" s="73"/>
      <c r="G11" s="83"/>
      <c r="H11" s="85"/>
      <c r="I11" s="83">
        <v>2.2187403809999999</v>
      </c>
      <c r="J11" s="73"/>
      <c r="K11" s="84">
        <f>IFERROR(I11/$I$11,0)</f>
        <v>1</v>
      </c>
      <c r="L11" s="84">
        <f>I11/'סכום נכסי הקרן'!$C$42</f>
        <v>2.8842893110635683E-7</v>
      </c>
    </row>
    <row r="12" spans="2:12" ht="21" customHeight="1">
      <c r="B12" s="90" t="s">
        <v>2291</v>
      </c>
      <c r="C12" s="73"/>
      <c r="D12" s="73"/>
      <c r="E12" s="73"/>
      <c r="F12" s="73"/>
      <c r="G12" s="83"/>
      <c r="H12" s="85"/>
      <c r="I12" s="83">
        <v>5.8290381000000002E-2</v>
      </c>
      <c r="J12" s="73"/>
      <c r="K12" s="84">
        <f t="shared" ref="K12:K16" si="0">IFERROR(I12/$I$11,0)</f>
        <v>2.6271834910999443E-2</v>
      </c>
      <c r="L12" s="84">
        <f>I12/'סכום נכסי הקרן'!$C$42</f>
        <v>7.5775572615822379E-9</v>
      </c>
    </row>
    <row r="13" spans="2:12">
      <c r="B13" s="72" t="s">
        <v>2292</v>
      </c>
      <c r="C13" s="73">
        <v>8944</v>
      </c>
      <c r="D13" s="86" t="s">
        <v>468</v>
      </c>
      <c r="E13" s="86" t="s">
        <v>132</v>
      </c>
      <c r="F13" s="95">
        <v>44607</v>
      </c>
      <c r="G13" s="83">
        <v>15973.411850000002</v>
      </c>
      <c r="H13" s="85">
        <v>0.3649</v>
      </c>
      <c r="I13" s="83">
        <v>5.8286980000000016E-2</v>
      </c>
      <c r="J13" s="84">
        <v>9.5894137486891447E-5</v>
      </c>
      <c r="K13" s="84">
        <f t="shared" si="0"/>
        <v>2.6270302059283619E-2</v>
      </c>
      <c r="L13" s="84">
        <f>I13/'סכום נכסי הקרן'!$C$42</f>
        <v>7.5771151428002978E-9</v>
      </c>
    </row>
    <row r="14" spans="2:12">
      <c r="B14" s="72" t="s">
        <v>2293</v>
      </c>
      <c r="C14" s="73">
        <v>8731</v>
      </c>
      <c r="D14" s="86" t="s">
        <v>155</v>
      </c>
      <c r="E14" s="86" t="s">
        <v>132</v>
      </c>
      <c r="F14" s="95">
        <v>44537</v>
      </c>
      <c r="G14" s="83">
        <v>3400.7909100000006</v>
      </c>
      <c r="H14" s="85">
        <v>1E-4</v>
      </c>
      <c r="I14" s="83">
        <v>3.401000000000001E-6</v>
      </c>
      <c r="J14" s="84">
        <v>5.1973270403246304E-4</v>
      </c>
      <c r="K14" s="84">
        <f t="shared" si="0"/>
        <v>1.5328517158312814E-6</v>
      </c>
      <c r="L14" s="84">
        <f>I14/'סכום נכסי הקרן'!$C$42</f>
        <v>4.4211878194176148E-13</v>
      </c>
    </row>
    <row r="15" spans="2:12">
      <c r="B15" s="90" t="s">
        <v>200</v>
      </c>
      <c r="C15" s="73"/>
      <c r="D15" s="73"/>
      <c r="E15" s="73"/>
      <c r="F15" s="73"/>
      <c r="G15" s="83"/>
      <c r="H15" s="85"/>
      <c r="I15" s="83">
        <v>2.16045</v>
      </c>
      <c r="J15" s="73"/>
      <c r="K15" s="84">
        <f t="shared" si="0"/>
        <v>0.97372816508900062</v>
      </c>
      <c r="L15" s="84">
        <f>I15/'סכום נכסי הקרן'!$C$42</f>
        <v>2.8085137384477458E-7</v>
      </c>
    </row>
    <row r="16" spans="2:12">
      <c r="B16" s="72" t="s">
        <v>2294</v>
      </c>
      <c r="C16" s="73">
        <v>9122</v>
      </c>
      <c r="D16" s="86" t="s">
        <v>1146</v>
      </c>
      <c r="E16" s="86" t="s">
        <v>131</v>
      </c>
      <c r="F16" s="95">
        <v>44742</v>
      </c>
      <c r="G16" s="83">
        <v>3393.1900000000005</v>
      </c>
      <c r="H16" s="85">
        <v>16.649999999999999</v>
      </c>
      <c r="I16" s="83">
        <v>2.16045</v>
      </c>
      <c r="J16" s="84">
        <v>4.0791614511903677E-4</v>
      </c>
      <c r="K16" s="84">
        <f t="shared" si="0"/>
        <v>0.97372816508900062</v>
      </c>
      <c r="L16" s="84">
        <f>I16/'סכום נכסי הקרן'!$C$42</f>
        <v>2.8085137384477458E-7</v>
      </c>
    </row>
    <row r="17" spans="2:12">
      <c r="B17" s="91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122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122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122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</row>
    <row r="531" spans="2:12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</row>
    <row r="532" spans="2:12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</row>
    <row r="533" spans="2:12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</row>
    <row r="534" spans="2:12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</row>
    <row r="535" spans="2:12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2:12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2:12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</row>
    <row r="538" spans="2:12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</row>
    <row r="539" spans="2:12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</row>
    <row r="540" spans="2:12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</row>
    <row r="541" spans="2:12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</row>
    <row r="542" spans="2:12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</row>
    <row r="543" spans="2:12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</row>
    <row r="544" spans="2:12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</row>
    <row r="545" spans="2:12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</row>
    <row r="546" spans="2:12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2:12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2:12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</row>
    <row r="549" spans="2:12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</row>
    <row r="550" spans="2:12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</row>
    <row r="551" spans="2:12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</row>
    <row r="552" spans="2:12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</row>
    <row r="553" spans="2:12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</row>
    <row r="554" spans="2:12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</row>
    <row r="555" spans="2:12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</row>
    <row r="556" spans="2:12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</row>
    <row r="557" spans="2:12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2:12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2:12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</row>
    <row r="560" spans="2:12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</row>
    <row r="561" spans="2:12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</row>
    <row r="562" spans="2:12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</row>
    <row r="563" spans="2:12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</row>
    <row r="564" spans="2:12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</row>
    <row r="565" spans="2:12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</row>
    <row r="566" spans="2:12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</row>
    <row r="567" spans="2:12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</row>
    <row r="568" spans="2:12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2:12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2:12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1.1406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145</v>
      </c>
      <c r="C1" s="67" t="s" vm="1">
        <v>231</v>
      </c>
    </row>
    <row r="2" spans="2:12">
      <c r="B2" s="46" t="s">
        <v>144</v>
      </c>
      <c r="C2" s="67" t="s">
        <v>232</v>
      </c>
    </row>
    <row r="3" spans="2:12">
      <c r="B3" s="46" t="s">
        <v>146</v>
      </c>
      <c r="C3" s="67" t="s">
        <v>233</v>
      </c>
    </row>
    <row r="4" spans="2:12">
      <c r="B4" s="46" t="s">
        <v>147</v>
      </c>
      <c r="C4" s="67">
        <v>12145</v>
      </c>
    </row>
    <row r="6" spans="2:12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99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63">
      <c r="B8" s="21" t="s">
        <v>115</v>
      </c>
      <c r="C8" s="29" t="s">
        <v>44</v>
      </c>
      <c r="D8" s="29" t="s">
        <v>65</v>
      </c>
      <c r="E8" s="29" t="s">
        <v>102</v>
      </c>
      <c r="F8" s="29" t="s">
        <v>103</v>
      </c>
      <c r="G8" s="29" t="s">
        <v>207</v>
      </c>
      <c r="H8" s="29" t="s">
        <v>206</v>
      </c>
      <c r="I8" s="29" t="s">
        <v>110</v>
      </c>
      <c r="J8" s="29" t="s">
        <v>58</v>
      </c>
      <c r="K8" s="29" t="s">
        <v>148</v>
      </c>
      <c r="L8" s="30" t="s">
        <v>150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1" t="s">
        <v>50</v>
      </c>
      <c r="C11" s="73"/>
      <c r="D11" s="73"/>
      <c r="E11" s="73"/>
      <c r="F11" s="73"/>
      <c r="G11" s="83"/>
      <c r="H11" s="85"/>
      <c r="I11" s="83">
        <v>131.95877168000001</v>
      </c>
      <c r="J11" s="73"/>
      <c r="K11" s="84">
        <f>IFERROR(I11/$I$11,0)</f>
        <v>1</v>
      </c>
      <c r="L11" s="84">
        <f>I11/'סכום נכסי הקרן'!$C$42</f>
        <v>1.7154205057833756E-5</v>
      </c>
    </row>
    <row r="12" spans="2:12" ht="19.5" customHeight="1">
      <c r="B12" s="90" t="s">
        <v>202</v>
      </c>
      <c r="C12" s="73"/>
      <c r="D12" s="73"/>
      <c r="E12" s="73"/>
      <c r="F12" s="73"/>
      <c r="G12" s="83"/>
      <c r="H12" s="85"/>
      <c r="I12" s="83">
        <v>131.95877168000001</v>
      </c>
      <c r="J12" s="73"/>
      <c r="K12" s="84">
        <f t="shared" ref="K12:K19" si="0">IFERROR(I12/$I$11,0)</f>
        <v>1</v>
      </c>
      <c r="L12" s="84">
        <f>I12/'סכום נכסי הקרן'!$C$42</f>
        <v>1.7154205057833756E-5</v>
      </c>
    </row>
    <row r="13" spans="2:12">
      <c r="B13" s="72" t="s">
        <v>2295</v>
      </c>
      <c r="C13" s="73"/>
      <c r="D13" s="73"/>
      <c r="E13" s="73"/>
      <c r="F13" s="73"/>
      <c r="G13" s="83"/>
      <c r="H13" s="85"/>
      <c r="I13" s="83">
        <v>131.95877168000001</v>
      </c>
      <c r="J13" s="73"/>
      <c r="K13" s="84">
        <f t="shared" si="0"/>
        <v>1</v>
      </c>
      <c r="L13" s="84">
        <f>I13/'סכום נכסי הקרן'!$C$42</f>
        <v>1.7154205057833756E-5</v>
      </c>
    </row>
    <row r="14" spans="2:12">
      <c r="B14" s="76" t="s">
        <v>2296</v>
      </c>
      <c r="C14" s="73" t="s">
        <v>2297</v>
      </c>
      <c r="D14" s="86" t="s">
        <v>504</v>
      </c>
      <c r="E14" s="86" t="s">
        <v>131</v>
      </c>
      <c r="F14" s="95">
        <v>45140</v>
      </c>
      <c r="G14" s="83">
        <v>-2511682.4332800005</v>
      </c>
      <c r="H14" s="85">
        <v>2.6110000000000002</v>
      </c>
      <c r="I14" s="83">
        <v>-65.580028333000001</v>
      </c>
      <c r="J14" s="73"/>
      <c r="K14" s="84">
        <f t="shared" si="0"/>
        <v>-0.49697361909393606</v>
      </c>
      <c r="L14" s="84">
        <f>I14/'סכום נכסי הקרן'!$C$42</f>
        <v>-8.5251873702711427E-6</v>
      </c>
    </row>
    <row r="15" spans="2:12">
      <c r="B15" s="76" t="s">
        <v>2298</v>
      </c>
      <c r="C15" s="73" t="s">
        <v>2299</v>
      </c>
      <c r="D15" s="86" t="s">
        <v>504</v>
      </c>
      <c r="E15" s="86" t="s">
        <v>131</v>
      </c>
      <c r="F15" s="95">
        <v>45140</v>
      </c>
      <c r="G15" s="83">
        <v>2511682.4332800005</v>
      </c>
      <c r="H15" s="85">
        <v>7.4800000000000005E-2</v>
      </c>
      <c r="I15" s="83">
        <v>1.8787384600000003</v>
      </c>
      <c r="J15" s="73"/>
      <c r="K15" s="84">
        <f t="shared" si="0"/>
        <v>1.4237313943448493E-2</v>
      </c>
      <c r="L15" s="84">
        <f>I15/'סכום נכסי הקרן'!$C$42</f>
        <v>2.4422980285867116E-7</v>
      </c>
    </row>
    <row r="16" spans="2:12" s="6" customFormat="1">
      <c r="B16" s="76" t="s">
        <v>2300</v>
      </c>
      <c r="C16" s="73" t="s">
        <v>2301</v>
      </c>
      <c r="D16" s="86" t="s">
        <v>504</v>
      </c>
      <c r="E16" s="86" t="s">
        <v>131</v>
      </c>
      <c r="F16" s="95">
        <v>45180</v>
      </c>
      <c r="G16" s="83">
        <v>8372274.7776000015</v>
      </c>
      <c r="H16" s="85">
        <v>0.62319999999999998</v>
      </c>
      <c r="I16" s="83">
        <v>52.176016413999996</v>
      </c>
      <c r="J16" s="73"/>
      <c r="K16" s="84">
        <f t="shared" si="0"/>
        <v>0.39539634803911955</v>
      </c>
      <c r="L16" s="84">
        <f>I16/'סכום נכסי הקרן'!$C$42</f>
        <v>6.7827100333816601E-6</v>
      </c>
    </row>
    <row r="17" spans="2:12" s="6" customFormat="1">
      <c r="B17" s="76" t="s">
        <v>2300</v>
      </c>
      <c r="C17" s="73" t="s">
        <v>2302</v>
      </c>
      <c r="D17" s="86" t="s">
        <v>504</v>
      </c>
      <c r="E17" s="86" t="s">
        <v>131</v>
      </c>
      <c r="F17" s="95">
        <v>45180</v>
      </c>
      <c r="G17" s="83">
        <v>8372274.7776000015</v>
      </c>
      <c r="H17" s="85">
        <v>0.62319999999999998</v>
      </c>
      <c r="I17" s="83">
        <v>52.176016413999996</v>
      </c>
      <c r="J17" s="73"/>
      <c r="K17" s="84">
        <f t="shared" si="0"/>
        <v>0.39539634803911955</v>
      </c>
      <c r="L17" s="84">
        <f>I17/'סכום נכסי הקרן'!$C$42</f>
        <v>6.7827100333816601E-6</v>
      </c>
    </row>
    <row r="18" spans="2:12" s="6" customFormat="1">
      <c r="B18" s="76" t="s">
        <v>2303</v>
      </c>
      <c r="C18" s="73" t="s">
        <v>2304</v>
      </c>
      <c r="D18" s="86" t="s">
        <v>504</v>
      </c>
      <c r="E18" s="86" t="s">
        <v>131</v>
      </c>
      <c r="F18" s="95">
        <v>45181</v>
      </c>
      <c r="G18" s="83">
        <v>8372274.7776000015</v>
      </c>
      <c r="H18" s="85">
        <v>0.62319999999999998</v>
      </c>
      <c r="I18" s="83">
        <v>52.176016413999996</v>
      </c>
      <c r="J18" s="73"/>
      <c r="K18" s="84">
        <f t="shared" si="0"/>
        <v>0.39539634803911955</v>
      </c>
      <c r="L18" s="84">
        <f>I18/'סכום נכסי הקרן'!$C$42</f>
        <v>6.7827100333816601E-6</v>
      </c>
    </row>
    <row r="19" spans="2:12">
      <c r="B19" s="76" t="s">
        <v>2303</v>
      </c>
      <c r="C19" s="73" t="s">
        <v>2305</v>
      </c>
      <c r="D19" s="86" t="s">
        <v>504</v>
      </c>
      <c r="E19" s="86" t="s">
        <v>131</v>
      </c>
      <c r="F19" s="95">
        <v>45182</v>
      </c>
      <c r="G19" s="83">
        <v>6279206.0832000002</v>
      </c>
      <c r="H19" s="85">
        <v>0.62319999999999998</v>
      </c>
      <c r="I19" s="83">
        <v>39.132012311000004</v>
      </c>
      <c r="J19" s="73"/>
      <c r="K19" s="84">
        <f t="shared" si="0"/>
        <v>0.29654726103312878</v>
      </c>
      <c r="L19" s="84">
        <f>I19/'סכום נכסי הקרן'!$C$42</f>
        <v>5.087032525101244E-6</v>
      </c>
    </row>
    <row r="20" spans="2:12">
      <c r="B20" s="7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124" t="s">
        <v>222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24" t="s">
        <v>111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24" t="s">
        <v>205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24" t="s">
        <v>213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19"/>
      <c r="D474" s="119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19"/>
      <c r="D475" s="119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19"/>
      <c r="D476" s="119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19"/>
      <c r="D477" s="119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19"/>
      <c r="D478" s="119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19"/>
      <c r="D479" s="119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19"/>
      <c r="D480" s="119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19"/>
      <c r="D481" s="119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19"/>
      <c r="D482" s="119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19"/>
      <c r="D483" s="119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19"/>
      <c r="D484" s="119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19"/>
      <c r="D485" s="119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19"/>
      <c r="D486" s="119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19"/>
      <c r="D487" s="119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19"/>
      <c r="D488" s="119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19"/>
      <c r="D489" s="119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19"/>
      <c r="D490" s="119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19"/>
      <c r="D491" s="119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19"/>
      <c r="D492" s="119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19"/>
      <c r="D493" s="119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19"/>
      <c r="D494" s="119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19"/>
      <c r="D495" s="119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19"/>
      <c r="D496" s="119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19"/>
      <c r="D497" s="119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19"/>
      <c r="D498" s="119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19"/>
      <c r="D499" s="119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19"/>
      <c r="D500" s="119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19"/>
      <c r="D501" s="119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19"/>
      <c r="D502" s="119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19"/>
      <c r="D503" s="119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19"/>
      <c r="D504" s="119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19"/>
      <c r="D505" s="119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19"/>
      <c r="D506" s="119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19"/>
      <c r="D507" s="119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19"/>
      <c r="D508" s="119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19"/>
      <c r="D509" s="119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19"/>
      <c r="D510" s="119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19"/>
      <c r="D511" s="119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19"/>
      <c r="D512" s="119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19"/>
      <c r="D513" s="119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19"/>
      <c r="D514" s="119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19"/>
      <c r="D515" s="119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19"/>
      <c r="D516" s="119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19"/>
      <c r="D517" s="119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19"/>
      <c r="D518" s="119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19"/>
      <c r="D519" s="119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19"/>
      <c r="D520" s="119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19"/>
      <c r="D521" s="119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19"/>
      <c r="D522" s="119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19"/>
      <c r="D523" s="119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19"/>
      <c r="D524" s="119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19"/>
      <c r="D525" s="119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19"/>
      <c r="D526" s="119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19"/>
      <c r="D527" s="119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19"/>
      <c r="D528" s="119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19"/>
      <c r="D529" s="119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19"/>
      <c r="D530" s="119"/>
      <c r="E530" s="120"/>
      <c r="F530" s="120"/>
      <c r="G530" s="120"/>
      <c r="H530" s="120"/>
      <c r="I530" s="120"/>
      <c r="J530" s="120"/>
      <c r="K530" s="120"/>
      <c r="L530" s="120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>
      <selection activeCell="C26" sqref="C2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0.28515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7" t="s" vm="1">
        <v>231</v>
      </c>
    </row>
    <row r="2" spans="2:12">
      <c r="B2" s="46" t="s">
        <v>144</v>
      </c>
      <c r="C2" s="67" t="s">
        <v>232</v>
      </c>
    </row>
    <row r="3" spans="2:12">
      <c r="B3" s="46" t="s">
        <v>146</v>
      </c>
      <c r="C3" s="67" t="s">
        <v>233</v>
      </c>
    </row>
    <row r="4" spans="2:12">
      <c r="B4" s="46" t="s">
        <v>147</v>
      </c>
      <c r="C4" s="67">
        <v>12145</v>
      </c>
    </row>
    <row r="6" spans="2:12" ht="26.25" customHeight="1">
      <c r="B6" s="156" t="s">
        <v>172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s="3" customFormat="1" ht="63">
      <c r="B7" s="66" t="s">
        <v>114</v>
      </c>
      <c r="C7" s="49" t="s">
        <v>44</v>
      </c>
      <c r="D7" s="49" t="s">
        <v>116</v>
      </c>
      <c r="E7" s="49" t="s">
        <v>14</v>
      </c>
      <c r="F7" s="49" t="s">
        <v>66</v>
      </c>
      <c r="G7" s="49" t="s">
        <v>102</v>
      </c>
      <c r="H7" s="49" t="s">
        <v>16</v>
      </c>
      <c r="I7" s="49" t="s">
        <v>18</v>
      </c>
      <c r="J7" s="49" t="s">
        <v>61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J11+J52</f>
        <v>540822.65383092011</v>
      </c>
      <c r="K10" s="78">
        <f>IFERROR(J10/$J$10,0)</f>
        <v>1</v>
      </c>
      <c r="L10" s="78">
        <f>J10/'סכום נכסי הקרן'!$C$42</f>
        <v>7.030516111680013E-2</v>
      </c>
    </row>
    <row r="11" spans="2:12">
      <c r="B11" s="70" t="s">
        <v>199</v>
      </c>
      <c r="C11" s="71"/>
      <c r="D11" s="71"/>
      <c r="E11" s="71"/>
      <c r="F11" s="71"/>
      <c r="G11" s="71"/>
      <c r="H11" s="71"/>
      <c r="I11" s="71"/>
      <c r="J11" s="80">
        <f>J12+J20</f>
        <v>526128.81955234508</v>
      </c>
      <c r="K11" s="81">
        <f t="shared" ref="K11:K53" si="0">IFERROR(J11/$J$10,0)</f>
        <v>0.97283058656198818</v>
      </c>
      <c r="L11" s="81">
        <f>J11/'סכום נכסי הקרן'!$C$42</f>
        <v>6.8395011127591762E-2</v>
      </c>
    </row>
    <row r="12" spans="2:12">
      <c r="B12" s="92" t="s">
        <v>41</v>
      </c>
      <c r="C12" s="71"/>
      <c r="D12" s="71"/>
      <c r="E12" s="71"/>
      <c r="F12" s="71"/>
      <c r="G12" s="71"/>
      <c r="H12" s="71"/>
      <c r="I12" s="71"/>
      <c r="J12" s="80">
        <f>SUM(J13:J18)</f>
        <v>366244.40842472605</v>
      </c>
      <c r="K12" s="81">
        <f t="shared" si="0"/>
        <v>0.67719871908181328</v>
      </c>
      <c r="L12" s="81">
        <f>J12/'סכום נכסי הקרן'!$C$42</f>
        <v>4.7610565053137557E-2</v>
      </c>
    </row>
    <row r="13" spans="2:12">
      <c r="B13" s="76" t="s">
        <v>2991</v>
      </c>
      <c r="C13" s="73">
        <v>30011000</v>
      </c>
      <c r="D13" s="73">
        <v>11</v>
      </c>
      <c r="E13" s="73" t="s">
        <v>293</v>
      </c>
      <c r="F13" s="73" t="s">
        <v>294</v>
      </c>
      <c r="G13" s="86" t="s">
        <v>132</v>
      </c>
      <c r="H13" s="87"/>
      <c r="I13" s="87"/>
      <c r="J13" s="83">
        <v>34450.898730208006</v>
      </c>
      <c r="K13" s="84">
        <f t="shared" si="0"/>
        <v>6.3700916531833282E-2</v>
      </c>
      <c r="L13" s="84">
        <f>J13/'סכום נכסי הקרן'!$C$42</f>
        <v>4.4785032000583761E-3</v>
      </c>
    </row>
    <row r="14" spans="2:12">
      <c r="B14" s="76" t="s">
        <v>2992</v>
      </c>
      <c r="C14" s="73">
        <v>30012000</v>
      </c>
      <c r="D14" s="73">
        <v>12</v>
      </c>
      <c r="E14" s="73" t="s">
        <v>293</v>
      </c>
      <c r="F14" s="73" t="s">
        <v>294</v>
      </c>
      <c r="G14" s="86" t="s">
        <v>132</v>
      </c>
      <c r="H14" s="87"/>
      <c r="I14" s="87"/>
      <c r="J14" s="83">
        <v>15653.796182807</v>
      </c>
      <c r="K14" s="84">
        <f t="shared" si="0"/>
        <v>2.8944416569689255E-2</v>
      </c>
      <c r="L14" s="84">
        <f>J14/'סכום נכסי הקרן'!$C$42</f>
        <v>2.0349418703637825E-3</v>
      </c>
    </row>
    <row r="15" spans="2:12">
      <c r="B15" s="76" t="s">
        <v>2992</v>
      </c>
      <c r="C15" s="73">
        <v>30112000</v>
      </c>
      <c r="D15" s="73">
        <v>12</v>
      </c>
      <c r="E15" s="73" t="s">
        <v>293</v>
      </c>
      <c r="F15" s="73" t="s">
        <v>294</v>
      </c>
      <c r="G15" s="86" t="s">
        <v>132</v>
      </c>
      <c r="H15" s="87"/>
      <c r="I15" s="87"/>
      <c r="J15" s="83">
        <v>1090.4215800000004</v>
      </c>
      <c r="K15" s="84">
        <f t="shared" si="0"/>
        <v>2.0162276344675902E-3</v>
      </c>
      <c r="L15" s="84">
        <f>J15/'סכום נכסי הקרן'!$C$42</f>
        <v>1.4175120868938873E-4</v>
      </c>
    </row>
    <row r="16" spans="2:12">
      <c r="B16" s="76" t="s">
        <v>2993</v>
      </c>
      <c r="C16" s="73">
        <v>34810000</v>
      </c>
      <c r="D16" s="73">
        <v>10</v>
      </c>
      <c r="E16" s="73" t="s">
        <v>293</v>
      </c>
      <c r="F16" s="73" t="s">
        <v>294</v>
      </c>
      <c r="G16" s="86" t="s">
        <v>132</v>
      </c>
      <c r="H16" s="87"/>
      <c r="I16" s="87"/>
      <c r="J16" s="83">
        <v>4501.9980361480002</v>
      </c>
      <c r="K16" s="84">
        <f t="shared" si="0"/>
        <v>8.3243518078580346E-3</v>
      </c>
      <c r="L16" s="84">
        <f>J16/'סכום נכסי הקרן'!$C$42</f>
        <v>5.8524489504438568E-4</v>
      </c>
    </row>
    <row r="17" spans="2:12">
      <c r="B17" s="76" t="s">
        <v>2993</v>
      </c>
      <c r="C17" s="73">
        <v>34110000</v>
      </c>
      <c r="D17" s="73">
        <v>10</v>
      </c>
      <c r="E17" s="73" t="s">
        <v>293</v>
      </c>
      <c r="F17" s="73" t="s">
        <v>294</v>
      </c>
      <c r="G17" s="86" t="s">
        <v>132</v>
      </c>
      <c r="H17" s="87"/>
      <c r="I17" s="87"/>
      <c r="J17" s="83">
        <v>304729.47924574907</v>
      </c>
      <c r="K17" s="84">
        <f t="shared" si="0"/>
        <v>0.5634554637961191</v>
      </c>
      <c r="L17" s="84">
        <f>J17/'סכום נכסי הקרן'!$C$42</f>
        <v>3.96138271643275E-2</v>
      </c>
    </row>
    <row r="18" spans="2:12">
      <c r="B18" s="76" t="s">
        <v>2994</v>
      </c>
      <c r="C18" s="73">
        <v>30120000</v>
      </c>
      <c r="D18" s="73">
        <v>20</v>
      </c>
      <c r="E18" s="73" t="s">
        <v>293</v>
      </c>
      <c r="F18" s="73" t="s">
        <v>294</v>
      </c>
      <c r="G18" s="86" t="s">
        <v>132</v>
      </c>
      <c r="H18" s="87"/>
      <c r="I18" s="87"/>
      <c r="J18" s="83">
        <v>5817.8146498140013</v>
      </c>
      <c r="K18" s="84">
        <f t="shared" si="0"/>
        <v>1.0757342741846114E-2</v>
      </c>
      <c r="L18" s="84">
        <f>J18/'סכום נכסי הקרן'!$C$42</f>
        <v>7.562967146541315E-4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92" t="s">
        <v>42</v>
      </c>
      <c r="C20" s="71"/>
      <c r="D20" s="71"/>
      <c r="E20" s="71"/>
      <c r="F20" s="71"/>
      <c r="G20" s="71"/>
      <c r="H20" s="71"/>
      <c r="I20" s="71"/>
      <c r="J20" s="80">
        <f>SUM(J21:J50)</f>
        <v>159884.41112761904</v>
      </c>
      <c r="K20" s="81">
        <f t="shared" si="0"/>
        <v>0.29563186748017484</v>
      </c>
      <c r="L20" s="81">
        <f>J20/'סכום נכסי הקרן'!$C$42</f>
        <v>2.0784446074454198E-2</v>
      </c>
    </row>
    <row r="21" spans="2:12">
      <c r="B21" s="76" t="s">
        <v>2991</v>
      </c>
      <c r="C21" s="73">
        <v>32011000</v>
      </c>
      <c r="D21" s="73">
        <v>11</v>
      </c>
      <c r="E21" s="73" t="s">
        <v>293</v>
      </c>
      <c r="F21" s="73" t="s">
        <v>294</v>
      </c>
      <c r="G21" s="86" t="s">
        <v>133</v>
      </c>
      <c r="H21" s="87"/>
      <c r="I21" s="87"/>
      <c r="J21" s="83">
        <v>4.5036939670000011</v>
      </c>
      <c r="K21" s="84">
        <f t="shared" si="0"/>
        <v>8.3274876433116493E-6</v>
      </c>
      <c r="L21" s="84">
        <f>J21/'סכום נכסי הקרן'!$C$42</f>
        <v>5.854653604611878E-7</v>
      </c>
    </row>
    <row r="22" spans="2:12">
      <c r="B22" s="76" t="s">
        <v>2991</v>
      </c>
      <c r="C22" s="73">
        <v>31211000</v>
      </c>
      <c r="D22" s="73">
        <v>11</v>
      </c>
      <c r="E22" s="73" t="s">
        <v>293</v>
      </c>
      <c r="F22" s="73" t="s">
        <v>294</v>
      </c>
      <c r="G22" s="86" t="s">
        <v>135</v>
      </c>
      <c r="H22" s="87"/>
      <c r="I22" s="87"/>
      <c r="J22" s="83">
        <v>7.7114600000000011E-4</v>
      </c>
      <c r="K22" s="84">
        <f t="shared" si="0"/>
        <v>1.4258759216863113E-9</v>
      </c>
      <c r="L22" s="84">
        <f>J22/'סכום נכסי הקרן'!$C$42</f>
        <v>1.0024643640672201E-10</v>
      </c>
    </row>
    <row r="23" spans="2:12">
      <c r="B23" s="76" t="s">
        <v>2991</v>
      </c>
      <c r="C23" s="73">
        <v>30211000</v>
      </c>
      <c r="D23" s="73">
        <v>11</v>
      </c>
      <c r="E23" s="73" t="s">
        <v>293</v>
      </c>
      <c r="F23" s="73" t="s">
        <v>294</v>
      </c>
      <c r="G23" s="86" t="s">
        <v>134</v>
      </c>
      <c r="H23" s="87"/>
      <c r="I23" s="87"/>
      <c r="J23" s="83">
        <v>1.5767974000000004E-2</v>
      </c>
      <c r="K23" s="84">
        <f t="shared" si="0"/>
        <v>2.9155535346582612E-8</v>
      </c>
      <c r="L23" s="84">
        <f>J23/'סכום נכסי הקרן'!$C$42</f>
        <v>2.0497846099880518E-9</v>
      </c>
    </row>
    <row r="24" spans="2:12">
      <c r="B24" s="76" t="s">
        <v>2991</v>
      </c>
      <c r="C24" s="73">
        <v>30311000</v>
      </c>
      <c r="D24" s="73">
        <v>11</v>
      </c>
      <c r="E24" s="73" t="s">
        <v>293</v>
      </c>
      <c r="F24" s="73" t="s">
        <v>294</v>
      </c>
      <c r="G24" s="86" t="s">
        <v>131</v>
      </c>
      <c r="H24" s="87"/>
      <c r="I24" s="87"/>
      <c r="J24" s="83">
        <v>9854.3394079480022</v>
      </c>
      <c r="K24" s="84">
        <f t="shared" si="0"/>
        <v>1.8221018180626748E-2</v>
      </c>
      <c r="L24" s="84">
        <f>J24/'סכום נכסי הקרן'!$C$42</f>
        <v>1.2810316189011081E-3</v>
      </c>
    </row>
    <row r="25" spans="2:12">
      <c r="B25" s="76" t="s">
        <v>2992</v>
      </c>
      <c r="C25" s="73">
        <v>32012000</v>
      </c>
      <c r="D25" s="73">
        <v>12</v>
      </c>
      <c r="E25" s="73" t="s">
        <v>293</v>
      </c>
      <c r="F25" s="73" t="s">
        <v>294</v>
      </c>
      <c r="G25" s="86" t="s">
        <v>133</v>
      </c>
      <c r="H25" s="87"/>
      <c r="I25" s="87"/>
      <c r="J25" s="83">
        <v>947.95301570900017</v>
      </c>
      <c r="K25" s="84">
        <f t="shared" si="0"/>
        <v>1.7527982768365377E-3</v>
      </c>
      <c r="L25" s="84">
        <f>J25/'סכום נכסי הקרן'!$C$42</f>
        <v>1.2323076525824243E-4</v>
      </c>
    </row>
    <row r="26" spans="2:12">
      <c r="B26" s="76" t="s">
        <v>2992</v>
      </c>
      <c r="C26" s="73">
        <v>31212000</v>
      </c>
      <c r="D26" s="73">
        <v>12</v>
      </c>
      <c r="E26" s="73" t="s">
        <v>293</v>
      </c>
      <c r="F26" s="73" t="s">
        <v>294</v>
      </c>
      <c r="G26" s="86" t="s">
        <v>135</v>
      </c>
      <c r="H26" s="87"/>
      <c r="I26" s="87"/>
      <c r="J26" s="83">
        <v>50.469910000000013</v>
      </c>
      <c r="K26" s="84">
        <f t="shared" si="0"/>
        <v>9.3320628569265994E-5</v>
      </c>
      <c r="L26" s="84">
        <f>J26/'סכום נכסי הקרן'!$C$42</f>
        <v>6.5609218270833072E-6</v>
      </c>
    </row>
    <row r="27" spans="2:12">
      <c r="B27" s="76" t="s">
        <v>2992</v>
      </c>
      <c r="C27" s="73">
        <v>30212000</v>
      </c>
      <c r="D27" s="73">
        <v>12</v>
      </c>
      <c r="E27" s="73" t="s">
        <v>293</v>
      </c>
      <c r="F27" s="73" t="s">
        <v>294</v>
      </c>
      <c r="G27" s="86" t="s">
        <v>134</v>
      </c>
      <c r="H27" s="87"/>
      <c r="I27" s="87"/>
      <c r="J27" s="83">
        <v>1743.7689430240007</v>
      </c>
      <c r="K27" s="84">
        <f t="shared" si="0"/>
        <v>3.2242897568583789E-3</v>
      </c>
      <c r="L27" s="84">
        <f>J27/'סכום נכסי הקרן'!$C$42</f>
        <v>2.2668421084317666E-4</v>
      </c>
    </row>
    <row r="28" spans="2:12">
      <c r="B28" s="76" t="s">
        <v>2992</v>
      </c>
      <c r="C28" s="73">
        <v>30312000</v>
      </c>
      <c r="D28" s="73">
        <v>12</v>
      </c>
      <c r="E28" s="73" t="s">
        <v>293</v>
      </c>
      <c r="F28" s="73" t="s">
        <v>294</v>
      </c>
      <c r="G28" s="86" t="s">
        <v>131</v>
      </c>
      <c r="H28" s="87"/>
      <c r="I28" s="87"/>
      <c r="J28" s="83">
        <v>26110.590209707996</v>
      </c>
      <c r="K28" s="84">
        <f t="shared" si="0"/>
        <v>4.8279394409153339E-2</v>
      </c>
      <c r="L28" s="84">
        <f>J28/'סכום נכסי הקרן'!$C$42</f>
        <v>3.3942906025570653E-3</v>
      </c>
    </row>
    <row r="29" spans="2:12">
      <c r="B29" s="76" t="s">
        <v>2992</v>
      </c>
      <c r="C29" s="73">
        <v>31712000</v>
      </c>
      <c r="D29" s="73">
        <v>12</v>
      </c>
      <c r="E29" s="73" t="s">
        <v>293</v>
      </c>
      <c r="F29" s="73" t="s">
        <v>294</v>
      </c>
      <c r="G29" s="86" t="s">
        <v>140</v>
      </c>
      <c r="H29" s="87"/>
      <c r="I29" s="87"/>
      <c r="J29" s="83">
        <v>2.6601761330000002</v>
      </c>
      <c r="K29" s="84">
        <f t="shared" si="0"/>
        <v>4.9187586987280004E-6</v>
      </c>
      <c r="L29" s="84">
        <f>J29/'סכום נכסי הקרן'!$C$42</f>
        <v>3.4581412280873421E-7</v>
      </c>
    </row>
    <row r="30" spans="2:12">
      <c r="B30" s="76" t="s">
        <v>2992</v>
      </c>
      <c r="C30" s="73">
        <v>31112000</v>
      </c>
      <c r="D30" s="73">
        <v>12</v>
      </c>
      <c r="E30" s="73" t="s">
        <v>293</v>
      </c>
      <c r="F30" s="73" t="s">
        <v>294</v>
      </c>
      <c r="G30" s="86" t="s">
        <v>139</v>
      </c>
      <c r="H30" s="87"/>
      <c r="I30" s="87"/>
      <c r="J30" s="83">
        <v>0.6214352700000001</v>
      </c>
      <c r="K30" s="84">
        <f t="shared" si="0"/>
        <v>1.1490555463941092E-6</v>
      </c>
      <c r="L30" s="84">
        <f>J30/'סכום נכסי הקרן'!$C$42</f>
        <v>8.0784535321390663E-8</v>
      </c>
    </row>
    <row r="31" spans="2:12">
      <c r="B31" s="76" t="s">
        <v>2993</v>
      </c>
      <c r="C31" s="73">
        <v>32610000</v>
      </c>
      <c r="D31" s="73">
        <v>10</v>
      </c>
      <c r="E31" s="73" t="s">
        <v>293</v>
      </c>
      <c r="F31" s="73" t="s">
        <v>294</v>
      </c>
      <c r="G31" s="86" t="s">
        <v>136</v>
      </c>
      <c r="H31" s="87"/>
      <c r="I31" s="87"/>
      <c r="J31" s="83">
        <v>1.171719779</v>
      </c>
      <c r="K31" s="84">
        <f t="shared" si="0"/>
        <v>2.166550847491533E-6</v>
      </c>
      <c r="L31" s="84">
        <f>J31/'סכום נכסי הקרן'!$C$42</f>
        <v>1.523197064006321E-7</v>
      </c>
    </row>
    <row r="32" spans="2:12">
      <c r="B32" s="76" t="s">
        <v>2993</v>
      </c>
      <c r="C32" s="73">
        <v>34510000</v>
      </c>
      <c r="D32" s="73">
        <v>10</v>
      </c>
      <c r="E32" s="73" t="s">
        <v>293</v>
      </c>
      <c r="F32" s="73" t="s">
        <v>294</v>
      </c>
      <c r="G32" s="86" t="s">
        <v>133</v>
      </c>
      <c r="H32" s="87"/>
      <c r="I32" s="87"/>
      <c r="J32" s="83">
        <v>15378.082973329003</v>
      </c>
      <c r="K32" s="84">
        <f t="shared" si="0"/>
        <v>2.8434613203419404E-2</v>
      </c>
      <c r="L32" s="84">
        <f>J32/'סכום נכסי הקרן'!$C$42</f>
        <v>1.9991000625602935E-3</v>
      </c>
    </row>
    <row r="33" spans="2:12">
      <c r="B33" s="76" t="s">
        <v>2993</v>
      </c>
      <c r="C33" s="73">
        <v>33810000</v>
      </c>
      <c r="D33" s="73">
        <v>10</v>
      </c>
      <c r="E33" s="73" t="s">
        <v>293</v>
      </c>
      <c r="F33" s="73" t="s">
        <v>294</v>
      </c>
      <c r="G33" s="86" t="s">
        <v>134</v>
      </c>
      <c r="H33" s="87"/>
      <c r="I33" s="87"/>
      <c r="J33" s="83">
        <v>922.84121242200013</v>
      </c>
      <c r="K33" s="84">
        <f t="shared" si="0"/>
        <v>1.7063656743759707E-3</v>
      </c>
      <c r="L33" s="84">
        <f>J33/'סכום נכסי הקרן'!$C$42</f>
        <v>1.1996631366117992E-4</v>
      </c>
    </row>
    <row r="34" spans="2:12">
      <c r="B34" s="76" t="s">
        <v>2993</v>
      </c>
      <c r="C34" s="73">
        <v>31110000</v>
      </c>
      <c r="D34" s="73">
        <v>10</v>
      </c>
      <c r="E34" s="73" t="s">
        <v>293</v>
      </c>
      <c r="F34" s="73" t="s">
        <v>294</v>
      </c>
      <c r="G34" s="86" t="s">
        <v>139</v>
      </c>
      <c r="H34" s="87"/>
      <c r="I34" s="87"/>
      <c r="J34" s="83">
        <v>2.7556300000000005</v>
      </c>
      <c r="K34" s="84">
        <f t="shared" si="0"/>
        <v>5.0952562369207005E-6</v>
      </c>
      <c r="L34" s="84">
        <f>J34/'סכום נכסי הקרן'!$C$42</f>
        <v>3.5822281066809058E-7</v>
      </c>
    </row>
    <row r="35" spans="2:12">
      <c r="B35" s="76" t="s">
        <v>2993</v>
      </c>
      <c r="C35" s="73">
        <v>34610000</v>
      </c>
      <c r="D35" s="73">
        <v>10</v>
      </c>
      <c r="E35" s="73" t="s">
        <v>293</v>
      </c>
      <c r="F35" s="73" t="s">
        <v>294</v>
      </c>
      <c r="G35" s="86" t="s">
        <v>135</v>
      </c>
      <c r="H35" s="87"/>
      <c r="I35" s="87"/>
      <c r="J35" s="83">
        <v>1.8058498530000004</v>
      </c>
      <c r="K35" s="84">
        <f t="shared" si="0"/>
        <v>3.3390795304306383E-6</v>
      </c>
      <c r="L35" s="84">
        <f>J35/'סכום נכסי הקרן'!$C$42</f>
        <v>2.3475452436873537E-7</v>
      </c>
    </row>
    <row r="36" spans="2:12">
      <c r="B36" s="76" t="s">
        <v>2993</v>
      </c>
      <c r="C36" s="73">
        <v>31710000</v>
      </c>
      <c r="D36" s="73">
        <v>10</v>
      </c>
      <c r="E36" s="73" t="s">
        <v>293</v>
      </c>
      <c r="F36" s="73" t="s">
        <v>294</v>
      </c>
      <c r="G36" s="86" t="s">
        <v>140</v>
      </c>
      <c r="H36" s="87"/>
      <c r="I36" s="87"/>
      <c r="J36" s="83">
        <v>265.37319797800001</v>
      </c>
      <c r="K36" s="84">
        <f t="shared" si="0"/>
        <v>4.9068432340662431E-4</v>
      </c>
      <c r="L36" s="84">
        <f>J36/'סכום נכסי הקרן'!$C$42</f>
        <v>3.4497640414590782E-5</v>
      </c>
    </row>
    <row r="37" spans="2:12">
      <c r="B37" s="76" t="s">
        <v>2993</v>
      </c>
      <c r="C37" s="73">
        <v>30710000</v>
      </c>
      <c r="D37" s="73">
        <v>10</v>
      </c>
      <c r="E37" s="73" t="s">
        <v>293</v>
      </c>
      <c r="F37" s="73" t="s">
        <v>294</v>
      </c>
      <c r="G37" s="86" t="s">
        <v>1466</v>
      </c>
      <c r="H37" s="87"/>
      <c r="I37" s="87"/>
      <c r="J37" s="83">
        <v>13.249308089000003</v>
      </c>
      <c r="K37" s="84">
        <f t="shared" si="0"/>
        <v>2.4498433997075492E-5</v>
      </c>
      <c r="L37" s="84">
        <f>J37/'סכום נכסי הקרן'!$C$42</f>
        <v>1.7223663492736863E-6</v>
      </c>
    </row>
    <row r="38" spans="2:12">
      <c r="B38" s="76" t="s">
        <v>2993</v>
      </c>
      <c r="C38" s="73">
        <v>34710000</v>
      </c>
      <c r="D38" s="73">
        <v>10</v>
      </c>
      <c r="E38" s="73" t="s">
        <v>293</v>
      </c>
      <c r="F38" s="73" t="s">
        <v>294</v>
      </c>
      <c r="G38" s="86" t="s">
        <v>139</v>
      </c>
      <c r="H38" s="87"/>
      <c r="I38" s="87"/>
      <c r="J38" s="83">
        <v>42.601739072000001</v>
      </c>
      <c r="K38" s="84">
        <f t="shared" si="0"/>
        <v>7.8772105366205274E-5</v>
      </c>
      <c r="L38" s="84">
        <f>J38/'סכום נכסי הקרן'!$C$42</f>
        <v>5.5380855592806188E-6</v>
      </c>
    </row>
    <row r="39" spans="2:12">
      <c r="B39" s="76" t="s">
        <v>2993</v>
      </c>
      <c r="C39" s="73">
        <v>31410000</v>
      </c>
      <c r="D39" s="73">
        <v>10</v>
      </c>
      <c r="E39" s="73" t="s">
        <v>293</v>
      </c>
      <c r="F39" s="73" t="s">
        <v>294</v>
      </c>
      <c r="G39" s="86" t="s">
        <v>131</v>
      </c>
      <c r="H39" s="87"/>
      <c r="I39" s="87"/>
      <c r="J39" s="83">
        <v>175.15644557400003</v>
      </c>
      <c r="K39" s="84">
        <f t="shared" si="0"/>
        <v>3.2387039324865264E-4</v>
      </c>
      <c r="L39" s="84">
        <f>J39/'סכום נכסי הקרן'!$C$42</f>
        <v>2.2769760178307941E-5</v>
      </c>
    </row>
    <row r="40" spans="2:12">
      <c r="B40" s="76" t="s">
        <v>2993</v>
      </c>
      <c r="C40" s="73">
        <v>30910000</v>
      </c>
      <c r="D40" s="73">
        <v>10</v>
      </c>
      <c r="E40" s="73" t="s">
        <v>293</v>
      </c>
      <c r="F40" s="73" t="s">
        <v>294</v>
      </c>
      <c r="G40" s="86" t="s">
        <v>2988</v>
      </c>
      <c r="H40" s="87"/>
      <c r="I40" s="87"/>
      <c r="J40" s="83">
        <v>63.020421755000008</v>
      </c>
      <c r="K40" s="84">
        <f t="shared" si="0"/>
        <v>1.1652696370722366E-4</v>
      </c>
      <c r="L40" s="84">
        <f>J40/'סכום נכסי הקרן'!$C$42</f>
        <v>8.1924469578878799E-6</v>
      </c>
    </row>
    <row r="41" spans="2:12">
      <c r="B41" s="76" t="s">
        <v>2993</v>
      </c>
      <c r="C41" s="73">
        <v>34010000</v>
      </c>
      <c r="D41" s="73">
        <v>10</v>
      </c>
      <c r="E41" s="73" t="s">
        <v>293</v>
      </c>
      <c r="F41" s="73" t="s">
        <v>294</v>
      </c>
      <c r="G41" s="86" t="s">
        <v>131</v>
      </c>
      <c r="H41" s="87"/>
      <c r="I41" s="87"/>
      <c r="J41" s="83">
        <v>76608.937534641009</v>
      </c>
      <c r="K41" s="84">
        <f t="shared" si="0"/>
        <v>0.1416526045866999</v>
      </c>
      <c r="L41" s="84">
        <f>J41/'סכום נכסי הקרן'!$C$42</f>
        <v>9.958909188082319E-3</v>
      </c>
    </row>
    <row r="42" spans="2:12">
      <c r="B42" s="76" t="s">
        <v>2993</v>
      </c>
      <c r="C42" s="73">
        <v>30810000</v>
      </c>
      <c r="D42" s="73">
        <v>10</v>
      </c>
      <c r="E42" s="73" t="s">
        <v>293</v>
      </c>
      <c r="F42" s="73" t="s">
        <v>294</v>
      </c>
      <c r="G42" s="86" t="s">
        <v>137</v>
      </c>
      <c r="H42" s="87"/>
      <c r="I42" s="87"/>
      <c r="J42" s="83">
        <v>2.4091451090000007</v>
      </c>
      <c r="K42" s="84">
        <f t="shared" si="0"/>
        <v>4.4545935565657405E-6</v>
      </c>
      <c r="L42" s="84">
        <f>J42/'סכום נכסי הקרן'!$C$42</f>
        <v>3.1318091770421413E-7</v>
      </c>
    </row>
    <row r="43" spans="2:12">
      <c r="B43" s="76" t="s">
        <v>2994</v>
      </c>
      <c r="C43" s="73">
        <v>33820000</v>
      </c>
      <c r="D43" s="73">
        <v>20</v>
      </c>
      <c r="E43" s="73" t="s">
        <v>293</v>
      </c>
      <c r="F43" s="73" t="s">
        <v>294</v>
      </c>
      <c r="G43" s="86" t="s">
        <v>134</v>
      </c>
      <c r="H43" s="87"/>
      <c r="I43" s="87"/>
      <c r="J43" s="83">
        <v>0.11481866400000001</v>
      </c>
      <c r="K43" s="84">
        <f t="shared" si="0"/>
        <v>2.1230372505049743E-7</v>
      </c>
      <c r="L43" s="84">
        <f>J43/'סכום נכסי הקרן'!$C$42</f>
        <v>1.492604759537206E-8</v>
      </c>
    </row>
    <row r="44" spans="2:12">
      <c r="B44" s="76" t="s">
        <v>2994</v>
      </c>
      <c r="C44" s="73">
        <v>32020000</v>
      </c>
      <c r="D44" s="73">
        <v>20</v>
      </c>
      <c r="E44" s="73" t="s">
        <v>293</v>
      </c>
      <c r="F44" s="73" t="s">
        <v>294</v>
      </c>
      <c r="G44" s="86" t="s">
        <v>133</v>
      </c>
      <c r="H44" s="87"/>
      <c r="I44" s="87"/>
      <c r="J44" s="83">
        <v>0.35289836700000005</v>
      </c>
      <c r="K44" s="84">
        <f t="shared" si="0"/>
        <v>6.5252142176412662E-7</v>
      </c>
      <c r="L44" s="84">
        <f>J44/'סכום נכסי הקרן'!$C$42</f>
        <v>4.5875623689290414E-8</v>
      </c>
    </row>
    <row r="45" spans="2:12">
      <c r="B45" s="76" t="s">
        <v>2994</v>
      </c>
      <c r="C45" s="73">
        <v>31720000</v>
      </c>
      <c r="D45" s="73">
        <v>20</v>
      </c>
      <c r="E45" s="73" t="s">
        <v>293</v>
      </c>
      <c r="F45" s="73" t="s">
        <v>294</v>
      </c>
      <c r="G45" s="86" t="s">
        <v>140</v>
      </c>
      <c r="H45" s="87"/>
      <c r="I45" s="87"/>
      <c r="J45" s="83">
        <v>1.0837540000000004E-3</v>
      </c>
      <c r="K45" s="84">
        <f t="shared" si="0"/>
        <v>2.0038990458761727E-9</v>
      </c>
      <c r="L45" s="84">
        <f>J45/'סכום נכסי הקרן'!$C$42</f>
        <v>1.4088444528212637E-10</v>
      </c>
    </row>
    <row r="46" spans="2:12">
      <c r="B46" s="76" t="s">
        <v>2994</v>
      </c>
      <c r="C46" s="73">
        <v>34020000</v>
      </c>
      <c r="D46" s="73">
        <v>20</v>
      </c>
      <c r="E46" s="73" t="s">
        <v>293</v>
      </c>
      <c r="F46" s="73" t="s">
        <v>294</v>
      </c>
      <c r="G46" s="86" t="s">
        <v>131</v>
      </c>
      <c r="H46" s="87"/>
      <c r="I46" s="87"/>
      <c r="J46" s="83">
        <v>27672.959775803003</v>
      </c>
      <c r="K46" s="84">
        <f t="shared" si="0"/>
        <v>5.1168270374366616E-2</v>
      </c>
      <c r="L46" s="84">
        <f>J46/'סכום נכסי הקרן'!$C$42</f>
        <v>3.5973934927378362E-3</v>
      </c>
    </row>
    <row r="47" spans="2:12">
      <c r="B47" s="76" t="s">
        <v>2994</v>
      </c>
      <c r="C47" s="73">
        <v>30820000</v>
      </c>
      <c r="D47" s="73">
        <v>20</v>
      </c>
      <c r="E47" s="73" t="s">
        <v>293</v>
      </c>
      <c r="F47" s="73" t="s">
        <v>294</v>
      </c>
      <c r="G47" s="86" t="s">
        <v>137</v>
      </c>
      <c r="H47" s="87"/>
      <c r="I47" s="87"/>
      <c r="J47" s="83">
        <v>9.9620000000000022E-6</v>
      </c>
      <c r="K47" s="84">
        <f t="shared" si="0"/>
        <v>1.8420086380321022E-11</v>
      </c>
      <c r="L47" s="84">
        <f>J47/'סכום נכסי הקרן'!$C$42</f>
        <v>1.2950271407538451E-12</v>
      </c>
    </row>
    <row r="48" spans="2:12">
      <c r="B48" s="76" t="s">
        <v>2994</v>
      </c>
      <c r="C48" s="73">
        <v>34520000</v>
      </c>
      <c r="D48" s="73">
        <v>20</v>
      </c>
      <c r="E48" s="73" t="s">
        <v>293</v>
      </c>
      <c r="F48" s="73" t="s">
        <v>294</v>
      </c>
      <c r="G48" s="86" t="s">
        <v>133</v>
      </c>
      <c r="H48" s="87"/>
      <c r="I48" s="87"/>
      <c r="J48" s="83">
        <v>9.4498150040000013</v>
      </c>
      <c r="K48" s="84">
        <f t="shared" si="0"/>
        <v>1.7473038411135679E-5</v>
      </c>
      <c r="L48" s="84">
        <f>J48/'סכום נכסי הקרן'!$C$42</f>
        <v>1.2284447806949312E-6</v>
      </c>
    </row>
    <row r="49" spans="2:12">
      <c r="B49" s="76" t="s">
        <v>2994</v>
      </c>
      <c r="C49" s="73">
        <v>31120000</v>
      </c>
      <c r="D49" s="73">
        <v>20</v>
      </c>
      <c r="E49" s="73" t="s">
        <v>293</v>
      </c>
      <c r="F49" s="73" t="s">
        <v>294</v>
      </c>
      <c r="G49" s="86" t="s">
        <v>139</v>
      </c>
      <c r="H49" s="87"/>
      <c r="I49" s="87"/>
      <c r="J49" s="83">
        <v>9.0729063150000027</v>
      </c>
      <c r="K49" s="84">
        <f t="shared" si="0"/>
        <v>1.6776121064330466E-5</v>
      </c>
      <c r="L49" s="84">
        <f>J49/'סכום נכסי הקרן'!$C$42</f>
        <v>1.1794478943426979E-6</v>
      </c>
    </row>
    <row r="50" spans="2:12">
      <c r="B50" s="76" t="s">
        <v>2994</v>
      </c>
      <c r="C50" s="73">
        <v>31220000</v>
      </c>
      <c r="D50" s="73">
        <v>20</v>
      </c>
      <c r="E50" s="73" t="s">
        <v>293</v>
      </c>
      <c r="F50" s="73" t="s">
        <v>294</v>
      </c>
      <c r="G50" s="86" t="s">
        <v>135</v>
      </c>
      <c r="H50" s="87"/>
      <c r="I50" s="87"/>
      <c r="J50" s="83">
        <v>0.13131127000000004</v>
      </c>
      <c r="K50" s="84">
        <f t="shared" si="0"/>
        <v>2.4279913030612893E-7</v>
      </c>
      <c r="L50" s="84">
        <f>J50/'סכום נכסי הקרן'!$C$42</f>
        <v>1.7070031975191345E-8</v>
      </c>
    </row>
    <row r="51" spans="2:12">
      <c r="B51" s="72"/>
      <c r="C51" s="73"/>
      <c r="D51" s="73"/>
      <c r="E51" s="73"/>
      <c r="F51" s="73"/>
      <c r="G51" s="73"/>
      <c r="H51" s="73"/>
      <c r="I51" s="73"/>
      <c r="J51" s="73"/>
      <c r="K51" s="84"/>
      <c r="L51" s="73"/>
    </row>
    <row r="52" spans="2:12">
      <c r="B52" s="70" t="s">
        <v>198</v>
      </c>
      <c r="C52" s="71"/>
      <c r="D52" s="71"/>
      <c r="E52" s="71"/>
      <c r="F52" s="71"/>
      <c r="G52" s="71"/>
      <c r="H52" s="71"/>
      <c r="I52" s="71"/>
      <c r="J52" s="80">
        <f>J53</f>
        <v>14693.834278575001</v>
      </c>
      <c r="K52" s="81">
        <f t="shared" si="0"/>
        <v>2.7169413438011793E-2</v>
      </c>
      <c r="L52" s="81">
        <f>J52/'סכום נכסי הקרן'!$C$42</f>
        <v>1.9101499892083737E-3</v>
      </c>
    </row>
    <row r="53" spans="2:12">
      <c r="B53" s="118" t="s">
        <v>42</v>
      </c>
      <c r="C53" s="71"/>
      <c r="D53" s="71"/>
      <c r="E53" s="71"/>
      <c r="F53" s="71"/>
      <c r="G53" s="71"/>
      <c r="H53" s="71"/>
      <c r="I53" s="71"/>
      <c r="J53" s="80">
        <f>SUM(J54:J56)</f>
        <v>14693.834278575001</v>
      </c>
      <c r="K53" s="81">
        <f t="shared" si="0"/>
        <v>2.7169413438011793E-2</v>
      </c>
      <c r="L53" s="81">
        <f>J53/'סכום נכסי הקרן'!$C$42</f>
        <v>1.9101499892083737E-3</v>
      </c>
    </row>
    <row r="54" spans="2:12">
      <c r="B54" s="76" t="s">
        <v>2995</v>
      </c>
      <c r="C54" s="73">
        <v>31785000</v>
      </c>
      <c r="D54" s="73">
        <v>85</v>
      </c>
      <c r="E54" s="73" t="s">
        <v>679</v>
      </c>
      <c r="F54" s="73" t="s">
        <v>636</v>
      </c>
      <c r="G54" s="86" t="s">
        <v>140</v>
      </c>
      <c r="H54" s="87"/>
      <c r="I54" s="87"/>
      <c r="J54" s="83">
        <v>578.01052497600006</v>
      </c>
      <c r="K54" s="84">
        <f>IFERROR(J54/$J$10,0)</f>
        <v>1.0687616742413792E-3</v>
      </c>
      <c r="L54" s="84">
        <f>J54/'סכום נכסי הקרן'!$C$42</f>
        <v>7.513946170300123E-5</v>
      </c>
    </row>
    <row r="55" spans="2:12">
      <c r="B55" s="76" t="s">
        <v>2995</v>
      </c>
      <c r="C55" s="73">
        <v>32085000</v>
      </c>
      <c r="D55" s="73">
        <v>85</v>
      </c>
      <c r="E55" s="73" t="s">
        <v>679</v>
      </c>
      <c r="F55" s="73" t="s">
        <v>636</v>
      </c>
      <c r="G55" s="86" t="s">
        <v>133</v>
      </c>
      <c r="H55" s="87"/>
      <c r="I55" s="87"/>
      <c r="J55" s="83">
        <v>2119.2941200110004</v>
      </c>
      <c r="K55" s="84">
        <f>IFERROR(J55/$J$10,0)</f>
        <v>3.9186489415688657E-3</v>
      </c>
      <c r="L55" s="84">
        <f>J55/'סכום נכסי הקרן'!$C$42</f>
        <v>2.7550124519717744E-4</v>
      </c>
    </row>
    <row r="56" spans="2:12">
      <c r="B56" s="76" t="s">
        <v>2995</v>
      </c>
      <c r="C56" s="73">
        <v>30385000</v>
      </c>
      <c r="D56" s="73">
        <v>85</v>
      </c>
      <c r="E56" s="73" t="s">
        <v>679</v>
      </c>
      <c r="F56" s="73" t="s">
        <v>636</v>
      </c>
      <c r="G56" s="86" t="s">
        <v>131</v>
      </c>
      <c r="H56" s="87"/>
      <c r="I56" s="87"/>
      <c r="J56" s="83">
        <v>11996.529633588001</v>
      </c>
      <c r="K56" s="84">
        <f>IFERROR(J56/$J$10,0)</f>
        <v>2.2182002822201549E-2</v>
      </c>
      <c r="L56" s="84">
        <f>J56/'סכום נכסי הקרן'!$C$42</f>
        <v>1.5595092823081952E-3</v>
      </c>
    </row>
    <row r="57" spans="2:12">
      <c r="B57" s="119"/>
      <c r="C57" s="119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2:12">
      <c r="B58" s="121" t="s">
        <v>222</v>
      </c>
      <c r="C58" s="119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2:12">
      <c r="B59" s="122"/>
      <c r="C59" s="119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2:12">
      <c r="B60" s="119"/>
      <c r="C60" s="119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2:12">
      <c r="B61" s="119"/>
      <c r="C61" s="119"/>
      <c r="D61" s="120"/>
      <c r="E61" s="120"/>
      <c r="F61" s="120"/>
      <c r="G61" s="120"/>
      <c r="H61" s="120"/>
      <c r="I61" s="120"/>
      <c r="J61" s="120"/>
      <c r="K61" s="120"/>
      <c r="L61" s="120"/>
    </row>
    <row r="62" spans="2:12">
      <c r="B62" s="119"/>
      <c r="C62" s="119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2:12">
      <c r="B63" s="119"/>
      <c r="C63" s="119"/>
      <c r="D63" s="120"/>
      <c r="E63" s="120"/>
      <c r="F63" s="120"/>
      <c r="G63" s="120"/>
      <c r="H63" s="120"/>
      <c r="I63" s="120"/>
      <c r="J63" s="120"/>
      <c r="K63" s="120"/>
      <c r="L63" s="120"/>
    </row>
    <row r="64" spans="2:12">
      <c r="B64" s="119"/>
      <c r="C64" s="119"/>
      <c r="D64" s="120"/>
      <c r="E64" s="120"/>
      <c r="F64" s="120"/>
      <c r="G64" s="120"/>
      <c r="H64" s="120"/>
      <c r="I64" s="120"/>
      <c r="J64" s="120"/>
      <c r="K64" s="120"/>
      <c r="L64" s="120"/>
    </row>
    <row r="65" spans="2:12">
      <c r="B65" s="119"/>
      <c r="C65" s="119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2:12">
      <c r="B66" s="119"/>
      <c r="C66" s="119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2:12">
      <c r="B67" s="119"/>
      <c r="C67" s="119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2:12">
      <c r="B68" s="119"/>
      <c r="C68" s="119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2:12">
      <c r="B69" s="119"/>
      <c r="C69" s="119"/>
      <c r="D69" s="120"/>
      <c r="E69" s="120"/>
      <c r="F69" s="120"/>
      <c r="G69" s="120"/>
      <c r="H69" s="120"/>
      <c r="I69" s="120"/>
      <c r="J69" s="120"/>
      <c r="K69" s="120"/>
      <c r="L69" s="120"/>
    </row>
    <row r="70" spans="2:12">
      <c r="B70" s="119"/>
      <c r="C70" s="119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2:12">
      <c r="B71" s="119"/>
      <c r="C71" s="119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2:12">
      <c r="B72" s="119"/>
      <c r="C72" s="119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2:12">
      <c r="B73" s="119"/>
      <c r="C73" s="119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2:12">
      <c r="B74" s="119"/>
      <c r="C74" s="119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2:12">
      <c r="B75" s="119"/>
      <c r="C75" s="119"/>
      <c r="D75" s="120"/>
      <c r="E75" s="120"/>
      <c r="F75" s="120"/>
      <c r="G75" s="120"/>
      <c r="H75" s="120"/>
      <c r="I75" s="120"/>
      <c r="J75" s="120"/>
      <c r="K75" s="120"/>
      <c r="L75" s="120"/>
    </row>
    <row r="76" spans="2:12">
      <c r="B76" s="119"/>
      <c r="C76" s="119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2:12">
      <c r="B77" s="119"/>
      <c r="C77" s="119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2:12"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2:12">
      <c r="B79" s="119"/>
      <c r="C79" s="119"/>
      <c r="D79" s="120"/>
      <c r="E79" s="120"/>
      <c r="F79" s="120"/>
      <c r="G79" s="120"/>
      <c r="H79" s="120"/>
      <c r="I79" s="120"/>
      <c r="J79" s="120"/>
      <c r="K79" s="120"/>
      <c r="L79" s="120"/>
    </row>
    <row r="80" spans="2:12">
      <c r="B80" s="119"/>
      <c r="C80" s="119"/>
      <c r="D80" s="120"/>
      <c r="E80" s="120"/>
      <c r="F80" s="120"/>
      <c r="G80" s="120"/>
      <c r="H80" s="120"/>
      <c r="I80" s="120"/>
      <c r="J80" s="120"/>
      <c r="K80" s="120"/>
      <c r="L80" s="120"/>
    </row>
    <row r="81" spans="2:12">
      <c r="B81" s="119"/>
      <c r="C81" s="119"/>
      <c r="D81" s="120"/>
      <c r="E81" s="120"/>
      <c r="F81" s="120"/>
      <c r="G81" s="120"/>
      <c r="H81" s="120"/>
      <c r="I81" s="120"/>
      <c r="J81" s="120"/>
      <c r="K81" s="120"/>
      <c r="L81" s="120"/>
    </row>
    <row r="82" spans="2:12">
      <c r="B82" s="119"/>
      <c r="C82" s="119"/>
      <c r="D82" s="120"/>
      <c r="E82" s="120"/>
      <c r="F82" s="120"/>
      <c r="G82" s="120"/>
      <c r="H82" s="120"/>
      <c r="I82" s="120"/>
      <c r="J82" s="120"/>
      <c r="K82" s="120"/>
      <c r="L82" s="120"/>
    </row>
    <row r="83" spans="2:12">
      <c r="B83" s="119"/>
      <c r="C83" s="119"/>
      <c r="D83" s="120"/>
      <c r="E83" s="120"/>
      <c r="F83" s="120"/>
      <c r="G83" s="120"/>
      <c r="H83" s="120"/>
      <c r="I83" s="120"/>
      <c r="J83" s="120"/>
      <c r="K83" s="120"/>
      <c r="L83" s="120"/>
    </row>
    <row r="84" spans="2:12">
      <c r="B84" s="119"/>
      <c r="C84" s="119"/>
      <c r="D84" s="120"/>
      <c r="E84" s="120"/>
      <c r="F84" s="120"/>
      <c r="G84" s="120"/>
      <c r="H84" s="120"/>
      <c r="I84" s="120"/>
      <c r="J84" s="120"/>
      <c r="K84" s="120"/>
      <c r="L84" s="120"/>
    </row>
    <row r="85" spans="2:12">
      <c r="B85" s="119"/>
      <c r="C85" s="119"/>
      <c r="D85" s="120"/>
      <c r="E85" s="120"/>
      <c r="F85" s="120"/>
      <c r="G85" s="120"/>
      <c r="H85" s="120"/>
      <c r="I85" s="120"/>
      <c r="J85" s="120"/>
      <c r="K85" s="120"/>
      <c r="L85" s="120"/>
    </row>
    <row r="86" spans="2:12">
      <c r="B86" s="119"/>
      <c r="C86" s="119"/>
      <c r="D86" s="120"/>
      <c r="E86" s="120"/>
      <c r="F86" s="120"/>
      <c r="G86" s="120"/>
      <c r="H86" s="120"/>
      <c r="I86" s="120"/>
      <c r="J86" s="120"/>
      <c r="K86" s="120"/>
      <c r="L86" s="120"/>
    </row>
    <row r="87" spans="2:12">
      <c r="B87" s="119"/>
      <c r="C87" s="119"/>
      <c r="D87" s="120"/>
      <c r="E87" s="120"/>
      <c r="F87" s="120"/>
      <c r="G87" s="120"/>
      <c r="H87" s="120"/>
      <c r="I87" s="120"/>
      <c r="J87" s="120"/>
      <c r="K87" s="120"/>
      <c r="L87" s="120"/>
    </row>
    <row r="88" spans="2:12">
      <c r="B88" s="119"/>
      <c r="C88" s="119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2:12"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</row>
    <row r="90" spans="2:12">
      <c r="B90" s="119"/>
      <c r="C90" s="119"/>
      <c r="D90" s="120"/>
      <c r="E90" s="120"/>
      <c r="F90" s="120"/>
      <c r="G90" s="120"/>
      <c r="H90" s="120"/>
      <c r="I90" s="120"/>
      <c r="J90" s="120"/>
      <c r="K90" s="120"/>
      <c r="L90" s="120"/>
    </row>
    <row r="91" spans="2:12">
      <c r="B91" s="119"/>
      <c r="C91" s="119"/>
      <c r="D91" s="120"/>
      <c r="E91" s="120"/>
      <c r="F91" s="120"/>
      <c r="G91" s="120"/>
      <c r="H91" s="120"/>
      <c r="I91" s="120"/>
      <c r="J91" s="120"/>
      <c r="K91" s="120"/>
      <c r="L91" s="120"/>
    </row>
    <row r="92" spans="2:12">
      <c r="B92" s="119"/>
      <c r="C92" s="119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2:12">
      <c r="B93" s="119"/>
      <c r="C93" s="119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2:12">
      <c r="B94" s="119"/>
      <c r="C94" s="119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2:12">
      <c r="B95" s="119"/>
      <c r="C95" s="119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2:12">
      <c r="B96" s="119"/>
      <c r="C96" s="119"/>
      <c r="D96" s="120"/>
      <c r="E96" s="120"/>
      <c r="F96" s="120"/>
      <c r="G96" s="120"/>
      <c r="H96" s="120"/>
      <c r="I96" s="120"/>
      <c r="J96" s="120"/>
      <c r="K96" s="120"/>
      <c r="L96" s="120"/>
    </row>
    <row r="97" spans="2:12">
      <c r="B97" s="119"/>
      <c r="C97" s="119"/>
      <c r="D97" s="120"/>
      <c r="E97" s="120"/>
      <c r="F97" s="120"/>
      <c r="G97" s="120"/>
      <c r="H97" s="120"/>
      <c r="I97" s="120"/>
      <c r="J97" s="120"/>
      <c r="K97" s="120"/>
      <c r="L97" s="120"/>
    </row>
    <row r="98" spans="2:12">
      <c r="B98" s="119"/>
      <c r="C98" s="119"/>
      <c r="D98" s="120"/>
      <c r="E98" s="120"/>
      <c r="F98" s="120"/>
      <c r="G98" s="120"/>
      <c r="H98" s="120"/>
      <c r="I98" s="120"/>
      <c r="J98" s="120"/>
      <c r="K98" s="120"/>
      <c r="L98" s="120"/>
    </row>
    <row r="99" spans="2:12">
      <c r="B99" s="119"/>
      <c r="C99" s="119"/>
      <c r="D99" s="120"/>
      <c r="E99" s="120"/>
      <c r="F99" s="120"/>
      <c r="G99" s="120"/>
      <c r="H99" s="120"/>
      <c r="I99" s="120"/>
      <c r="J99" s="120"/>
      <c r="K99" s="120"/>
      <c r="L99" s="120"/>
    </row>
    <row r="100" spans="2:12">
      <c r="B100" s="119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</row>
    <row r="101" spans="2:12">
      <c r="B101" s="119"/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</row>
    <row r="102" spans="2:12">
      <c r="B102" s="119"/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</row>
    <row r="103" spans="2:12">
      <c r="B103" s="119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</row>
    <row r="104" spans="2:12">
      <c r="B104" s="119"/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</row>
    <row r="105" spans="2:12">
      <c r="B105" s="119"/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</row>
    <row r="106" spans="2:12">
      <c r="B106" s="119"/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</row>
    <row r="107" spans="2:12">
      <c r="B107" s="119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2:12">
      <c r="B108" s="119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</row>
    <row r="109" spans="2:12">
      <c r="B109" s="119"/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2:12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145</v>
      </c>
      <c r="C1" s="67" t="s" vm="1">
        <v>231</v>
      </c>
    </row>
    <row r="2" spans="2:11">
      <c r="B2" s="46" t="s">
        <v>144</v>
      </c>
      <c r="C2" s="67" t="s">
        <v>232</v>
      </c>
    </row>
    <row r="3" spans="2:11">
      <c r="B3" s="46" t="s">
        <v>146</v>
      </c>
      <c r="C3" s="67" t="s">
        <v>233</v>
      </c>
    </row>
    <row r="4" spans="2:11">
      <c r="B4" s="46" t="s">
        <v>147</v>
      </c>
      <c r="C4" s="67">
        <v>12145</v>
      </c>
    </row>
    <row r="6" spans="2:11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ht="26.25" customHeight="1">
      <c r="B7" s="156" t="s">
        <v>100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1" s="3" customFormat="1" ht="63">
      <c r="B8" s="21" t="s">
        <v>115</v>
      </c>
      <c r="C8" s="29" t="s">
        <v>44</v>
      </c>
      <c r="D8" s="29" t="s">
        <v>65</v>
      </c>
      <c r="E8" s="29" t="s">
        <v>102</v>
      </c>
      <c r="F8" s="29" t="s">
        <v>103</v>
      </c>
      <c r="G8" s="29" t="s">
        <v>207</v>
      </c>
      <c r="H8" s="29" t="s">
        <v>206</v>
      </c>
      <c r="I8" s="29" t="s">
        <v>110</v>
      </c>
      <c r="J8" s="29" t="s">
        <v>148</v>
      </c>
      <c r="K8" s="30" t="s">
        <v>150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-18975.865653005003</v>
      </c>
      <c r="J11" s="78">
        <f>IFERROR(I11/$I$11,0)</f>
        <v>1</v>
      </c>
      <c r="K11" s="78">
        <f>I11/'סכום נכסי הקרן'!$C$42</f>
        <v>-2.4667999437803815E-3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-20512.464085570995</v>
      </c>
      <c r="J12" s="81">
        <f t="shared" ref="J12:J75" si="0">IFERROR(I12/$I$11,0)</f>
        <v>1.0809764603451784</v>
      </c>
      <c r="K12" s="81">
        <f>I12/'סכום נכסי הקרן'!$C$42</f>
        <v>-2.6665526716074021E-3</v>
      </c>
    </row>
    <row r="13" spans="2:11">
      <c r="B13" s="92" t="s">
        <v>191</v>
      </c>
      <c r="C13" s="71"/>
      <c r="D13" s="71"/>
      <c r="E13" s="71"/>
      <c r="F13" s="71"/>
      <c r="G13" s="80"/>
      <c r="H13" s="82"/>
      <c r="I13" s="80">
        <v>348.20144303499995</v>
      </c>
      <c r="J13" s="81">
        <f t="shared" si="0"/>
        <v>-1.8349700055968674E-2</v>
      </c>
      <c r="K13" s="81">
        <f>I13/'סכום נכסי הקרן'!$C$42</f>
        <v>4.5265039066450393E-5</v>
      </c>
    </row>
    <row r="14" spans="2:11">
      <c r="B14" s="76" t="s">
        <v>2306</v>
      </c>
      <c r="C14" s="73" t="s">
        <v>2307</v>
      </c>
      <c r="D14" s="86" t="s">
        <v>504</v>
      </c>
      <c r="E14" s="86" t="s">
        <v>132</v>
      </c>
      <c r="F14" s="95">
        <v>44952</v>
      </c>
      <c r="G14" s="83">
        <v>997842.65676300006</v>
      </c>
      <c r="H14" s="85">
        <v>-35.132581999999999</v>
      </c>
      <c r="I14" s="83">
        <v>-350.56788947000007</v>
      </c>
      <c r="J14" s="84">
        <f t="shared" si="0"/>
        <v>1.8474408276308828E-2</v>
      </c>
      <c r="K14" s="84">
        <f>I14/'סכום נכסי הקרן'!$C$42</f>
        <v>-4.5572669297374437E-5</v>
      </c>
    </row>
    <row r="15" spans="2:11">
      <c r="B15" s="76" t="s">
        <v>901</v>
      </c>
      <c r="C15" s="73" t="s">
        <v>2308</v>
      </c>
      <c r="D15" s="86" t="s">
        <v>504</v>
      </c>
      <c r="E15" s="86" t="s">
        <v>132</v>
      </c>
      <c r="F15" s="95">
        <v>44952</v>
      </c>
      <c r="G15" s="83">
        <v>1660787.4353750004</v>
      </c>
      <c r="H15" s="85">
        <v>-6.1673660000000003</v>
      </c>
      <c r="I15" s="83">
        <v>-102.42684386400001</v>
      </c>
      <c r="J15" s="84">
        <f t="shared" si="0"/>
        <v>5.3977428875704421E-3</v>
      </c>
      <c r="K15" s="84">
        <f>I15/'סכום נכסי הקרן'!$C$42</f>
        <v>-1.3315151851599722E-5</v>
      </c>
    </row>
    <row r="16" spans="2:11" s="6" customFormat="1">
      <c r="B16" s="76" t="s">
        <v>914</v>
      </c>
      <c r="C16" s="73" t="s">
        <v>2309</v>
      </c>
      <c r="D16" s="86" t="s">
        <v>504</v>
      </c>
      <c r="E16" s="86" t="s">
        <v>132</v>
      </c>
      <c r="F16" s="95">
        <v>44882</v>
      </c>
      <c r="G16" s="83">
        <v>448925.01097400003</v>
      </c>
      <c r="H16" s="85">
        <v>1.585175</v>
      </c>
      <c r="I16" s="83">
        <v>7.116248037000001</v>
      </c>
      <c r="J16" s="84">
        <f t="shared" si="0"/>
        <v>-3.7501572614017097E-4</v>
      </c>
      <c r="K16" s="84">
        <f>I16/'סכום נכסי הקרן'!$C$42</f>
        <v>9.250887721593328E-7</v>
      </c>
    </row>
    <row r="17" spans="2:11" s="6" customFormat="1">
      <c r="B17" s="76" t="s">
        <v>914</v>
      </c>
      <c r="C17" s="73" t="s">
        <v>2310</v>
      </c>
      <c r="D17" s="86" t="s">
        <v>504</v>
      </c>
      <c r="E17" s="86" t="s">
        <v>132</v>
      </c>
      <c r="F17" s="95">
        <v>44965</v>
      </c>
      <c r="G17" s="83">
        <v>466712.17797600006</v>
      </c>
      <c r="H17" s="85">
        <v>2.1349860000000001</v>
      </c>
      <c r="I17" s="83">
        <v>9.9642410030000015</v>
      </c>
      <c r="J17" s="84">
        <f t="shared" si="0"/>
        <v>-5.2510073507092267E-4</v>
      </c>
      <c r="K17" s="84">
        <f>I17/'סכום נכסי הקרן'!$C$42</f>
        <v>1.2953184637519891E-6</v>
      </c>
    </row>
    <row r="18" spans="2:11" s="6" customFormat="1">
      <c r="B18" s="76" t="s">
        <v>1029</v>
      </c>
      <c r="C18" s="73" t="s">
        <v>2311</v>
      </c>
      <c r="D18" s="86" t="s">
        <v>504</v>
      </c>
      <c r="E18" s="86" t="s">
        <v>132</v>
      </c>
      <c r="F18" s="95">
        <v>44965</v>
      </c>
      <c r="G18" s="83">
        <v>399129.18771000003</v>
      </c>
      <c r="H18" s="85">
        <v>19.151985</v>
      </c>
      <c r="I18" s="83">
        <v>76.441162362000014</v>
      </c>
      <c r="J18" s="84">
        <f t="shared" si="0"/>
        <v>-4.0283359800186427E-3</v>
      </c>
      <c r="K18" s="84">
        <f>I18/'סכום נכסי הקרן'!$C$42</f>
        <v>9.9370989690384766E-6</v>
      </c>
    </row>
    <row r="19" spans="2:11">
      <c r="B19" s="76" t="s">
        <v>1029</v>
      </c>
      <c r="C19" s="73" t="s">
        <v>2312</v>
      </c>
      <c r="D19" s="86" t="s">
        <v>504</v>
      </c>
      <c r="E19" s="86" t="s">
        <v>132</v>
      </c>
      <c r="F19" s="95">
        <v>44952</v>
      </c>
      <c r="G19" s="83">
        <v>1149128.2347180001</v>
      </c>
      <c r="H19" s="85">
        <v>31.591823000000002</v>
      </c>
      <c r="I19" s="83">
        <v>363.03055758400006</v>
      </c>
      <c r="J19" s="84">
        <f t="shared" si="0"/>
        <v>-1.9131172417765872E-2</v>
      </c>
      <c r="K19" s="84">
        <f>I19/'סכום נכסי הקרן'!$C$42</f>
        <v>4.7192775044597638E-5</v>
      </c>
    </row>
    <row r="20" spans="2:11">
      <c r="B20" s="76" t="s">
        <v>927</v>
      </c>
      <c r="C20" s="73" t="s">
        <v>2313</v>
      </c>
      <c r="D20" s="86" t="s">
        <v>504</v>
      </c>
      <c r="E20" s="86" t="s">
        <v>132</v>
      </c>
      <c r="F20" s="95">
        <v>45091</v>
      </c>
      <c r="G20" s="83">
        <v>977830.44089500012</v>
      </c>
      <c r="H20" s="85">
        <v>14.614584000000001</v>
      </c>
      <c r="I20" s="83">
        <v>142.90585437300001</v>
      </c>
      <c r="J20" s="84">
        <f t="shared" si="0"/>
        <v>-7.5309267564491614E-3</v>
      </c>
      <c r="K20" s="84">
        <f>I20/'סכום נכסי הקרן'!$C$42</f>
        <v>1.8577289699422964E-5</v>
      </c>
    </row>
    <row r="21" spans="2:11">
      <c r="B21" s="76" t="s">
        <v>946</v>
      </c>
      <c r="C21" s="73" t="s">
        <v>2314</v>
      </c>
      <c r="D21" s="86" t="s">
        <v>504</v>
      </c>
      <c r="E21" s="86" t="s">
        <v>132</v>
      </c>
      <c r="F21" s="95">
        <v>44917</v>
      </c>
      <c r="G21" s="83">
        <v>1580832.5133940002</v>
      </c>
      <c r="H21" s="85">
        <v>4.195055</v>
      </c>
      <c r="I21" s="83">
        <v>66.316787390000016</v>
      </c>
      <c r="J21" s="84">
        <f t="shared" si="0"/>
        <v>-3.4947964220803885E-3</v>
      </c>
      <c r="K21" s="84">
        <f>I21/'סכום נכסי הקרן'!$C$42</f>
        <v>8.6209636175117805E-6</v>
      </c>
    </row>
    <row r="22" spans="2:11">
      <c r="B22" s="76" t="s">
        <v>946</v>
      </c>
      <c r="C22" s="73" t="s">
        <v>2315</v>
      </c>
      <c r="D22" s="86" t="s">
        <v>504</v>
      </c>
      <c r="E22" s="86" t="s">
        <v>132</v>
      </c>
      <c r="F22" s="95">
        <v>45043</v>
      </c>
      <c r="G22" s="83">
        <v>1302812.0813400003</v>
      </c>
      <c r="H22" s="85">
        <v>10.394539999999999</v>
      </c>
      <c r="I22" s="83">
        <v>135.42132562</v>
      </c>
      <c r="J22" s="84">
        <f t="shared" si="0"/>
        <v>-7.1365031823227938E-3</v>
      </c>
      <c r="K22" s="84">
        <f>I22/'סכום נכסי הקרן'!$C$42</f>
        <v>1.7604325648942382E-5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92" t="s">
        <v>2295</v>
      </c>
      <c r="C24" s="71"/>
      <c r="D24" s="71"/>
      <c r="E24" s="71"/>
      <c r="F24" s="71"/>
      <c r="G24" s="80"/>
      <c r="H24" s="82"/>
      <c r="I24" s="80">
        <v>-25559.119049830995</v>
      </c>
      <c r="J24" s="81">
        <f t="shared" si="0"/>
        <v>1.3469276984359064</v>
      </c>
      <c r="K24" s="81">
        <f>I24/'סכום נכסי הקרן'!$C$42</f>
        <v>-3.3226011707779327E-3</v>
      </c>
    </row>
    <row r="25" spans="2:11">
      <c r="B25" s="76" t="s">
        <v>2316</v>
      </c>
      <c r="C25" s="73" t="s">
        <v>2317</v>
      </c>
      <c r="D25" s="86" t="s">
        <v>504</v>
      </c>
      <c r="E25" s="86" t="s">
        <v>131</v>
      </c>
      <c r="F25" s="95">
        <v>44951</v>
      </c>
      <c r="G25" s="83">
        <v>1268211.3402000002</v>
      </c>
      <c r="H25" s="85">
        <v>-15.460433999999999</v>
      </c>
      <c r="I25" s="83">
        <v>-196.07097395900001</v>
      </c>
      <c r="J25" s="84">
        <f t="shared" si="0"/>
        <v>1.0332649774422827E-2</v>
      </c>
      <c r="K25" s="84">
        <f>I25/'סכום נכסי הקרן'!$C$42</f>
        <v>-2.5488579882648603E-5</v>
      </c>
    </row>
    <row r="26" spans="2:11">
      <c r="B26" s="76" t="s">
        <v>2316</v>
      </c>
      <c r="C26" s="73" t="s">
        <v>2318</v>
      </c>
      <c r="D26" s="86" t="s">
        <v>504</v>
      </c>
      <c r="E26" s="86" t="s">
        <v>131</v>
      </c>
      <c r="F26" s="95">
        <v>44951</v>
      </c>
      <c r="G26" s="83">
        <v>511664.45055000007</v>
      </c>
      <c r="H26" s="85">
        <v>-15.460433999999999</v>
      </c>
      <c r="I26" s="83">
        <v>-79.105543329000014</v>
      </c>
      <c r="J26" s="84">
        <f t="shared" si="0"/>
        <v>4.1687449086926327E-3</v>
      </c>
      <c r="K26" s="84">
        <f>I26/'סכום נכסי הקרן'!$C$42</f>
        <v>-1.028345970639774E-5</v>
      </c>
    </row>
    <row r="27" spans="2:11">
      <c r="B27" s="76" t="s">
        <v>2319</v>
      </c>
      <c r="C27" s="73" t="s">
        <v>2320</v>
      </c>
      <c r="D27" s="86" t="s">
        <v>504</v>
      </c>
      <c r="E27" s="86" t="s">
        <v>131</v>
      </c>
      <c r="F27" s="95">
        <v>44951</v>
      </c>
      <c r="G27" s="83">
        <v>1449384.3888000003</v>
      </c>
      <c r="H27" s="85">
        <v>-15.460433999999999</v>
      </c>
      <c r="I27" s="83">
        <v>-224.08111315900004</v>
      </c>
      <c r="J27" s="84">
        <f t="shared" si="0"/>
        <v>1.1808742602660382E-2</v>
      </c>
      <c r="K27" s="84">
        <f>I27/'סכום נכסי הקרן'!$C$42</f>
        <v>-2.9129805588359626E-5</v>
      </c>
    </row>
    <row r="28" spans="2:11">
      <c r="B28" s="76" t="s">
        <v>2321</v>
      </c>
      <c r="C28" s="73" t="s">
        <v>2322</v>
      </c>
      <c r="D28" s="86" t="s">
        <v>504</v>
      </c>
      <c r="E28" s="86" t="s">
        <v>131</v>
      </c>
      <c r="F28" s="95">
        <v>44951</v>
      </c>
      <c r="G28" s="83">
        <v>2969778.2183830007</v>
      </c>
      <c r="H28" s="85">
        <v>-15.408134</v>
      </c>
      <c r="I28" s="83">
        <v>-457.58740689500013</v>
      </c>
      <c r="J28" s="84">
        <f t="shared" si="0"/>
        <v>2.4114178254763148E-2</v>
      </c>
      <c r="K28" s="84">
        <f>I28/'סכום נכסי הקרן'!$C$42</f>
        <v>-5.9484853563159831E-5</v>
      </c>
    </row>
    <row r="29" spans="2:11">
      <c r="B29" s="76" t="s">
        <v>2321</v>
      </c>
      <c r="C29" s="73" t="s">
        <v>2323</v>
      </c>
      <c r="D29" s="86" t="s">
        <v>504</v>
      </c>
      <c r="E29" s="86" t="s">
        <v>131</v>
      </c>
      <c r="F29" s="95">
        <v>44951</v>
      </c>
      <c r="G29" s="83">
        <v>2718827.2678500004</v>
      </c>
      <c r="H29" s="85">
        <v>-15.408134</v>
      </c>
      <c r="I29" s="83">
        <v>-418.920548268</v>
      </c>
      <c r="J29" s="84">
        <f t="shared" si="0"/>
        <v>2.2076492104678245E-2</v>
      </c>
      <c r="K29" s="84">
        <f>I29/'סכום נכסי הקרן'!$C$42</f>
        <v>-5.4458289482688328E-5</v>
      </c>
    </row>
    <row r="30" spans="2:11">
      <c r="B30" s="76" t="s">
        <v>2324</v>
      </c>
      <c r="C30" s="73" t="s">
        <v>2325</v>
      </c>
      <c r="D30" s="86" t="s">
        <v>504</v>
      </c>
      <c r="E30" s="86" t="s">
        <v>131</v>
      </c>
      <c r="F30" s="95">
        <v>44950</v>
      </c>
      <c r="G30" s="83">
        <v>1545195.7243800003</v>
      </c>
      <c r="H30" s="85">
        <v>-14.7034</v>
      </c>
      <c r="I30" s="83">
        <v>-227.19630721100003</v>
      </c>
      <c r="J30" s="84">
        <f t="shared" si="0"/>
        <v>1.1972908712863986E-2</v>
      </c>
      <c r="K30" s="84">
        <f>I30/'סכום נכסי הקרן'!$C$42</f>
        <v>-2.9534770539780519E-5</v>
      </c>
    </row>
    <row r="31" spans="2:11">
      <c r="B31" s="76" t="s">
        <v>2326</v>
      </c>
      <c r="C31" s="73" t="s">
        <v>2327</v>
      </c>
      <c r="D31" s="86" t="s">
        <v>504</v>
      </c>
      <c r="E31" s="86" t="s">
        <v>131</v>
      </c>
      <c r="F31" s="95">
        <v>44950</v>
      </c>
      <c r="G31" s="83">
        <v>2191022.5577760004</v>
      </c>
      <c r="H31" s="85">
        <v>-14.572735</v>
      </c>
      <c r="I31" s="83">
        <v>-319.2919057950001</v>
      </c>
      <c r="J31" s="84">
        <f t="shared" si="0"/>
        <v>1.6826210283821086E-2</v>
      </c>
      <c r="K31" s="84">
        <f>I31/'סכום נכסי הקרן'!$C$42</f>
        <v>-4.1506894582166732E-5</v>
      </c>
    </row>
    <row r="32" spans="2:11">
      <c r="B32" s="76" t="s">
        <v>2328</v>
      </c>
      <c r="C32" s="73" t="s">
        <v>2329</v>
      </c>
      <c r="D32" s="86" t="s">
        <v>504</v>
      </c>
      <c r="E32" s="86" t="s">
        <v>131</v>
      </c>
      <c r="F32" s="95">
        <v>44950</v>
      </c>
      <c r="G32" s="83">
        <v>1278173.1211200003</v>
      </c>
      <c r="H32" s="85">
        <v>-14.565866</v>
      </c>
      <c r="I32" s="83">
        <v>-186.17698263000005</v>
      </c>
      <c r="J32" s="84">
        <f t="shared" si="0"/>
        <v>9.8112510930702772E-3</v>
      </c>
      <c r="K32" s="84">
        <f>I32/'סכום נכסי הקרן'!$C$42</f>
        <v>-2.4202393644800966E-5</v>
      </c>
    </row>
    <row r="33" spans="2:11">
      <c r="B33" s="76" t="s">
        <v>2330</v>
      </c>
      <c r="C33" s="73" t="s">
        <v>2331</v>
      </c>
      <c r="D33" s="86" t="s">
        <v>504</v>
      </c>
      <c r="E33" s="86" t="s">
        <v>131</v>
      </c>
      <c r="F33" s="95">
        <v>44952</v>
      </c>
      <c r="G33" s="83">
        <v>1718050.3361090003</v>
      </c>
      <c r="H33" s="85">
        <v>-14.445479000000001</v>
      </c>
      <c r="I33" s="83">
        <v>-248.18059751100003</v>
      </c>
      <c r="J33" s="84">
        <f t="shared" si="0"/>
        <v>1.3078749715520796E-2</v>
      </c>
      <c r="K33" s="84">
        <f>I33/'סכום נכסי הקרן'!$C$42</f>
        <v>-3.2262659062964384E-5</v>
      </c>
    </row>
    <row r="34" spans="2:11">
      <c r="B34" s="76" t="s">
        <v>2332</v>
      </c>
      <c r="C34" s="73" t="s">
        <v>2333</v>
      </c>
      <c r="D34" s="86" t="s">
        <v>504</v>
      </c>
      <c r="E34" s="86" t="s">
        <v>131</v>
      </c>
      <c r="F34" s="95">
        <v>44952</v>
      </c>
      <c r="G34" s="83">
        <v>3473486.9076000005</v>
      </c>
      <c r="H34" s="85">
        <v>-14.418067000000001</v>
      </c>
      <c r="I34" s="83">
        <v>-500.80966036800004</v>
      </c>
      <c r="J34" s="84">
        <f t="shared" si="0"/>
        <v>2.639192696269391E-2</v>
      </c>
      <c r="K34" s="84">
        <f>I34/'סכום נכסי הקרן'!$C$42</f>
        <v>-6.5103603947829278E-5</v>
      </c>
    </row>
    <row r="35" spans="2:11">
      <c r="B35" s="76" t="s">
        <v>2334</v>
      </c>
      <c r="C35" s="73" t="s">
        <v>2335</v>
      </c>
      <c r="D35" s="86" t="s">
        <v>504</v>
      </c>
      <c r="E35" s="86" t="s">
        <v>131</v>
      </c>
      <c r="F35" s="95">
        <v>44952</v>
      </c>
      <c r="G35" s="83">
        <v>1755708.0573890004</v>
      </c>
      <c r="H35" s="85">
        <v>-14.37355</v>
      </c>
      <c r="I35" s="83">
        <v>-252.35757695800001</v>
      </c>
      <c r="J35" s="84">
        <f t="shared" si="0"/>
        <v>1.3298870342604732E-2</v>
      </c>
      <c r="K35" s="84">
        <f>I35/'סכום נכסי הקרן'!$C$42</f>
        <v>-3.2805652613479935E-5</v>
      </c>
    </row>
    <row r="36" spans="2:11">
      <c r="B36" s="76" t="s">
        <v>2336</v>
      </c>
      <c r="C36" s="73" t="s">
        <v>2337</v>
      </c>
      <c r="D36" s="86" t="s">
        <v>504</v>
      </c>
      <c r="E36" s="86" t="s">
        <v>131</v>
      </c>
      <c r="F36" s="95">
        <v>44959</v>
      </c>
      <c r="G36" s="83">
        <v>2289712.0603580005</v>
      </c>
      <c r="H36" s="85">
        <v>-13.245649</v>
      </c>
      <c r="I36" s="83">
        <v>-303.28722219700006</v>
      </c>
      <c r="J36" s="84">
        <f t="shared" si="0"/>
        <v>1.5982787175191228E-2</v>
      </c>
      <c r="K36" s="84">
        <f>I36/'סכום נכסי הקרן'!$C$42</f>
        <v>-3.9426338505215522E-5</v>
      </c>
    </row>
    <row r="37" spans="2:11">
      <c r="B37" s="76" t="s">
        <v>2338</v>
      </c>
      <c r="C37" s="73" t="s">
        <v>2339</v>
      </c>
      <c r="D37" s="86" t="s">
        <v>504</v>
      </c>
      <c r="E37" s="86" t="s">
        <v>131</v>
      </c>
      <c r="F37" s="95">
        <v>44959</v>
      </c>
      <c r="G37" s="83">
        <v>814031.01164000016</v>
      </c>
      <c r="H37" s="85">
        <v>-13.232222999999999</v>
      </c>
      <c r="I37" s="83">
        <v>-107.71440115700001</v>
      </c>
      <c r="J37" s="84">
        <f t="shared" si="0"/>
        <v>5.6763893213979642E-3</v>
      </c>
      <c r="K37" s="84">
        <f>I37/'סכום נכסי הקרן'!$C$42</f>
        <v>-1.4002516858900057E-5</v>
      </c>
    </row>
    <row r="38" spans="2:11">
      <c r="B38" s="76" t="s">
        <v>2340</v>
      </c>
      <c r="C38" s="73" t="s">
        <v>2341</v>
      </c>
      <c r="D38" s="86" t="s">
        <v>504</v>
      </c>
      <c r="E38" s="86" t="s">
        <v>131</v>
      </c>
      <c r="F38" s="95">
        <v>44959</v>
      </c>
      <c r="G38" s="83">
        <v>1848238.7710200003</v>
      </c>
      <c r="H38" s="85">
        <v>-13.141683</v>
      </c>
      <c r="I38" s="83">
        <v>-242.88968263600003</v>
      </c>
      <c r="J38" s="84">
        <f t="shared" si="0"/>
        <v>1.27999263420974E-2</v>
      </c>
      <c r="K38" s="84">
        <f>I38/'סכום נכסי הקרן'!$C$42</f>
        <v>-3.1574857581078897E-5</v>
      </c>
    </row>
    <row r="39" spans="2:11">
      <c r="B39" s="76" t="s">
        <v>2340</v>
      </c>
      <c r="C39" s="73" t="s">
        <v>2342</v>
      </c>
      <c r="D39" s="86" t="s">
        <v>504</v>
      </c>
      <c r="E39" s="86" t="s">
        <v>131</v>
      </c>
      <c r="F39" s="95">
        <v>44959</v>
      </c>
      <c r="G39" s="83">
        <v>1391933.4140360001</v>
      </c>
      <c r="H39" s="85">
        <v>-13.141683</v>
      </c>
      <c r="I39" s="83">
        <v>-182.92347855000003</v>
      </c>
      <c r="J39" s="84">
        <f t="shared" si="0"/>
        <v>9.6397962493496268E-3</v>
      </c>
      <c r="K39" s="84">
        <f>I39/'סכום נכסי הקרן'!$C$42</f>
        <v>-2.3779448845949991E-5</v>
      </c>
    </row>
    <row r="40" spans="2:11">
      <c r="B40" s="76" t="s">
        <v>2343</v>
      </c>
      <c r="C40" s="73" t="s">
        <v>2344</v>
      </c>
      <c r="D40" s="86" t="s">
        <v>504</v>
      </c>
      <c r="E40" s="86" t="s">
        <v>131</v>
      </c>
      <c r="F40" s="95">
        <v>44958</v>
      </c>
      <c r="G40" s="83">
        <v>1048525.6701150001</v>
      </c>
      <c r="H40" s="85">
        <v>-12.652526</v>
      </c>
      <c r="I40" s="83">
        <v>-132.66498603000002</v>
      </c>
      <c r="J40" s="84">
        <f t="shared" si="0"/>
        <v>6.991248170488143E-3</v>
      </c>
      <c r="K40" s="84">
        <f>I40/'סכום נכסי הקרן'!$C$42</f>
        <v>-1.7246010593914848E-5</v>
      </c>
    </row>
    <row r="41" spans="2:11">
      <c r="B41" s="76" t="s">
        <v>2343</v>
      </c>
      <c r="C41" s="73" t="s">
        <v>2345</v>
      </c>
      <c r="D41" s="86" t="s">
        <v>504</v>
      </c>
      <c r="E41" s="86" t="s">
        <v>131</v>
      </c>
      <c r="F41" s="95">
        <v>44958</v>
      </c>
      <c r="G41" s="83">
        <v>2673128.9662560006</v>
      </c>
      <c r="H41" s="85">
        <v>-12.652526</v>
      </c>
      <c r="I41" s="83">
        <v>-338.21834514400007</v>
      </c>
      <c r="J41" s="84">
        <f t="shared" si="0"/>
        <v>1.7823605590843762E-2</v>
      </c>
      <c r="K41" s="84">
        <f>I41/'סכום נכסי הקרן'!$C$42</f>
        <v>-4.3967269269457088E-5</v>
      </c>
    </row>
    <row r="42" spans="2:11">
      <c r="B42" s="76" t="s">
        <v>2346</v>
      </c>
      <c r="C42" s="73" t="s">
        <v>2347</v>
      </c>
      <c r="D42" s="86" t="s">
        <v>504</v>
      </c>
      <c r="E42" s="86" t="s">
        <v>131</v>
      </c>
      <c r="F42" s="95">
        <v>44958</v>
      </c>
      <c r="G42" s="83">
        <v>3438183.2645160006</v>
      </c>
      <c r="H42" s="85">
        <v>-12.602724</v>
      </c>
      <c r="I42" s="83">
        <v>-433.30475121800009</v>
      </c>
      <c r="J42" s="84">
        <f t="shared" si="0"/>
        <v>2.2834518284512745E-2</v>
      </c>
      <c r="K42" s="84">
        <f>I42/'סכום נכסי הקרן'!$C$42</f>
        <v>-5.6328188420488135E-5</v>
      </c>
    </row>
    <row r="43" spans="2:11">
      <c r="B43" s="76" t="s">
        <v>2346</v>
      </c>
      <c r="C43" s="73" t="s">
        <v>2348</v>
      </c>
      <c r="D43" s="86" t="s">
        <v>504</v>
      </c>
      <c r="E43" s="86" t="s">
        <v>131</v>
      </c>
      <c r="F43" s="95">
        <v>44958</v>
      </c>
      <c r="G43" s="83">
        <v>1671444.5272200003</v>
      </c>
      <c r="H43" s="85">
        <v>-12.602724</v>
      </c>
      <c r="I43" s="83">
        <v>-210.64754233700003</v>
      </c>
      <c r="J43" s="84">
        <f t="shared" si="0"/>
        <v>1.1100813327250873E-2</v>
      </c>
      <c r="K43" s="84">
        <f>I43/'סכום נכסי הקרן'!$C$42</f>
        <v>-2.7383485691578964E-5</v>
      </c>
    </row>
    <row r="44" spans="2:11">
      <c r="B44" s="76" t="s">
        <v>2349</v>
      </c>
      <c r="C44" s="73" t="s">
        <v>2350</v>
      </c>
      <c r="D44" s="86" t="s">
        <v>504</v>
      </c>
      <c r="E44" s="86" t="s">
        <v>131</v>
      </c>
      <c r="F44" s="95">
        <v>44958</v>
      </c>
      <c r="G44" s="83">
        <v>1374420.3453249999</v>
      </c>
      <c r="H44" s="85">
        <v>-12.592769000000001</v>
      </c>
      <c r="I44" s="83">
        <v>-173.07757854500002</v>
      </c>
      <c r="J44" s="84">
        <f t="shared" si="0"/>
        <v>9.1209319095064099E-3</v>
      </c>
      <c r="K44" s="84">
        <f>I44/'סכום נכסי הקרן'!$C$42</f>
        <v>-2.2499514321595102E-5</v>
      </c>
    </row>
    <row r="45" spans="2:11">
      <c r="B45" s="76" t="s">
        <v>2349</v>
      </c>
      <c r="C45" s="73" t="s">
        <v>2351</v>
      </c>
      <c r="D45" s="86" t="s">
        <v>504</v>
      </c>
      <c r="E45" s="86" t="s">
        <v>131</v>
      </c>
      <c r="F45" s="95">
        <v>44958</v>
      </c>
      <c r="G45" s="83">
        <v>4093437.2136900006</v>
      </c>
      <c r="H45" s="85">
        <v>-12.592769000000001</v>
      </c>
      <c r="I45" s="83">
        <v>-515.4770906980001</v>
      </c>
      <c r="J45" s="84">
        <f t="shared" si="0"/>
        <v>2.7164878805746053E-2</v>
      </c>
      <c r="K45" s="84">
        <f>I45/'סכום נכסי הקרן'!$C$42</f>
        <v>-6.7010321510815242E-5</v>
      </c>
    </row>
    <row r="46" spans="2:11">
      <c r="B46" s="76" t="s">
        <v>2352</v>
      </c>
      <c r="C46" s="73" t="s">
        <v>2353</v>
      </c>
      <c r="D46" s="86" t="s">
        <v>504</v>
      </c>
      <c r="E46" s="86" t="s">
        <v>131</v>
      </c>
      <c r="F46" s="95">
        <v>44963</v>
      </c>
      <c r="G46" s="83">
        <v>1672183.4505300003</v>
      </c>
      <c r="H46" s="85">
        <v>-12.527127</v>
      </c>
      <c r="I46" s="83">
        <v>-209.47654790700003</v>
      </c>
      <c r="J46" s="84">
        <f t="shared" si="0"/>
        <v>1.103910365606048E-2</v>
      </c>
      <c r="K46" s="84">
        <f>I46/'סכום נכסי הקרן'!$C$42</f>
        <v>-2.72312602781558E-5</v>
      </c>
    </row>
    <row r="47" spans="2:11">
      <c r="B47" s="76" t="s">
        <v>2354</v>
      </c>
      <c r="C47" s="73" t="s">
        <v>2355</v>
      </c>
      <c r="D47" s="86" t="s">
        <v>504</v>
      </c>
      <c r="E47" s="86" t="s">
        <v>131</v>
      </c>
      <c r="F47" s="95">
        <v>44963</v>
      </c>
      <c r="G47" s="83">
        <v>8191941.0104400013</v>
      </c>
      <c r="H47" s="85">
        <v>-12.518561</v>
      </c>
      <c r="I47" s="83">
        <v>-1025.513117532</v>
      </c>
      <c r="J47" s="84">
        <f t="shared" si="0"/>
        <v>5.4043021608850848E-2</v>
      </c>
      <c r="K47" s="84">
        <f>I47/'סכום נכסי הקרן'!$C$42</f>
        <v>-1.3331332266643524E-4</v>
      </c>
    </row>
    <row r="48" spans="2:11">
      <c r="B48" s="76" t="s">
        <v>2356</v>
      </c>
      <c r="C48" s="73" t="s">
        <v>2357</v>
      </c>
      <c r="D48" s="86" t="s">
        <v>504</v>
      </c>
      <c r="E48" s="86" t="s">
        <v>131</v>
      </c>
      <c r="F48" s="95">
        <v>44963</v>
      </c>
      <c r="G48" s="83">
        <v>1487479.9905600003</v>
      </c>
      <c r="H48" s="85">
        <v>-12.444314</v>
      </c>
      <c r="I48" s="83">
        <v>-185.106674766</v>
      </c>
      <c r="J48" s="84">
        <f t="shared" si="0"/>
        <v>9.7548474547028974E-3</v>
      </c>
      <c r="K48" s="84">
        <f>I48/'סכום נכסי הקרן'!$C$42</f>
        <v>-2.4063257152847308E-5</v>
      </c>
    </row>
    <row r="49" spans="2:11">
      <c r="B49" s="76" t="s">
        <v>2358</v>
      </c>
      <c r="C49" s="73" t="s">
        <v>2359</v>
      </c>
      <c r="D49" s="86" t="s">
        <v>504</v>
      </c>
      <c r="E49" s="86" t="s">
        <v>131</v>
      </c>
      <c r="F49" s="95">
        <v>44963</v>
      </c>
      <c r="G49" s="83">
        <v>2307630.1296000006</v>
      </c>
      <c r="H49" s="85">
        <v>-12.345098</v>
      </c>
      <c r="I49" s="83">
        <v>-284.87920169900008</v>
      </c>
      <c r="J49" s="84">
        <f t="shared" si="0"/>
        <v>1.5012711773382884E-2</v>
      </c>
      <c r="K49" s="84">
        <f>I49/'סכום נכסי הקרן'!$C$42</f>
        <v>-3.703335655857197E-5</v>
      </c>
    </row>
    <row r="50" spans="2:11">
      <c r="B50" s="76" t="s">
        <v>2360</v>
      </c>
      <c r="C50" s="73" t="s">
        <v>2361</v>
      </c>
      <c r="D50" s="86" t="s">
        <v>504</v>
      </c>
      <c r="E50" s="86" t="s">
        <v>131</v>
      </c>
      <c r="F50" s="95">
        <v>44964</v>
      </c>
      <c r="G50" s="83">
        <v>2632078.9277790003</v>
      </c>
      <c r="H50" s="85">
        <v>-11.543341</v>
      </c>
      <c r="I50" s="83">
        <v>-303.82985895100001</v>
      </c>
      <c r="J50" s="84">
        <f t="shared" si="0"/>
        <v>1.6011383328005686E-2</v>
      </c>
      <c r="K50" s="84">
        <f>I50/'סכום נכסי הקרן'!$C$42</f>
        <v>-3.9496879493370563E-5</v>
      </c>
    </row>
    <row r="51" spans="2:11">
      <c r="B51" s="76" t="s">
        <v>2362</v>
      </c>
      <c r="C51" s="73" t="s">
        <v>2363</v>
      </c>
      <c r="D51" s="86" t="s">
        <v>504</v>
      </c>
      <c r="E51" s="86" t="s">
        <v>131</v>
      </c>
      <c r="F51" s="95">
        <v>44964</v>
      </c>
      <c r="G51" s="83">
        <v>1652285.1156240003</v>
      </c>
      <c r="H51" s="85">
        <v>-11.540084</v>
      </c>
      <c r="I51" s="83">
        <v>-190.67509010400005</v>
      </c>
      <c r="J51" s="84">
        <f t="shared" si="0"/>
        <v>1.0048294691304631E-2</v>
      </c>
      <c r="K51" s="84">
        <f>I51/'סכום נכסי הקרן'!$C$42</f>
        <v>-2.478713277959897E-5</v>
      </c>
    </row>
    <row r="52" spans="2:11">
      <c r="B52" s="76" t="s">
        <v>2364</v>
      </c>
      <c r="C52" s="73" t="s">
        <v>2365</v>
      </c>
      <c r="D52" s="86" t="s">
        <v>504</v>
      </c>
      <c r="E52" s="86" t="s">
        <v>131</v>
      </c>
      <c r="F52" s="95">
        <v>44964</v>
      </c>
      <c r="G52" s="83">
        <v>749936.00407200004</v>
      </c>
      <c r="H52" s="85">
        <v>-11.504263999999999</v>
      </c>
      <c r="I52" s="83">
        <v>-86.274618004000018</v>
      </c>
      <c r="J52" s="84">
        <f t="shared" si="0"/>
        <v>4.5465445203727844E-3</v>
      </c>
      <c r="K52" s="84">
        <f>I52/'סכום נכסי הקרן'!$C$42</f>
        <v>-1.1215415767250586E-5</v>
      </c>
    </row>
    <row r="53" spans="2:11">
      <c r="B53" s="76" t="s">
        <v>2364</v>
      </c>
      <c r="C53" s="73" t="s">
        <v>2366</v>
      </c>
      <c r="D53" s="86" t="s">
        <v>504</v>
      </c>
      <c r="E53" s="86" t="s">
        <v>131</v>
      </c>
      <c r="F53" s="95">
        <v>44964</v>
      </c>
      <c r="G53" s="83">
        <v>1652815.9005160003</v>
      </c>
      <c r="H53" s="85">
        <v>-11.504263999999999</v>
      </c>
      <c r="I53" s="83">
        <v>-190.14430521200003</v>
      </c>
      <c r="J53" s="84">
        <f t="shared" si="0"/>
        <v>1.0020323114054559E-2</v>
      </c>
      <c r="K53" s="84">
        <f>I53/'סכום נכסי הקרן'!$C$42</f>
        <v>-2.4718132494411045E-5</v>
      </c>
    </row>
    <row r="54" spans="2:11">
      <c r="B54" s="76" t="s">
        <v>2364</v>
      </c>
      <c r="C54" s="73" t="s">
        <v>2367</v>
      </c>
      <c r="D54" s="86" t="s">
        <v>504</v>
      </c>
      <c r="E54" s="86" t="s">
        <v>131</v>
      </c>
      <c r="F54" s="95">
        <v>44964</v>
      </c>
      <c r="G54" s="83">
        <v>705983.58206200006</v>
      </c>
      <c r="H54" s="85">
        <v>-11.504263999999999</v>
      </c>
      <c r="I54" s="83">
        <v>-81.218215326000021</v>
      </c>
      <c r="J54" s="84">
        <f t="shared" si="0"/>
        <v>4.2800795922128786E-3</v>
      </c>
      <c r="K54" s="84">
        <f>I54/'סכום נכסי הקרן'!$C$42</f>
        <v>-1.0558100097446287E-5</v>
      </c>
    </row>
    <row r="55" spans="2:11">
      <c r="B55" s="76" t="s">
        <v>2368</v>
      </c>
      <c r="C55" s="73" t="s">
        <v>2369</v>
      </c>
      <c r="D55" s="86" t="s">
        <v>504</v>
      </c>
      <c r="E55" s="86" t="s">
        <v>131</v>
      </c>
      <c r="F55" s="95">
        <v>44964</v>
      </c>
      <c r="G55" s="83">
        <v>4959750.537192001</v>
      </c>
      <c r="H55" s="85">
        <v>-11.474974</v>
      </c>
      <c r="I55" s="83">
        <v>-569.13007999300009</v>
      </c>
      <c r="J55" s="84">
        <f t="shared" si="0"/>
        <v>2.9992311834420745E-2</v>
      </c>
      <c r="K55" s="84">
        <f>I55/'סכום נכסי הקרן'!$C$42</f>
        <v>-7.3985033146992764E-5</v>
      </c>
    </row>
    <row r="56" spans="2:11">
      <c r="B56" s="76" t="s">
        <v>2370</v>
      </c>
      <c r="C56" s="73" t="s">
        <v>2371</v>
      </c>
      <c r="D56" s="86" t="s">
        <v>504</v>
      </c>
      <c r="E56" s="86" t="s">
        <v>131</v>
      </c>
      <c r="F56" s="95">
        <v>44964</v>
      </c>
      <c r="G56" s="83">
        <v>1313767.3306380003</v>
      </c>
      <c r="H56" s="85">
        <v>-11.392704</v>
      </c>
      <c r="I56" s="83">
        <v>-149.67362956700001</v>
      </c>
      <c r="J56" s="84">
        <f t="shared" si="0"/>
        <v>7.8875784801573888E-3</v>
      </c>
      <c r="K56" s="84">
        <f>I56/'סכום נכסי הקרן'!$C$42</f>
        <v>-1.9457078151415596E-5</v>
      </c>
    </row>
    <row r="57" spans="2:11">
      <c r="B57" s="76" t="s">
        <v>2372</v>
      </c>
      <c r="C57" s="73" t="s">
        <v>2373</v>
      </c>
      <c r="D57" s="86" t="s">
        <v>504</v>
      </c>
      <c r="E57" s="86" t="s">
        <v>131</v>
      </c>
      <c r="F57" s="95">
        <v>44956</v>
      </c>
      <c r="G57" s="83">
        <v>1689671.3022000003</v>
      </c>
      <c r="H57" s="85">
        <v>-11.39711</v>
      </c>
      <c r="I57" s="83">
        <v>-192.57368901400002</v>
      </c>
      <c r="J57" s="84">
        <f t="shared" si="0"/>
        <v>1.0148348040370122E-2</v>
      </c>
      <c r="K57" s="84">
        <f>I57/'סכום נכסי הקרן'!$C$42</f>
        <v>-2.5033944375448761E-5</v>
      </c>
    </row>
    <row r="58" spans="2:11">
      <c r="B58" s="76" t="s">
        <v>2374</v>
      </c>
      <c r="C58" s="73" t="s">
        <v>2375</v>
      </c>
      <c r="D58" s="86" t="s">
        <v>504</v>
      </c>
      <c r="E58" s="86" t="s">
        <v>131</v>
      </c>
      <c r="F58" s="95">
        <v>44956</v>
      </c>
      <c r="G58" s="83">
        <v>750965.02320000017</v>
      </c>
      <c r="H58" s="85">
        <v>-11.39711</v>
      </c>
      <c r="I58" s="83">
        <v>-85.588306253000013</v>
      </c>
      <c r="J58" s="84">
        <f t="shared" si="0"/>
        <v>4.5103769081252069E-3</v>
      </c>
      <c r="K58" s="84">
        <f>I58/'סכום נכסי הקרן'!$C$42</f>
        <v>-1.1126197503391591E-5</v>
      </c>
    </row>
    <row r="59" spans="2:11">
      <c r="B59" s="76" t="s">
        <v>2376</v>
      </c>
      <c r="C59" s="73" t="s">
        <v>2377</v>
      </c>
      <c r="D59" s="86" t="s">
        <v>504</v>
      </c>
      <c r="E59" s="86" t="s">
        <v>131</v>
      </c>
      <c r="F59" s="95">
        <v>44957</v>
      </c>
      <c r="G59" s="83">
        <v>5823372.5035200007</v>
      </c>
      <c r="H59" s="85">
        <v>-11.327669999999999</v>
      </c>
      <c r="I59" s="83">
        <v>-659.65243460700015</v>
      </c>
      <c r="J59" s="84">
        <f t="shared" si="0"/>
        <v>3.4762705779514104E-2</v>
      </c>
      <c r="K59" s="84">
        <f>I59/'סכום נכסי הקרן'!$C$42</f>
        <v>-8.5752640662559328E-5</v>
      </c>
    </row>
    <row r="60" spans="2:11">
      <c r="B60" s="76" t="s">
        <v>2378</v>
      </c>
      <c r="C60" s="73" t="s">
        <v>2379</v>
      </c>
      <c r="D60" s="86" t="s">
        <v>504</v>
      </c>
      <c r="E60" s="86" t="s">
        <v>131</v>
      </c>
      <c r="F60" s="95">
        <v>44964</v>
      </c>
      <c r="G60" s="83">
        <v>7080569.3978370009</v>
      </c>
      <c r="H60" s="85">
        <v>-11.292088</v>
      </c>
      <c r="I60" s="83">
        <v>-799.54409402400017</v>
      </c>
      <c r="J60" s="84">
        <f t="shared" si="0"/>
        <v>4.2134788928450545E-2</v>
      </c>
      <c r="K60" s="84">
        <f>I60/'סכום נכסי הקרן'!$C$42</f>
        <v>-1.0393809495990006E-4</v>
      </c>
    </row>
    <row r="61" spans="2:11">
      <c r="B61" s="76" t="s">
        <v>2380</v>
      </c>
      <c r="C61" s="73" t="s">
        <v>2381</v>
      </c>
      <c r="D61" s="86" t="s">
        <v>504</v>
      </c>
      <c r="E61" s="86" t="s">
        <v>131</v>
      </c>
      <c r="F61" s="95">
        <v>44956</v>
      </c>
      <c r="G61" s="83">
        <v>1728982.0222920002</v>
      </c>
      <c r="H61" s="85">
        <v>-11.283555</v>
      </c>
      <c r="I61" s="83">
        <v>-195.09063542700002</v>
      </c>
      <c r="J61" s="84">
        <f t="shared" si="0"/>
        <v>1.0280987386528299E-2</v>
      </c>
      <c r="K61" s="84">
        <f>I61/'סכום נכסי הקרן'!$C$42</f>
        <v>-2.5361139107094821E-5</v>
      </c>
    </row>
    <row r="62" spans="2:11">
      <c r="B62" s="76" t="s">
        <v>2382</v>
      </c>
      <c r="C62" s="73" t="s">
        <v>2383</v>
      </c>
      <c r="D62" s="86" t="s">
        <v>504</v>
      </c>
      <c r="E62" s="86" t="s">
        <v>131</v>
      </c>
      <c r="F62" s="95">
        <v>44956</v>
      </c>
      <c r="G62" s="83">
        <v>1353155.7745149999</v>
      </c>
      <c r="H62" s="85">
        <v>-11.280314000000001</v>
      </c>
      <c r="I62" s="83">
        <v>-152.64021847800004</v>
      </c>
      <c r="J62" s="84">
        <f t="shared" si="0"/>
        <v>8.0439133196449492E-3</v>
      </c>
      <c r="K62" s="84">
        <f>I62/'סכום נכסי הקרן'!$C$42</f>
        <v>-1.9842724924674421E-5</v>
      </c>
    </row>
    <row r="63" spans="2:11">
      <c r="B63" s="76" t="s">
        <v>2384</v>
      </c>
      <c r="C63" s="73" t="s">
        <v>2385</v>
      </c>
      <c r="D63" s="86" t="s">
        <v>504</v>
      </c>
      <c r="E63" s="86" t="s">
        <v>131</v>
      </c>
      <c r="F63" s="95">
        <v>44972</v>
      </c>
      <c r="G63" s="83">
        <v>2945373.61888</v>
      </c>
      <c r="H63" s="85">
        <v>-9.4944570000000006</v>
      </c>
      <c r="I63" s="83">
        <v>-279.64723763000006</v>
      </c>
      <c r="J63" s="84">
        <f t="shared" si="0"/>
        <v>1.4736995020077798E-2</v>
      </c>
      <c r="K63" s="84">
        <f>I63/'סכום נכסי הקרן'!$C$42</f>
        <v>-3.6353218487019678E-5</v>
      </c>
    </row>
    <row r="64" spans="2:11">
      <c r="B64" s="76" t="s">
        <v>2386</v>
      </c>
      <c r="C64" s="73" t="s">
        <v>2387</v>
      </c>
      <c r="D64" s="86" t="s">
        <v>504</v>
      </c>
      <c r="E64" s="86" t="s">
        <v>131</v>
      </c>
      <c r="F64" s="95">
        <v>44972</v>
      </c>
      <c r="G64" s="83">
        <v>1684035.7028000003</v>
      </c>
      <c r="H64" s="85">
        <v>-9.4317100000000007</v>
      </c>
      <c r="I64" s="83">
        <v>-158.83335799400001</v>
      </c>
      <c r="J64" s="84">
        <f t="shared" si="0"/>
        <v>8.3702825946624093E-3</v>
      </c>
      <c r="K64" s="84">
        <f>I64/'סכום נכסי הקרן'!$C$42</f>
        <v>-2.0647812633939138E-5</v>
      </c>
    </row>
    <row r="65" spans="2:11">
      <c r="B65" s="76" t="s">
        <v>2388</v>
      </c>
      <c r="C65" s="73" t="s">
        <v>2389</v>
      </c>
      <c r="D65" s="86" t="s">
        <v>504</v>
      </c>
      <c r="E65" s="86" t="s">
        <v>131</v>
      </c>
      <c r="F65" s="95">
        <v>44972</v>
      </c>
      <c r="G65" s="83">
        <v>1910800.9446000003</v>
      </c>
      <c r="H65" s="85">
        <v>-9.4003630000000005</v>
      </c>
      <c r="I65" s="83">
        <v>-179.62222208199998</v>
      </c>
      <c r="J65" s="84">
        <f t="shared" si="0"/>
        <v>9.4658249255445779E-3</v>
      </c>
      <c r="K65" s="84">
        <f>I65/'סכום נכסי הקרן'!$C$42</f>
        <v>-2.3350296394168298E-5</v>
      </c>
    </row>
    <row r="66" spans="2:11">
      <c r="B66" s="76" t="s">
        <v>2388</v>
      </c>
      <c r="C66" s="73" t="s">
        <v>2390</v>
      </c>
      <c r="D66" s="86" t="s">
        <v>504</v>
      </c>
      <c r="E66" s="86" t="s">
        <v>131</v>
      </c>
      <c r="F66" s="95">
        <v>44972</v>
      </c>
      <c r="G66" s="83">
        <v>1439049.8262800002</v>
      </c>
      <c r="H66" s="85">
        <v>-9.4003630000000005</v>
      </c>
      <c r="I66" s="83">
        <v>-135.27590522400001</v>
      </c>
      <c r="J66" s="84">
        <f t="shared" si="0"/>
        <v>7.1288397429488453E-3</v>
      </c>
      <c r="K66" s="84">
        <f>I66/'סכום נכסי הקרן'!$C$42</f>
        <v>-1.7585421477125562E-5</v>
      </c>
    </row>
    <row r="67" spans="2:11">
      <c r="B67" s="76" t="s">
        <v>2391</v>
      </c>
      <c r="C67" s="73" t="s">
        <v>2392</v>
      </c>
      <c r="D67" s="86" t="s">
        <v>504</v>
      </c>
      <c r="E67" s="86" t="s">
        <v>131</v>
      </c>
      <c r="F67" s="95">
        <v>44972</v>
      </c>
      <c r="G67" s="83">
        <v>382225.87099200004</v>
      </c>
      <c r="H67" s="85">
        <v>-9.3815629999999999</v>
      </c>
      <c r="I67" s="83">
        <v>-35.858762344000013</v>
      </c>
      <c r="J67" s="84">
        <f t="shared" si="0"/>
        <v>1.889703637226239E-3</v>
      </c>
      <c r="K67" s="84">
        <f>I67/'סכום נכסי הקרן'!$C$42</f>
        <v>-4.6615208260712686E-6</v>
      </c>
    </row>
    <row r="68" spans="2:11">
      <c r="B68" s="76" t="s">
        <v>2393</v>
      </c>
      <c r="C68" s="73" t="s">
        <v>2394</v>
      </c>
      <c r="D68" s="86" t="s">
        <v>504</v>
      </c>
      <c r="E68" s="86" t="s">
        <v>131</v>
      </c>
      <c r="F68" s="95">
        <v>44973</v>
      </c>
      <c r="G68" s="83">
        <v>1916821.8012000003</v>
      </c>
      <c r="H68" s="85">
        <v>-9.0248799999999996</v>
      </c>
      <c r="I68" s="83">
        <v>-172.99086868600003</v>
      </c>
      <c r="J68" s="84">
        <f t="shared" si="0"/>
        <v>9.1163624284305231E-3</v>
      </c>
      <c r="K68" s="84">
        <f>I68/'סכום נכסי הקרן'!$C$42</f>
        <v>-2.2488242325933996E-5</v>
      </c>
    </row>
    <row r="69" spans="2:11">
      <c r="B69" s="76" t="s">
        <v>2395</v>
      </c>
      <c r="C69" s="73" t="s">
        <v>2396</v>
      </c>
      <c r="D69" s="86" t="s">
        <v>504</v>
      </c>
      <c r="E69" s="86" t="s">
        <v>131</v>
      </c>
      <c r="F69" s="95">
        <v>44973</v>
      </c>
      <c r="G69" s="83">
        <v>4754261.0387710007</v>
      </c>
      <c r="H69" s="85">
        <v>-9.0124289999999991</v>
      </c>
      <c r="I69" s="83">
        <v>-428.47438254600002</v>
      </c>
      <c r="J69" s="84">
        <f t="shared" si="0"/>
        <v>2.2579965013514267E-2</v>
      </c>
      <c r="K69" s="84">
        <f>I69/'סכום נכסי הקרן'!$C$42</f>
        <v>-5.5700256425899976E-5</v>
      </c>
    </row>
    <row r="70" spans="2:11">
      <c r="B70" s="76" t="s">
        <v>2397</v>
      </c>
      <c r="C70" s="73" t="s">
        <v>2398</v>
      </c>
      <c r="D70" s="86" t="s">
        <v>504</v>
      </c>
      <c r="E70" s="86" t="s">
        <v>131</v>
      </c>
      <c r="F70" s="95">
        <v>44977</v>
      </c>
      <c r="G70" s="83">
        <v>3345841.4635760011</v>
      </c>
      <c r="H70" s="85">
        <v>-8.6751989999999992</v>
      </c>
      <c r="I70" s="83">
        <v>-290.25838988600003</v>
      </c>
      <c r="J70" s="84">
        <f t="shared" si="0"/>
        <v>1.5296187019538419E-2</v>
      </c>
      <c r="K70" s="84">
        <f>I70/'סכום נכסי הקרן'!$C$42</f>
        <v>-3.773263327985157E-5</v>
      </c>
    </row>
    <row r="71" spans="2:11">
      <c r="B71" s="76" t="s">
        <v>2399</v>
      </c>
      <c r="C71" s="73" t="s">
        <v>2400</v>
      </c>
      <c r="D71" s="86" t="s">
        <v>504</v>
      </c>
      <c r="E71" s="86" t="s">
        <v>131</v>
      </c>
      <c r="F71" s="95">
        <v>44977</v>
      </c>
      <c r="G71" s="83">
        <v>3404338.0379730002</v>
      </c>
      <c r="H71" s="85">
        <v>-8.63809</v>
      </c>
      <c r="I71" s="83">
        <v>-294.06978665600008</v>
      </c>
      <c r="J71" s="84">
        <f t="shared" si="0"/>
        <v>1.5497041981293298E-2</v>
      </c>
      <c r="K71" s="84">
        <f>I71/'סכום נכסי הקרן'!$C$42</f>
        <v>-3.8228102288216519E-5</v>
      </c>
    </row>
    <row r="72" spans="2:11">
      <c r="B72" s="76" t="s">
        <v>2401</v>
      </c>
      <c r="C72" s="73" t="s">
        <v>2402</v>
      </c>
      <c r="D72" s="86" t="s">
        <v>504</v>
      </c>
      <c r="E72" s="86" t="s">
        <v>131</v>
      </c>
      <c r="F72" s="95">
        <v>45013</v>
      </c>
      <c r="G72" s="83">
        <v>1925032.0602000002</v>
      </c>
      <c r="H72" s="85">
        <v>-8.4818820000000006</v>
      </c>
      <c r="I72" s="83">
        <v>-163.27895331500002</v>
      </c>
      <c r="J72" s="84">
        <f t="shared" si="0"/>
        <v>8.6045588802502564E-3</v>
      </c>
      <c r="K72" s="84">
        <f>I72/'סכום נכסי הקרן'!$C$42</f>
        <v>-2.1225725362056316E-5</v>
      </c>
    </row>
    <row r="73" spans="2:11">
      <c r="B73" s="76" t="s">
        <v>2401</v>
      </c>
      <c r="C73" s="73" t="s">
        <v>2403</v>
      </c>
      <c r="D73" s="86" t="s">
        <v>504</v>
      </c>
      <c r="E73" s="86" t="s">
        <v>131</v>
      </c>
      <c r="F73" s="95">
        <v>45013</v>
      </c>
      <c r="G73" s="83">
        <v>543662.801385</v>
      </c>
      <c r="H73" s="85">
        <v>-8.4818820000000006</v>
      </c>
      <c r="I73" s="83">
        <v>-46.112838846000002</v>
      </c>
      <c r="J73" s="84">
        <f t="shared" si="0"/>
        <v>2.4300782735936798E-3</v>
      </c>
      <c r="K73" s="84">
        <f>I73/'סכום נכסי הקרן'!$C$42</f>
        <v>-5.9945169486828161E-6</v>
      </c>
    </row>
    <row r="74" spans="2:11">
      <c r="B74" s="76" t="s">
        <v>2404</v>
      </c>
      <c r="C74" s="73" t="s">
        <v>2405</v>
      </c>
      <c r="D74" s="86" t="s">
        <v>504</v>
      </c>
      <c r="E74" s="86" t="s">
        <v>131</v>
      </c>
      <c r="F74" s="95">
        <v>45013</v>
      </c>
      <c r="G74" s="83">
        <v>655069.19808</v>
      </c>
      <c r="H74" s="85">
        <v>-8.3894260000000003</v>
      </c>
      <c r="I74" s="83">
        <v>-54.956546515000007</v>
      </c>
      <c r="J74" s="84">
        <f t="shared" si="0"/>
        <v>2.8961285624562339E-3</v>
      </c>
      <c r="K74" s="84">
        <f>I74/'סכום נכסי הקרן'!$C$42</f>
        <v>-7.1441697750477958E-6</v>
      </c>
    </row>
    <row r="75" spans="2:11">
      <c r="B75" s="76" t="s">
        <v>2406</v>
      </c>
      <c r="C75" s="73" t="s">
        <v>2407</v>
      </c>
      <c r="D75" s="86" t="s">
        <v>504</v>
      </c>
      <c r="E75" s="86" t="s">
        <v>131</v>
      </c>
      <c r="F75" s="95">
        <v>45013</v>
      </c>
      <c r="G75" s="83">
        <v>771545.40575999999</v>
      </c>
      <c r="H75" s="85">
        <v>-8.2663960000000003</v>
      </c>
      <c r="I75" s="83">
        <v>-63.778999646000003</v>
      </c>
      <c r="J75" s="84">
        <f t="shared" si="0"/>
        <v>3.3610587686628154E-3</v>
      </c>
      <c r="K75" s="84">
        <f>I75/'סכום נכסי הקרן'!$C$42</f>
        <v>-8.2910595815799913E-6</v>
      </c>
    </row>
    <row r="76" spans="2:11">
      <c r="B76" s="76" t="s">
        <v>2408</v>
      </c>
      <c r="C76" s="73" t="s">
        <v>2409</v>
      </c>
      <c r="D76" s="86" t="s">
        <v>504</v>
      </c>
      <c r="E76" s="86" t="s">
        <v>131</v>
      </c>
      <c r="F76" s="95">
        <v>45014</v>
      </c>
      <c r="G76" s="83">
        <v>656185.79330400017</v>
      </c>
      <c r="H76" s="85">
        <v>-8.1790500000000002</v>
      </c>
      <c r="I76" s="83">
        <v>-53.669763569000011</v>
      </c>
      <c r="J76" s="84">
        <f t="shared" ref="J76:J139" si="1">IFERROR(I76/$I$11,0)</f>
        <v>2.8283170080570692E-3</v>
      </c>
      <c r="K76" s="84">
        <f>I76/'סכום נכסי הקרן'!$C$42</f>
        <v>-6.9768922364682748E-6</v>
      </c>
    </row>
    <row r="77" spans="2:11">
      <c r="B77" s="76" t="s">
        <v>2408</v>
      </c>
      <c r="C77" s="73" t="s">
        <v>2410</v>
      </c>
      <c r="D77" s="86" t="s">
        <v>504</v>
      </c>
      <c r="E77" s="86" t="s">
        <v>131</v>
      </c>
      <c r="F77" s="95">
        <v>45014</v>
      </c>
      <c r="G77" s="83">
        <v>908423.39005000005</v>
      </c>
      <c r="H77" s="85">
        <v>-8.1790500000000002</v>
      </c>
      <c r="I77" s="83">
        <v>-74.300402510999987</v>
      </c>
      <c r="J77" s="84">
        <f t="shared" si="1"/>
        <v>3.9155211082153628E-3</v>
      </c>
      <c r="K77" s="84">
        <f>I77/'סכום נכסי הקרן'!$C$42</f>
        <v>-9.6588072496165545E-6</v>
      </c>
    </row>
    <row r="78" spans="2:11">
      <c r="B78" s="76" t="s">
        <v>2411</v>
      </c>
      <c r="C78" s="73" t="s">
        <v>2412</v>
      </c>
      <c r="D78" s="86" t="s">
        <v>504</v>
      </c>
      <c r="E78" s="86" t="s">
        <v>131</v>
      </c>
      <c r="F78" s="95">
        <v>45012</v>
      </c>
      <c r="G78" s="83">
        <v>2703090.9380999999</v>
      </c>
      <c r="H78" s="85">
        <v>-8.1382340000000006</v>
      </c>
      <c r="I78" s="83">
        <v>-219.98386244200006</v>
      </c>
      <c r="J78" s="84">
        <f t="shared" si="1"/>
        <v>1.1592823561499214E-2</v>
      </c>
      <c r="K78" s="84">
        <f>I78/'סכום נכסי הקרן'!$C$42</f>
        <v>-2.8597176509762143E-5</v>
      </c>
    </row>
    <row r="79" spans="2:11">
      <c r="B79" s="76" t="s">
        <v>2413</v>
      </c>
      <c r="C79" s="73" t="s">
        <v>2414</v>
      </c>
      <c r="D79" s="86" t="s">
        <v>504</v>
      </c>
      <c r="E79" s="86" t="s">
        <v>131</v>
      </c>
      <c r="F79" s="95">
        <v>45014</v>
      </c>
      <c r="G79" s="83">
        <v>3282789.9585600006</v>
      </c>
      <c r="H79" s="85">
        <v>-8.1177240000000008</v>
      </c>
      <c r="I79" s="83">
        <v>-266.48782580499994</v>
      </c>
      <c r="J79" s="84">
        <f t="shared" si="1"/>
        <v>1.4043513517540062E-2</v>
      </c>
      <c r="K79" s="84">
        <f>I79/'סכום נכסי הקרן'!$C$42</f>
        <v>-3.4642538355546853E-5</v>
      </c>
    </row>
    <row r="80" spans="2:11">
      <c r="B80" s="76" t="s">
        <v>2415</v>
      </c>
      <c r="C80" s="73" t="s">
        <v>2416</v>
      </c>
      <c r="D80" s="86" t="s">
        <v>504</v>
      </c>
      <c r="E80" s="86" t="s">
        <v>131</v>
      </c>
      <c r="F80" s="95">
        <v>45012</v>
      </c>
      <c r="G80" s="83">
        <v>1159288.5708000003</v>
      </c>
      <c r="H80" s="85">
        <v>-8.0616489999999992</v>
      </c>
      <c r="I80" s="83">
        <v>-93.457772289000005</v>
      </c>
      <c r="J80" s="84">
        <f t="shared" si="1"/>
        <v>4.9250861066356729E-3</v>
      </c>
      <c r="K80" s="84">
        <f>I80/'סכום נכסי הקרן'!$C$42</f>
        <v>-1.2149202130962418E-5</v>
      </c>
    </row>
    <row r="81" spans="2:11">
      <c r="B81" s="76" t="s">
        <v>2417</v>
      </c>
      <c r="C81" s="73" t="s">
        <v>2418</v>
      </c>
      <c r="D81" s="86" t="s">
        <v>504</v>
      </c>
      <c r="E81" s="86" t="s">
        <v>131</v>
      </c>
      <c r="F81" s="95">
        <v>45090</v>
      </c>
      <c r="G81" s="83">
        <v>3291164.4227400003</v>
      </c>
      <c r="H81" s="85">
        <v>-7.7926339999999996</v>
      </c>
      <c r="I81" s="83">
        <v>-256.46839999900004</v>
      </c>
      <c r="J81" s="84">
        <f t="shared" si="1"/>
        <v>1.3515504625128178E-2</v>
      </c>
      <c r="K81" s="84">
        <f>I81/'סכום נכסי הקרן'!$C$42</f>
        <v>-3.3340046049429673E-5</v>
      </c>
    </row>
    <row r="82" spans="2:11">
      <c r="B82" s="76" t="s">
        <v>2419</v>
      </c>
      <c r="C82" s="73" t="s">
        <v>2420</v>
      </c>
      <c r="D82" s="86" t="s">
        <v>504</v>
      </c>
      <c r="E82" s="86" t="s">
        <v>131</v>
      </c>
      <c r="F82" s="95">
        <v>45090</v>
      </c>
      <c r="G82" s="83">
        <v>1357101.0776400003</v>
      </c>
      <c r="H82" s="85">
        <v>-7.6404709999999998</v>
      </c>
      <c r="I82" s="83">
        <v>-103.68890816200003</v>
      </c>
      <c r="J82" s="84">
        <f t="shared" si="1"/>
        <v>5.4642518058500237E-3</v>
      </c>
      <c r="K82" s="84">
        <f>I82/'סכום נכסי הקרן'!$C$42</f>
        <v>-1.3479216047472688E-5</v>
      </c>
    </row>
    <row r="83" spans="2:11">
      <c r="B83" s="76" t="s">
        <v>2421</v>
      </c>
      <c r="C83" s="73" t="s">
        <v>2422</v>
      </c>
      <c r="D83" s="86" t="s">
        <v>504</v>
      </c>
      <c r="E83" s="86" t="s">
        <v>131</v>
      </c>
      <c r="F83" s="95">
        <v>45090</v>
      </c>
      <c r="G83" s="83">
        <v>731066.99138000014</v>
      </c>
      <c r="H83" s="85">
        <v>-7.4887360000000003</v>
      </c>
      <c r="I83" s="83">
        <v>-54.747677190000019</v>
      </c>
      <c r="J83" s="84">
        <f t="shared" si="1"/>
        <v>2.8851214585475429E-3</v>
      </c>
      <c r="K83" s="84">
        <f>I83/'סכום נכסי הקרן'!$C$42</f>
        <v>-7.1170174517446517E-6</v>
      </c>
    </row>
    <row r="84" spans="2:11">
      <c r="B84" s="76" t="s">
        <v>2423</v>
      </c>
      <c r="C84" s="73" t="s">
        <v>2424</v>
      </c>
      <c r="D84" s="86" t="s">
        <v>504</v>
      </c>
      <c r="E84" s="86" t="s">
        <v>131</v>
      </c>
      <c r="F84" s="95">
        <v>44993</v>
      </c>
      <c r="G84" s="83">
        <v>2997728.3105000006</v>
      </c>
      <c r="H84" s="85">
        <v>-7.4786109999999999</v>
      </c>
      <c r="I84" s="83">
        <v>-224.18844720100003</v>
      </c>
      <c r="J84" s="84">
        <f t="shared" si="1"/>
        <v>1.1814398947617851E-2</v>
      </c>
      <c r="K84" s="84">
        <f>I84/'סכום נכסי הקרן'!$C$42</f>
        <v>-2.9143758659782713E-5</v>
      </c>
    </row>
    <row r="85" spans="2:11">
      <c r="B85" s="76" t="s">
        <v>2425</v>
      </c>
      <c r="C85" s="73" t="s">
        <v>2426</v>
      </c>
      <c r="D85" s="86" t="s">
        <v>504</v>
      </c>
      <c r="E85" s="86" t="s">
        <v>131</v>
      </c>
      <c r="F85" s="95">
        <v>45019</v>
      </c>
      <c r="G85" s="83">
        <v>3307913.3511000006</v>
      </c>
      <c r="H85" s="85">
        <v>-7.2914320000000004</v>
      </c>
      <c r="I85" s="83">
        <v>-241.19424554300002</v>
      </c>
      <c r="J85" s="84">
        <f t="shared" si="1"/>
        <v>1.2710579319726828E-2</v>
      </c>
      <c r="K85" s="84">
        <f>I85/'סכום נכסי הקרן'!$C$42</f>
        <v>-3.1354456351318223E-5</v>
      </c>
    </row>
    <row r="86" spans="2:11">
      <c r="B86" s="76" t="s">
        <v>2425</v>
      </c>
      <c r="C86" s="73" t="s">
        <v>2427</v>
      </c>
      <c r="D86" s="86" t="s">
        <v>504</v>
      </c>
      <c r="E86" s="86" t="s">
        <v>131</v>
      </c>
      <c r="F86" s="95">
        <v>45019</v>
      </c>
      <c r="G86" s="83">
        <v>1282252.7544750003</v>
      </c>
      <c r="H86" s="85">
        <v>-7.2914320000000004</v>
      </c>
      <c r="I86" s="83">
        <v>-93.494584919000005</v>
      </c>
      <c r="J86" s="84">
        <f t="shared" si="1"/>
        <v>4.9270260776848552E-3</v>
      </c>
      <c r="K86" s="84">
        <f>I86/'סכום נכסי הקרן'!$C$42</f>
        <v>-1.2153987651437475E-5</v>
      </c>
    </row>
    <row r="87" spans="2:11">
      <c r="B87" s="76" t="s">
        <v>2428</v>
      </c>
      <c r="C87" s="73" t="s">
        <v>2429</v>
      </c>
      <c r="D87" s="86" t="s">
        <v>504</v>
      </c>
      <c r="E87" s="86" t="s">
        <v>131</v>
      </c>
      <c r="F87" s="95">
        <v>45019</v>
      </c>
      <c r="G87" s="83">
        <v>549815.14130400005</v>
      </c>
      <c r="H87" s="85">
        <v>-7.2371350000000003</v>
      </c>
      <c r="I87" s="83">
        <v>-39.79086129400001</v>
      </c>
      <c r="J87" s="84">
        <f t="shared" si="1"/>
        <v>2.0969194250012391E-3</v>
      </c>
      <c r="K87" s="84">
        <f>I87/'סכום נכסי הקרן'!$C$42</f>
        <v>-5.1726807197050462E-6</v>
      </c>
    </row>
    <row r="88" spans="2:11">
      <c r="B88" s="76" t="s">
        <v>2428</v>
      </c>
      <c r="C88" s="73" t="s">
        <v>2430</v>
      </c>
      <c r="D88" s="86" t="s">
        <v>504</v>
      </c>
      <c r="E88" s="86" t="s">
        <v>131</v>
      </c>
      <c r="F88" s="95">
        <v>45019</v>
      </c>
      <c r="G88" s="83">
        <v>778726.64563200017</v>
      </c>
      <c r="H88" s="85">
        <v>-7.2371350000000003</v>
      </c>
      <c r="I88" s="83">
        <v>-56.357494754000008</v>
      </c>
      <c r="J88" s="84">
        <f t="shared" si="1"/>
        <v>2.9699564586174901E-3</v>
      </c>
      <c r="K88" s="84">
        <f>I88/'סכום נכסי הקרן'!$C$42</f>
        <v>-7.3262884251478067E-6</v>
      </c>
    </row>
    <row r="89" spans="2:11">
      <c r="B89" s="76" t="s">
        <v>2431</v>
      </c>
      <c r="C89" s="73" t="s">
        <v>2432</v>
      </c>
      <c r="D89" s="86" t="s">
        <v>504</v>
      </c>
      <c r="E89" s="86" t="s">
        <v>131</v>
      </c>
      <c r="F89" s="95">
        <v>45091</v>
      </c>
      <c r="G89" s="83">
        <v>1980002.3003640003</v>
      </c>
      <c r="H89" s="85">
        <v>-7.3895689999999998</v>
      </c>
      <c r="I89" s="83">
        <v>-146.31363174500001</v>
      </c>
      <c r="J89" s="84">
        <f t="shared" si="1"/>
        <v>7.710511574044049E-3</v>
      </c>
      <c r="K89" s="84">
        <f>I89/'סכום נכסי הקרן'!$C$42</f>
        <v>-1.9020289517369843E-5</v>
      </c>
    </row>
    <row r="90" spans="2:11">
      <c r="B90" s="76" t="s">
        <v>2433</v>
      </c>
      <c r="C90" s="73" t="s">
        <v>2434</v>
      </c>
      <c r="D90" s="86" t="s">
        <v>504</v>
      </c>
      <c r="E90" s="86" t="s">
        <v>131</v>
      </c>
      <c r="F90" s="95">
        <v>45019</v>
      </c>
      <c r="G90" s="83">
        <v>389494.68696000008</v>
      </c>
      <c r="H90" s="85">
        <v>-7.2009670000000003</v>
      </c>
      <c r="I90" s="83">
        <v>-28.047383233000005</v>
      </c>
      <c r="J90" s="84">
        <f t="shared" si="1"/>
        <v>1.4780555335855493E-3</v>
      </c>
      <c r="K90" s="84">
        <f>I90/'סכום נכסי הקרן'!$C$42</f>
        <v>-3.6460673071531146E-6</v>
      </c>
    </row>
    <row r="91" spans="2:11">
      <c r="B91" s="76" t="s">
        <v>2435</v>
      </c>
      <c r="C91" s="73" t="s">
        <v>2436</v>
      </c>
      <c r="D91" s="86" t="s">
        <v>504</v>
      </c>
      <c r="E91" s="86" t="s">
        <v>131</v>
      </c>
      <c r="F91" s="95">
        <v>45091</v>
      </c>
      <c r="G91" s="83">
        <v>1650929.4054000003</v>
      </c>
      <c r="H91" s="85">
        <v>-7.3292380000000001</v>
      </c>
      <c r="I91" s="83">
        <v>-121.00053795500003</v>
      </c>
      <c r="J91" s="84">
        <f t="shared" si="1"/>
        <v>6.3765490422218749E-3</v>
      </c>
      <c r="K91" s="84">
        <f>I91/'סכום נכסי הקרן'!$C$42</f>
        <v>-1.5729670818865769E-5</v>
      </c>
    </row>
    <row r="92" spans="2:11">
      <c r="B92" s="76" t="s">
        <v>2435</v>
      </c>
      <c r="C92" s="73" t="s">
        <v>2437</v>
      </c>
      <c r="D92" s="86" t="s">
        <v>504</v>
      </c>
      <c r="E92" s="86" t="s">
        <v>131</v>
      </c>
      <c r="F92" s="95">
        <v>45091</v>
      </c>
      <c r="G92" s="83">
        <v>4122751.0156800007</v>
      </c>
      <c r="H92" s="85">
        <v>-7.3292380000000001</v>
      </c>
      <c r="I92" s="83">
        <v>-302.16621588600009</v>
      </c>
      <c r="J92" s="84">
        <f t="shared" si="1"/>
        <v>1.5923711803795853E-2</v>
      </c>
      <c r="K92" s="84">
        <f>I92/'סכום נכסי הקרן'!$C$42</f>
        <v>-3.9280611382378612E-5</v>
      </c>
    </row>
    <row r="93" spans="2:11">
      <c r="B93" s="76" t="s">
        <v>2438</v>
      </c>
      <c r="C93" s="73" t="s">
        <v>2439</v>
      </c>
      <c r="D93" s="86" t="s">
        <v>504</v>
      </c>
      <c r="E93" s="86" t="s">
        <v>131</v>
      </c>
      <c r="F93" s="95">
        <v>45131</v>
      </c>
      <c r="G93" s="83">
        <v>3435625.8464000006</v>
      </c>
      <c r="H93" s="85">
        <v>-6.7494379999999996</v>
      </c>
      <c r="I93" s="83">
        <v>-231.88544336300006</v>
      </c>
      <c r="J93" s="84">
        <f t="shared" si="1"/>
        <v>1.222001923934779E-2</v>
      </c>
      <c r="K93" s="84">
        <f>I93/'סכום נכסי הקרן'!$C$42</f>
        <v>-3.0144342772618311E-5</v>
      </c>
    </row>
    <row r="94" spans="2:11">
      <c r="B94" s="76" t="s">
        <v>2438</v>
      </c>
      <c r="C94" s="73" t="s">
        <v>2440</v>
      </c>
      <c r="D94" s="86" t="s">
        <v>504</v>
      </c>
      <c r="E94" s="86" t="s">
        <v>131</v>
      </c>
      <c r="F94" s="95">
        <v>45131</v>
      </c>
      <c r="G94" s="83">
        <v>1402969.0579200003</v>
      </c>
      <c r="H94" s="85">
        <v>-6.7494379999999996</v>
      </c>
      <c r="I94" s="83">
        <v>-94.692529561000015</v>
      </c>
      <c r="J94" s="84">
        <f t="shared" si="1"/>
        <v>4.9901559851107287E-3</v>
      </c>
      <c r="K94" s="84">
        <f>I94/'סכום נכסי הקרן'!$C$42</f>
        <v>-1.230971650352648E-5</v>
      </c>
    </row>
    <row r="95" spans="2:11">
      <c r="B95" s="76" t="s">
        <v>2441</v>
      </c>
      <c r="C95" s="73" t="s">
        <v>2442</v>
      </c>
      <c r="D95" s="86" t="s">
        <v>504</v>
      </c>
      <c r="E95" s="86" t="s">
        <v>131</v>
      </c>
      <c r="F95" s="95">
        <v>45019</v>
      </c>
      <c r="G95" s="83">
        <v>3521813.2495680004</v>
      </c>
      <c r="H95" s="85">
        <v>-7.1317139999999997</v>
      </c>
      <c r="I95" s="83">
        <v>-251.16563517800003</v>
      </c>
      <c r="J95" s="84">
        <f t="shared" si="1"/>
        <v>1.3236056777110752E-2</v>
      </c>
      <c r="K95" s="84">
        <f>I95/'סכום נכסי הקרן'!$C$42</f>
        <v>-3.2650704113650747E-5</v>
      </c>
    </row>
    <row r="96" spans="2:11">
      <c r="B96" s="76" t="s">
        <v>2443</v>
      </c>
      <c r="C96" s="73" t="s">
        <v>2444</v>
      </c>
      <c r="D96" s="86" t="s">
        <v>504</v>
      </c>
      <c r="E96" s="86" t="s">
        <v>131</v>
      </c>
      <c r="F96" s="95">
        <v>44993</v>
      </c>
      <c r="G96" s="83">
        <v>1091995.0986340002</v>
      </c>
      <c r="H96" s="85">
        <v>-7.1036210000000004</v>
      </c>
      <c r="I96" s="83">
        <v>-77.571192610000011</v>
      </c>
      <c r="J96" s="84">
        <f t="shared" si="1"/>
        <v>4.0878868995215456E-3</v>
      </c>
      <c r="K96" s="84">
        <f>I96/'סכום נכסי הקרן'!$C$42</f>
        <v>-1.0083999173920307E-5</v>
      </c>
    </row>
    <row r="97" spans="2:11">
      <c r="B97" s="76" t="s">
        <v>2445</v>
      </c>
      <c r="C97" s="73" t="s">
        <v>2446</v>
      </c>
      <c r="D97" s="86" t="s">
        <v>504</v>
      </c>
      <c r="E97" s="86" t="s">
        <v>131</v>
      </c>
      <c r="F97" s="95">
        <v>45131</v>
      </c>
      <c r="G97" s="83">
        <v>4556040.3736540014</v>
      </c>
      <c r="H97" s="85">
        <v>-6.6595570000000004</v>
      </c>
      <c r="I97" s="83">
        <v>-303.41208528200002</v>
      </c>
      <c r="J97" s="84">
        <f t="shared" si="1"/>
        <v>1.5989367274738896E-2</v>
      </c>
      <c r="K97" s="84">
        <f>I97/'סכום נכסי הקרן'!$C$42</f>
        <v>-3.9442570294409779E-5</v>
      </c>
    </row>
    <row r="98" spans="2:11">
      <c r="B98" s="76" t="s">
        <v>2447</v>
      </c>
      <c r="C98" s="73" t="s">
        <v>2448</v>
      </c>
      <c r="D98" s="86" t="s">
        <v>504</v>
      </c>
      <c r="E98" s="86" t="s">
        <v>131</v>
      </c>
      <c r="F98" s="95">
        <v>45131</v>
      </c>
      <c r="G98" s="83">
        <v>1406617.132154</v>
      </c>
      <c r="H98" s="85">
        <v>-6.6296299999999997</v>
      </c>
      <c r="I98" s="83">
        <v>-93.253506191000014</v>
      </c>
      <c r="J98" s="84">
        <f t="shared" si="1"/>
        <v>4.9143215859684623E-3</v>
      </c>
      <c r="K98" s="84">
        <f>I98/'סכום נכסי הקרן'!$C$42</f>
        <v>-1.2122648211985719E-5</v>
      </c>
    </row>
    <row r="99" spans="2:11">
      <c r="B99" s="76" t="s">
        <v>2449</v>
      </c>
      <c r="C99" s="73" t="s">
        <v>2450</v>
      </c>
      <c r="D99" s="86" t="s">
        <v>504</v>
      </c>
      <c r="E99" s="86" t="s">
        <v>131</v>
      </c>
      <c r="F99" s="95">
        <v>44993</v>
      </c>
      <c r="G99" s="83">
        <v>1366143.3095520001</v>
      </c>
      <c r="H99" s="85">
        <v>-7.0135069999999997</v>
      </c>
      <c r="I99" s="83">
        <v>-95.814554503000025</v>
      </c>
      <c r="J99" s="84">
        <f t="shared" si="1"/>
        <v>5.0492850368503168E-3</v>
      </c>
      <c r="K99" s="84">
        <f>I99/'סכום נכסי הקרן'!$C$42</f>
        <v>-1.2455576045033483E-5</v>
      </c>
    </row>
    <row r="100" spans="2:11">
      <c r="B100" s="76" t="s">
        <v>2451</v>
      </c>
      <c r="C100" s="73" t="s">
        <v>2452</v>
      </c>
      <c r="D100" s="86" t="s">
        <v>504</v>
      </c>
      <c r="E100" s="86" t="s">
        <v>131</v>
      </c>
      <c r="F100" s="95">
        <v>44993</v>
      </c>
      <c r="G100" s="83">
        <v>3220135.9526860006</v>
      </c>
      <c r="H100" s="85">
        <v>-7.0105060000000003</v>
      </c>
      <c r="I100" s="83">
        <v>-225.74781292200004</v>
      </c>
      <c r="J100" s="84">
        <f t="shared" si="1"/>
        <v>1.1896575210325163E-2</v>
      </c>
      <c r="K100" s="84">
        <f>I100/'סכום נכסי הקרן'!$C$42</f>
        <v>-2.9346471060009196E-5</v>
      </c>
    </row>
    <row r="101" spans="2:11">
      <c r="B101" s="76" t="s">
        <v>2453</v>
      </c>
      <c r="C101" s="73" t="s">
        <v>2454</v>
      </c>
      <c r="D101" s="86" t="s">
        <v>504</v>
      </c>
      <c r="E101" s="86" t="s">
        <v>131</v>
      </c>
      <c r="F101" s="95">
        <v>44986</v>
      </c>
      <c r="G101" s="83">
        <v>1991000.9439140002</v>
      </c>
      <c r="H101" s="85">
        <v>-7.0262739999999999</v>
      </c>
      <c r="I101" s="83">
        <v>-139.893190936</v>
      </c>
      <c r="J101" s="84">
        <f t="shared" si="1"/>
        <v>7.3721638577182178E-3</v>
      </c>
      <c r="K101" s="84">
        <f>I101/'סכום נכסי הקרן'!$C$42</f>
        <v>-1.8185653389759062E-5</v>
      </c>
    </row>
    <row r="102" spans="2:11">
      <c r="B102" s="76" t="s">
        <v>2455</v>
      </c>
      <c r="C102" s="73" t="s">
        <v>2456</v>
      </c>
      <c r="D102" s="86" t="s">
        <v>504</v>
      </c>
      <c r="E102" s="86" t="s">
        <v>131</v>
      </c>
      <c r="F102" s="95">
        <v>44986</v>
      </c>
      <c r="G102" s="83">
        <v>1796308.3354940002</v>
      </c>
      <c r="H102" s="85">
        <v>-6.9962720000000003</v>
      </c>
      <c r="I102" s="83">
        <v>-125.67460966500001</v>
      </c>
      <c r="J102" s="84">
        <f t="shared" si="1"/>
        <v>6.6228656949359399E-3</v>
      </c>
      <c r="K102" s="84">
        <f>I102/'סכום נכסי הקרן'!$C$42</f>
        <v>-1.6337284723932995E-5</v>
      </c>
    </row>
    <row r="103" spans="2:11">
      <c r="B103" s="76" t="s">
        <v>2457</v>
      </c>
      <c r="C103" s="73" t="s">
        <v>2458</v>
      </c>
      <c r="D103" s="86" t="s">
        <v>504</v>
      </c>
      <c r="E103" s="86" t="s">
        <v>131</v>
      </c>
      <c r="F103" s="95">
        <v>44993</v>
      </c>
      <c r="G103" s="83">
        <v>2344849.9704</v>
      </c>
      <c r="H103" s="85">
        <v>-6.8816129999999998</v>
      </c>
      <c r="I103" s="83">
        <v>-161.36351083700004</v>
      </c>
      <c r="J103" s="84">
        <f t="shared" si="1"/>
        <v>8.5036179001112735E-3</v>
      </c>
      <c r="K103" s="84">
        <f>I103/'סכום נכסי הקרן'!$C$42</f>
        <v>-2.0976724157924334E-5</v>
      </c>
    </row>
    <row r="104" spans="2:11">
      <c r="B104" s="76" t="s">
        <v>2457</v>
      </c>
      <c r="C104" s="73" t="s">
        <v>2459</v>
      </c>
      <c r="D104" s="86" t="s">
        <v>504</v>
      </c>
      <c r="E104" s="86" t="s">
        <v>131</v>
      </c>
      <c r="F104" s="95">
        <v>44993</v>
      </c>
      <c r="G104" s="83">
        <v>367903.74390000006</v>
      </c>
      <c r="H104" s="85">
        <v>-6.8816129999999998</v>
      </c>
      <c r="I104" s="83">
        <v>-25.317713506000004</v>
      </c>
      <c r="J104" s="84">
        <f t="shared" si="1"/>
        <v>1.3342059840095206E-3</v>
      </c>
      <c r="K104" s="84">
        <f>I104/'סכום נכסי הקרן'!$C$42</f>
        <v>-3.2912192463461342E-6</v>
      </c>
    </row>
    <row r="105" spans="2:11">
      <c r="B105" s="76" t="s">
        <v>2460</v>
      </c>
      <c r="C105" s="73" t="s">
        <v>2461</v>
      </c>
      <c r="D105" s="86" t="s">
        <v>504</v>
      </c>
      <c r="E105" s="86" t="s">
        <v>131</v>
      </c>
      <c r="F105" s="95">
        <v>44980</v>
      </c>
      <c r="G105" s="83">
        <v>1656355.2127160002</v>
      </c>
      <c r="H105" s="85">
        <v>-6.8717079999999999</v>
      </c>
      <c r="I105" s="83">
        <v>-113.81989614800003</v>
      </c>
      <c r="J105" s="84">
        <f t="shared" si="1"/>
        <v>5.9981398598263997E-3</v>
      </c>
      <c r="K105" s="84">
        <f>I105/'סכום נכסי הקרן'!$C$42</f>
        <v>-1.479621106900663E-5</v>
      </c>
    </row>
    <row r="106" spans="2:11">
      <c r="B106" s="76" t="s">
        <v>2460</v>
      </c>
      <c r="C106" s="73" t="s">
        <v>2462</v>
      </c>
      <c r="D106" s="86" t="s">
        <v>504</v>
      </c>
      <c r="E106" s="86" t="s">
        <v>131</v>
      </c>
      <c r="F106" s="95">
        <v>44980</v>
      </c>
      <c r="G106" s="83">
        <v>2585187.8164860005</v>
      </c>
      <c r="H106" s="85">
        <v>-6.8717079999999999</v>
      </c>
      <c r="I106" s="83">
        <v>-177.646561883</v>
      </c>
      <c r="J106" s="84">
        <f t="shared" si="1"/>
        <v>9.3617105607441964E-3</v>
      </c>
      <c r="K106" s="84">
        <f>I106/'סכום נכסי הקרן'!$C$42</f>
        <v>-2.3093467084931988E-5</v>
      </c>
    </row>
    <row r="107" spans="2:11">
      <c r="B107" s="76" t="s">
        <v>2460</v>
      </c>
      <c r="C107" s="73" t="s">
        <v>2463</v>
      </c>
      <c r="D107" s="86" t="s">
        <v>504</v>
      </c>
      <c r="E107" s="86" t="s">
        <v>131</v>
      </c>
      <c r="F107" s="95">
        <v>44980</v>
      </c>
      <c r="G107" s="83">
        <v>1563977.7104160001</v>
      </c>
      <c r="H107" s="85">
        <v>-6.8717079999999999</v>
      </c>
      <c r="I107" s="83">
        <v>-107.47198379400001</v>
      </c>
      <c r="J107" s="84">
        <f t="shared" si="1"/>
        <v>5.6636142856007644E-3</v>
      </c>
      <c r="K107" s="84">
        <f>I107/'סכום נכסי הקרן'!$C$42</f>
        <v>-1.3971003401313731E-5</v>
      </c>
    </row>
    <row r="108" spans="2:11">
      <c r="B108" s="76" t="s">
        <v>2464</v>
      </c>
      <c r="C108" s="73" t="s">
        <v>2465</v>
      </c>
      <c r="D108" s="86" t="s">
        <v>504</v>
      </c>
      <c r="E108" s="86" t="s">
        <v>131</v>
      </c>
      <c r="F108" s="95">
        <v>44998</v>
      </c>
      <c r="G108" s="83">
        <v>1173081.8059200002</v>
      </c>
      <c r="H108" s="85">
        <v>-6.6408940000000003</v>
      </c>
      <c r="I108" s="83">
        <v>-77.903119041000011</v>
      </c>
      <c r="J108" s="84">
        <f t="shared" si="1"/>
        <v>4.1053789305608478E-3</v>
      </c>
      <c r="K108" s="84">
        <f>I108/'סכום נכסי הקרן'!$C$42</f>
        <v>-1.0127148515104664E-5</v>
      </c>
    </row>
    <row r="109" spans="2:11">
      <c r="B109" s="76" t="s">
        <v>2466</v>
      </c>
      <c r="C109" s="73" t="s">
        <v>2467</v>
      </c>
      <c r="D109" s="86" t="s">
        <v>504</v>
      </c>
      <c r="E109" s="86" t="s">
        <v>131</v>
      </c>
      <c r="F109" s="95">
        <v>45126</v>
      </c>
      <c r="G109" s="83">
        <v>2687201.9228120004</v>
      </c>
      <c r="H109" s="85">
        <v>-6.7910469999999998</v>
      </c>
      <c r="I109" s="83">
        <v>-182.489146436</v>
      </c>
      <c r="J109" s="84">
        <f t="shared" si="1"/>
        <v>9.6169075905689263E-3</v>
      </c>
      <c r="K109" s="84">
        <f>I109/'סכום נכסי הקרן'!$C$42</f>
        <v>-2.3722987103756553E-5</v>
      </c>
    </row>
    <row r="110" spans="2:11">
      <c r="B110" s="76" t="s">
        <v>2468</v>
      </c>
      <c r="C110" s="73" t="s">
        <v>2469</v>
      </c>
      <c r="D110" s="86" t="s">
        <v>504</v>
      </c>
      <c r="E110" s="86" t="s">
        <v>131</v>
      </c>
      <c r="F110" s="95">
        <v>44991</v>
      </c>
      <c r="G110" s="83">
        <v>3450970.3550960002</v>
      </c>
      <c r="H110" s="85">
        <v>-6.7052659999999999</v>
      </c>
      <c r="I110" s="83">
        <v>-231.396735237</v>
      </c>
      <c r="J110" s="84">
        <f t="shared" si="1"/>
        <v>1.2194265045313292E-2</v>
      </c>
      <c r="K110" s="84">
        <f>I110/'סכום נכסי הקרן'!$C$42</f>
        <v>-3.0080812328221904E-5</v>
      </c>
    </row>
    <row r="111" spans="2:11">
      <c r="B111" s="76" t="s">
        <v>2470</v>
      </c>
      <c r="C111" s="73" t="s">
        <v>2471</v>
      </c>
      <c r="D111" s="86" t="s">
        <v>504</v>
      </c>
      <c r="E111" s="86" t="s">
        <v>131</v>
      </c>
      <c r="F111" s="95">
        <v>44991</v>
      </c>
      <c r="G111" s="83">
        <v>3023061.2258000006</v>
      </c>
      <c r="H111" s="85">
        <v>-6.757466</v>
      </c>
      <c r="I111" s="83">
        <v>-204.28233719500003</v>
      </c>
      <c r="J111" s="84">
        <f t="shared" si="1"/>
        <v>1.0765376448723435E-2</v>
      </c>
      <c r="K111" s="84">
        <f>I111/'סכום נכסי הקרן'!$C$42</f>
        <v>-2.6556030018485616E-5</v>
      </c>
    </row>
    <row r="112" spans="2:11">
      <c r="B112" s="76" t="s">
        <v>2472</v>
      </c>
      <c r="C112" s="73" t="s">
        <v>2473</v>
      </c>
      <c r="D112" s="86" t="s">
        <v>504</v>
      </c>
      <c r="E112" s="86" t="s">
        <v>131</v>
      </c>
      <c r="F112" s="95">
        <v>45092</v>
      </c>
      <c r="G112" s="83">
        <v>2214842.37084</v>
      </c>
      <c r="H112" s="85">
        <v>-6.6657080000000004</v>
      </c>
      <c r="I112" s="83">
        <v>-147.634914243</v>
      </c>
      <c r="J112" s="84">
        <f t="shared" si="1"/>
        <v>7.7801412037094946E-3</v>
      </c>
      <c r="K112" s="84">
        <f>I112/'סכום נכסי הקרן'!$C$42</f>
        <v>-1.919205188391401E-5</v>
      </c>
    </row>
    <row r="113" spans="2:11">
      <c r="B113" s="76" t="s">
        <v>2474</v>
      </c>
      <c r="C113" s="73" t="s">
        <v>2475</v>
      </c>
      <c r="D113" s="86" t="s">
        <v>504</v>
      </c>
      <c r="E113" s="86" t="s">
        <v>131</v>
      </c>
      <c r="F113" s="95">
        <v>44998</v>
      </c>
      <c r="G113" s="83">
        <v>1964003.4229200003</v>
      </c>
      <c r="H113" s="85">
        <v>-6.1594319999999998</v>
      </c>
      <c r="I113" s="83">
        <v>-120.97145201500001</v>
      </c>
      <c r="J113" s="84">
        <f t="shared" si="1"/>
        <v>6.3750162562856818E-3</v>
      </c>
      <c r="K113" s="84">
        <f>I113/'סכום נכסי הקרן'!$C$42</f>
        <v>-1.572588974260454E-5</v>
      </c>
    </row>
    <row r="114" spans="2:11">
      <c r="B114" s="76" t="s">
        <v>2474</v>
      </c>
      <c r="C114" s="73" t="s">
        <v>2476</v>
      </c>
      <c r="D114" s="86" t="s">
        <v>504</v>
      </c>
      <c r="E114" s="86" t="s">
        <v>131</v>
      </c>
      <c r="F114" s="95">
        <v>44998</v>
      </c>
      <c r="G114" s="83">
        <v>1848896.6580700001</v>
      </c>
      <c r="H114" s="85">
        <v>-6.1594319999999998</v>
      </c>
      <c r="I114" s="83">
        <v>-113.88152930000001</v>
      </c>
      <c r="J114" s="84">
        <f t="shared" si="1"/>
        <v>6.0013878356040013E-3</v>
      </c>
      <c r="K114" s="84">
        <f>I114/'סכום נכסי הקרן'!$C$42</f>
        <v>-1.4804223175472217E-5</v>
      </c>
    </row>
    <row r="115" spans="2:11">
      <c r="B115" s="76" t="s">
        <v>2477</v>
      </c>
      <c r="C115" s="73" t="s">
        <v>2478</v>
      </c>
      <c r="D115" s="86" t="s">
        <v>504</v>
      </c>
      <c r="E115" s="86" t="s">
        <v>131</v>
      </c>
      <c r="F115" s="95">
        <v>44987</v>
      </c>
      <c r="G115" s="83">
        <v>433675.38335000008</v>
      </c>
      <c r="H115" s="85">
        <v>-6.2355119999999999</v>
      </c>
      <c r="I115" s="83">
        <v>-27.041881969000002</v>
      </c>
      <c r="J115" s="84">
        <f t="shared" si="1"/>
        <v>1.4250671070027139E-3</v>
      </c>
      <c r="K115" s="84">
        <f>I115/'סכום נכסי הקרן'!$C$42</f>
        <v>-3.5153554594375655E-6</v>
      </c>
    </row>
    <row r="116" spans="2:11">
      <c r="B116" s="76" t="s">
        <v>2477</v>
      </c>
      <c r="C116" s="73" t="s">
        <v>2479</v>
      </c>
      <c r="D116" s="86" t="s">
        <v>504</v>
      </c>
      <c r="E116" s="86" t="s">
        <v>131</v>
      </c>
      <c r="F116" s="95">
        <v>44987</v>
      </c>
      <c r="G116" s="83">
        <v>1296680.352275</v>
      </c>
      <c r="H116" s="85">
        <v>-6.2355119999999999</v>
      </c>
      <c r="I116" s="83">
        <v>-80.854662843000014</v>
      </c>
      <c r="J116" s="84">
        <f t="shared" si="1"/>
        <v>4.2609209150991185E-3</v>
      </c>
      <c r="K116" s="84">
        <f>I116/'סכום נכסי הקרן'!$C$42</f>
        <v>-1.0510839473819158E-5</v>
      </c>
    </row>
    <row r="117" spans="2:11">
      <c r="B117" s="76" t="s">
        <v>2480</v>
      </c>
      <c r="C117" s="73" t="s">
        <v>2481</v>
      </c>
      <c r="D117" s="86" t="s">
        <v>504</v>
      </c>
      <c r="E117" s="86" t="s">
        <v>131</v>
      </c>
      <c r="F117" s="95">
        <v>45097</v>
      </c>
      <c r="G117" s="83">
        <v>1180963.6545600002</v>
      </c>
      <c r="H117" s="85">
        <v>-6.216475</v>
      </c>
      <c r="I117" s="83">
        <v>-73.414311330000004</v>
      </c>
      <c r="J117" s="84">
        <f t="shared" si="1"/>
        <v>3.8688254160554815E-3</v>
      </c>
      <c r="K117" s="84">
        <f>I117/'סכום נכסי הקרן'!$C$42</f>
        <v>-9.5436183188217737E-6</v>
      </c>
    </row>
    <row r="118" spans="2:11">
      <c r="B118" s="76" t="s">
        <v>2482</v>
      </c>
      <c r="C118" s="73" t="s">
        <v>2483</v>
      </c>
      <c r="D118" s="86" t="s">
        <v>504</v>
      </c>
      <c r="E118" s="86" t="s">
        <v>131</v>
      </c>
      <c r="F118" s="95">
        <v>44987</v>
      </c>
      <c r="G118" s="83">
        <v>2602776.0976800006</v>
      </c>
      <c r="H118" s="85">
        <v>-6.2059699999999998</v>
      </c>
      <c r="I118" s="83">
        <v>-161.52749351100005</v>
      </c>
      <c r="J118" s="84">
        <f t="shared" si="1"/>
        <v>8.5122595440287954E-3</v>
      </c>
      <c r="K118" s="84">
        <f>I118/'סכום נכסי הקרן'!$C$42</f>
        <v>-2.099804136465425E-5</v>
      </c>
    </row>
    <row r="119" spans="2:11">
      <c r="B119" s="76" t="s">
        <v>2484</v>
      </c>
      <c r="C119" s="73" t="s">
        <v>2485</v>
      </c>
      <c r="D119" s="86" t="s">
        <v>504</v>
      </c>
      <c r="E119" s="86" t="s">
        <v>131</v>
      </c>
      <c r="F119" s="95">
        <v>44987</v>
      </c>
      <c r="G119" s="83">
        <v>1734970.0378560005</v>
      </c>
      <c r="H119" s="85">
        <v>-5.957471</v>
      </c>
      <c r="I119" s="83">
        <v>-103.360334253</v>
      </c>
      <c r="J119" s="84">
        <f t="shared" si="1"/>
        <v>5.4469364477520918E-3</v>
      </c>
      <c r="K119" s="84">
        <f>I119/'סכום נכסי הקרן'!$C$42</f>
        <v>-1.3436502523090172E-5</v>
      </c>
    </row>
    <row r="120" spans="2:11">
      <c r="B120" s="76" t="s">
        <v>2486</v>
      </c>
      <c r="C120" s="73" t="s">
        <v>2487</v>
      </c>
      <c r="D120" s="86" t="s">
        <v>504</v>
      </c>
      <c r="E120" s="86" t="s">
        <v>131</v>
      </c>
      <c r="F120" s="95">
        <v>44987</v>
      </c>
      <c r="G120" s="83">
        <v>2365868.2334400006</v>
      </c>
      <c r="H120" s="85">
        <v>-5.957471</v>
      </c>
      <c r="I120" s="83">
        <v>-140.94591034500004</v>
      </c>
      <c r="J120" s="84">
        <f t="shared" si="1"/>
        <v>7.4276406105710365E-3</v>
      </c>
      <c r="K120" s="84">
        <f>I120/'סכום נכסי הקרן'!$C$42</f>
        <v>-1.8322503440577514E-5</v>
      </c>
    </row>
    <row r="121" spans="2:11">
      <c r="B121" s="76" t="s">
        <v>2488</v>
      </c>
      <c r="C121" s="73" t="s">
        <v>2489</v>
      </c>
      <c r="D121" s="86" t="s">
        <v>504</v>
      </c>
      <c r="E121" s="86" t="s">
        <v>131</v>
      </c>
      <c r="F121" s="95">
        <v>44987</v>
      </c>
      <c r="G121" s="83">
        <v>1972104.2118000002</v>
      </c>
      <c r="H121" s="85">
        <v>-5.9280629999999999</v>
      </c>
      <c r="I121" s="83">
        <v>-116.90757468800001</v>
      </c>
      <c r="J121" s="84">
        <f t="shared" si="1"/>
        <v>6.1608559433222283E-3</v>
      </c>
      <c r="K121" s="84">
        <f>I121/'סכום נכסי הקרן'!$C$42</f>
        <v>-1.5197599094626303E-5</v>
      </c>
    </row>
    <row r="122" spans="2:11">
      <c r="B122" s="76" t="s">
        <v>2490</v>
      </c>
      <c r="C122" s="73" t="s">
        <v>2491</v>
      </c>
      <c r="D122" s="86" t="s">
        <v>504</v>
      </c>
      <c r="E122" s="86" t="s">
        <v>131</v>
      </c>
      <c r="F122" s="95">
        <v>44987</v>
      </c>
      <c r="G122" s="83">
        <v>2682806.1248640004</v>
      </c>
      <c r="H122" s="85">
        <v>-5.8986710000000002</v>
      </c>
      <c r="I122" s="83">
        <v>-158.24990475900003</v>
      </c>
      <c r="J122" s="84">
        <f t="shared" si="1"/>
        <v>8.3395354737842865E-3</v>
      </c>
      <c r="K122" s="84">
        <f>I122/'סכום נכסי הקרן'!$C$42</f>
        <v>-2.0571965637885574E-5</v>
      </c>
    </row>
    <row r="123" spans="2:11">
      <c r="B123" s="76" t="s">
        <v>2492</v>
      </c>
      <c r="C123" s="73" t="s">
        <v>2493</v>
      </c>
      <c r="D123" s="86" t="s">
        <v>504</v>
      </c>
      <c r="E123" s="86" t="s">
        <v>131</v>
      </c>
      <c r="F123" s="95">
        <v>45033</v>
      </c>
      <c r="G123" s="83">
        <v>1972706.2974600003</v>
      </c>
      <c r="H123" s="85">
        <v>-5.8957329999999999</v>
      </c>
      <c r="I123" s="83">
        <v>-116.30548902800001</v>
      </c>
      <c r="J123" s="84">
        <f t="shared" si="1"/>
        <v>6.1291269212575801E-3</v>
      </c>
      <c r="K123" s="84">
        <f>I123/'סכום נכסי הקרן'!$C$42</f>
        <v>-1.5119329944781022E-5</v>
      </c>
    </row>
    <row r="124" spans="2:11">
      <c r="B124" s="76" t="s">
        <v>2494</v>
      </c>
      <c r="C124" s="73" t="s">
        <v>2495</v>
      </c>
      <c r="D124" s="86" t="s">
        <v>504</v>
      </c>
      <c r="E124" s="86" t="s">
        <v>131</v>
      </c>
      <c r="F124" s="95">
        <v>45034</v>
      </c>
      <c r="G124" s="83">
        <v>1578778.0706400005</v>
      </c>
      <c r="H124" s="85">
        <v>-5.7633029999999996</v>
      </c>
      <c r="I124" s="83">
        <v>-90.989768434000013</v>
      </c>
      <c r="J124" s="84">
        <f t="shared" si="1"/>
        <v>4.7950259607572078E-3</v>
      </c>
      <c r="K124" s="84">
        <f>I124/'סכום נכסי הקרן'!$C$42</f>
        <v>-1.182836977042135E-5</v>
      </c>
    </row>
    <row r="125" spans="2:11">
      <c r="B125" s="76" t="s">
        <v>2496</v>
      </c>
      <c r="C125" s="73" t="s">
        <v>2497</v>
      </c>
      <c r="D125" s="86" t="s">
        <v>504</v>
      </c>
      <c r="E125" s="86" t="s">
        <v>131</v>
      </c>
      <c r="F125" s="95">
        <v>45033</v>
      </c>
      <c r="G125" s="83">
        <v>1579697.6196480002</v>
      </c>
      <c r="H125" s="85">
        <v>-5.7929950000000003</v>
      </c>
      <c r="I125" s="83">
        <v>-91.511809542000023</v>
      </c>
      <c r="J125" s="84">
        <f t="shared" si="1"/>
        <v>4.8225367535476987E-3</v>
      </c>
      <c r="K125" s="84">
        <f>I125/'סכום נכסי הקרן'!$C$42</f>
        <v>-1.1896233392530287E-5</v>
      </c>
    </row>
    <row r="126" spans="2:11">
      <c r="B126" s="76" t="s">
        <v>2498</v>
      </c>
      <c r="C126" s="73" t="s">
        <v>2499</v>
      </c>
      <c r="D126" s="86" t="s">
        <v>504</v>
      </c>
      <c r="E126" s="86" t="s">
        <v>131</v>
      </c>
      <c r="F126" s="95">
        <v>45034</v>
      </c>
      <c r="G126" s="83">
        <v>1534293.4423720003</v>
      </c>
      <c r="H126" s="85">
        <v>-5.6900190000000004</v>
      </c>
      <c r="I126" s="83">
        <v>-87.301594528999999</v>
      </c>
      <c r="J126" s="84">
        <f t="shared" si="1"/>
        <v>4.6006646613866069E-3</v>
      </c>
      <c r="K126" s="84">
        <f>I126/'סכום נכסי הקרן'!$C$42</f>
        <v>-1.1348919328060869E-5</v>
      </c>
    </row>
    <row r="127" spans="2:11">
      <c r="B127" s="76" t="s">
        <v>2500</v>
      </c>
      <c r="C127" s="73" t="s">
        <v>2501</v>
      </c>
      <c r="D127" s="86" t="s">
        <v>504</v>
      </c>
      <c r="E127" s="86" t="s">
        <v>131</v>
      </c>
      <c r="F127" s="95">
        <v>45034</v>
      </c>
      <c r="G127" s="83">
        <v>1975114.6401000002</v>
      </c>
      <c r="H127" s="85">
        <v>-5.6753749999999998</v>
      </c>
      <c r="I127" s="83">
        <v>-112.09515874300004</v>
      </c>
      <c r="J127" s="84">
        <f t="shared" si="1"/>
        <v>5.9072487544329097E-3</v>
      </c>
      <c r="K127" s="84">
        <f>I127/'סכום נכסי הקרן'!$C$42</f>
        <v>-1.4572000895331832E-5</v>
      </c>
    </row>
    <row r="128" spans="2:11">
      <c r="B128" s="76" t="s">
        <v>2500</v>
      </c>
      <c r="C128" s="73" t="s">
        <v>2502</v>
      </c>
      <c r="D128" s="86" t="s">
        <v>504</v>
      </c>
      <c r="E128" s="86" t="s">
        <v>131</v>
      </c>
      <c r="F128" s="95">
        <v>45034</v>
      </c>
      <c r="G128" s="83">
        <v>2231227.9997700006</v>
      </c>
      <c r="H128" s="85">
        <v>-5.6753749999999998</v>
      </c>
      <c r="I128" s="83">
        <v>-126.63055184100001</v>
      </c>
      <c r="J128" s="84">
        <f t="shared" si="1"/>
        <v>6.6732424310216856E-3</v>
      </c>
      <c r="K128" s="84">
        <f>I128/'סכום נכסי הקרן'!$C$42</f>
        <v>-1.6461554053677151E-5</v>
      </c>
    </row>
    <row r="129" spans="2:11">
      <c r="B129" s="76" t="s">
        <v>2503</v>
      </c>
      <c r="C129" s="73" t="s">
        <v>2504</v>
      </c>
      <c r="D129" s="86" t="s">
        <v>504</v>
      </c>
      <c r="E129" s="86" t="s">
        <v>131</v>
      </c>
      <c r="F129" s="95">
        <v>45034</v>
      </c>
      <c r="G129" s="83">
        <v>1777603.1760900002</v>
      </c>
      <c r="H129" s="85">
        <v>-5.6753749999999998</v>
      </c>
      <c r="I129" s="83">
        <v>-100.88564286800001</v>
      </c>
      <c r="J129" s="84">
        <f t="shared" si="1"/>
        <v>5.3165238789527284E-3</v>
      </c>
      <c r="K129" s="84">
        <f>I129/'סכום נכסי הקרן'!$C$42</f>
        <v>-1.3114800805707647E-5</v>
      </c>
    </row>
    <row r="130" spans="2:11">
      <c r="B130" s="76" t="s">
        <v>2505</v>
      </c>
      <c r="C130" s="73" t="s">
        <v>2506</v>
      </c>
      <c r="D130" s="86" t="s">
        <v>504</v>
      </c>
      <c r="E130" s="86" t="s">
        <v>131</v>
      </c>
      <c r="F130" s="95">
        <v>45034</v>
      </c>
      <c r="G130" s="83">
        <v>1580398.2284160003</v>
      </c>
      <c r="H130" s="85">
        <v>-5.7156900000000004</v>
      </c>
      <c r="I130" s="83">
        <v>-90.330670736000016</v>
      </c>
      <c r="J130" s="84">
        <f t="shared" si="1"/>
        <v>4.7602924887748307E-3</v>
      </c>
      <c r="K130" s="84">
        <f>I130/'סכום נכסי הקרן'!$C$42</f>
        <v>-1.1742689243687925E-5</v>
      </c>
    </row>
    <row r="131" spans="2:11">
      <c r="B131" s="76" t="s">
        <v>2507</v>
      </c>
      <c r="C131" s="73" t="s">
        <v>2508</v>
      </c>
      <c r="D131" s="86" t="s">
        <v>504</v>
      </c>
      <c r="E131" s="86" t="s">
        <v>131</v>
      </c>
      <c r="F131" s="95">
        <v>45007</v>
      </c>
      <c r="G131" s="83">
        <v>2292720.2992560007</v>
      </c>
      <c r="H131" s="85">
        <v>-5.4958879999999999</v>
      </c>
      <c r="I131" s="83">
        <v>-126.00532984500002</v>
      </c>
      <c r="J131" s="84">
        <f t="shared" si="1"/>
        <v>6.6402941583350592E-3</v>
      </c>
      <c r="K131" s="84">
        <f>I131/'סכום נכסי הקרן'!$C$42</f>
        <v>-1.638027725646612E-5</v>
      </c>
    </row>
    <row r="132" spans="2:11">
      <c r="B132" s="76" t="s">
        <v>2509</v>
      </c>
      <c r="C132" s="73" t="s">
        <v>2510</v>
      </c>
      <c r="D132" s="86" t="s">
        <v>504</v>
      </c>
      <c r="E132" s="86" t="s">
        <v>131</v>
      </c>
      <c r="F132" s="95">
        <v>45007</v>
      </c>
      <c r="G132" s="83">
        <v>2965545.5508000003</v>
      </c>
      <c r="H132" s="85">
        <v>-5.4666810000000003</v>
      </c>
      <c r="I132" s="83">
        <v>-162.11690062300002</v>
      </c>
      <c r="J132" s="84">
        <f t="shared" si="1"/>
        <v>8.5433204254019013E-3</v>
      </c>
      <c r="K132" s="84">
        <f>I132/'סכום נכסי הקרן'!$C$42</f>
        <v>-2.1074662345079196E-5</v>
      </c>
    </row>
    <row r="133" spans="2:11">
      <c r="B133" s="76" t="s">
        <v>2511</v>
      </c>
      <c r="C133" s="73" t="s">
        <v>2512</v>
      </c>
      <c r="D133" s="86" t="s">
        <v>504</v>
      </c>
      <c r="E133" s="86" t="s">
        <v>131</v>
      </c>
      <c r="F133" s="95">
        <v>45034</v>
      </c>
      <c r="G133" s="83">
        <v>1977139.8373200002</v>
      </c>
      <c r="H133" s="85">
        <v>-5.6278920000000001</v>
      </c>
      <c r="I133" s="83">
        <v>-111.27128661900002</v>
      </c>
      <c r="J133" s="84">
        <f t="shared" si="1"/>
        <v>5.86383191437589E-3</v>
      </c>
      <c r="K133" s="84">
        <f>I133/'סכום נכסי הקרן'!$C$42</f>
        <v>-1.4464900236720053E-5</v>
      </c>
    </row>
    <row r="134" spans="2:11">
      <c r="B134" s="76" t="s">
        <v>2513</v>
      </c>
      <c r="C134" s="73" t="s">
        <v>2514</v>
      </c>
      <c r="D134" s="86" t="s">
        <v>504</v>
      </c>
      <c r="E134" s="86" t="s">
        <v>131</v>
      </c>
      <c r="F134" s="95">
        <v>44985</v>
      </c>
      <c r="G134" s="83">
        <v>1186382.4255000001</v>
      </c>
      <c r="H134" s="85">
        <v>-5.659624</v>
      </c>
      <c r="I134" s="83">
        <v>-67.144778901999999</v>
      </c>
      <c r="J134" s="84">
        <f t="shared" si="1"/>
        <v>3.5384303477805769E-3</v>
      </c>
      <c r="K134" s="84">
        <f>I134/'סכום נכסי הקרן'!$C$42</f>
        <v>-8.7285997829759234E-6</v>
      </c>
    </row>
    <row r="135" spans="2:11">
      <c r="B135" s="76" t="s">
        <v>2513</v>
      </c>
      <c r="C135" s="73" t="s">
        <v>2515</v>
      </c>
      <c r="D135" s="86" t="s">
        <v>504</v>
      </c>
      <c r="E135" s="86" t="s">
        <v>131</v>
      </c>
      <c r="F135" s="95">
        <v>44985</v>
      </c>
      <c r="G135" s="83">
        <v>4357864.5962500013</v>
      </c>
      <c r="H135" s="85">
        <v>-5.659624</v>
      </c>
      <c r="I135" s="83">
        <v>-246.63873006900005</v>
      </c>
      <c r="J135" s="84">
        <f t="shared" si="1"/>
        <v>1.2997495586186474E-2</v>
      </c>
      <c r="K135" s="84">
        <f>I135/'סכום נכסי הקרן'!$C$42</f>
        <v>-3.2062221381290557E-5</v>
      </c>
    </row>
    <row r="136" spans="2:11">
      <c r="B136" s="76" t="s">
        <v>2516</v>
      </c>
      <c r="C136" s="73" t="s">
        <v>2517</v>
      </c>
      <c r="D136" s="86" t="s">
        <v>504</v>
      </c>
      <c r="E136" s="86" t="s">
        <v>131</v>
      </c>
      <c r="F136" s="95">
        <v>44991</v>
      </c>
      <c r="G136" s="83">
        <v>2614718.7577500003</v>
      </c>
      <c r="H136" s="85">
        <v>-5.6292460000000002</v>
      </c>
      <c r="I136" s="83">
        <v>-147.18894257700003</v>
      </c>
      <c r="J136" s="84">
        <f t="shared" si="1"/>
        <v>7.7566391577867915E-3</v>
      </c>
      <c r="K136" s="84">
        <f>I136/'סכום נכסי הקרן'!$C$42</f>
        <v>-1.9134077038353165E-5</v>
      </c>
    </row>
    <row r="137" spans="2:11">
      <c r="B137" s="76" t="s">
        <v>2518</v>
      </c>
      <c r="C137" s="73" t="s">
        <v>2519</v>
      </c>
      <c r="D137" s="86" t="s">
        <v>504</v>
      </c>
      <c r="E137" s="86" t="s">
        <v>131</v>
      </c>
      <c r="F137" s="95">
        <v>44985</v>
      </c>
      <c r="G137" s="83">
        <v>558487.49820399994</v>
      </c>
      <c r="H137" s="85">
        <v>-5.6478609999999998</v>
      </c>
      <c r="I137" s="83">
        <v>-31.542598479000002</v>
      </c>
      <c r="J137" s="84">
        <f t="shared" si="1"/>
        <v>1.6622481975679957E-3</v>
      </c>
      <c r="K137" s="84">
        <f>I137/'סכום נכסי הקרן'!$C$42</f>
        <v>-4.100433760309772E-6</v>
      </c>
    </row>
    <row r="138" spans="2:11">
      <c r="B138" s="76" t="s">
        <v>2520</v>
      </c>
      <c r="C138" s="73" t="s">
        <v>2521</v>
      </c>
      <c r="D138" s="86" t="s">
        <v>504</v>
      </c>
      <c r="E138" s="86" t="s">
        <v>131</v>
      </c>
      <c r="F138" s="95">
        <v>44985</v>
      </c>
      <c r="G138" s="83">
        <v>1186546.6306800002</v>
      </c>
      <c r="H138" s="85">
        <v>-5.6450009999999997</v>
      </c>
      <c r="I138" s="83">
        <v>-66.980573722000017</v>
      </c>
      <c r="J138" s="84">
        <f t="shared" si="1"/>
        <v>3.5297769781265829E-3</v>
      </c>
      <c r="K138" s="84">
        <f>I138/'סכום נכסי הקרן'!$C$42</f>
        <v>-8.7072536511999397E-6</v>
      </c>
    </row>
    <row r="139" spans="2:11">
      <c r="B139" s="76" t="s">
        <v>2522</v>
      </c>
      <c r="C139" s="73" t="s">
        <v>2523</v>
      </c>
      <c r="D139" s="86" t="s">
        <v>504</v>
      </c>
      <c r="E139" s="86" t="s">
        <v>131</v>
      </c>
      <c r="F139" s="95">
        <v>44985</v>
      </c>
      <c r="G139" s="83">
        <v>4510873.9315730007</v>
      </c>
      <c r="H139" s="85">
        <v>-5.5982380000000003</v>
      </c>
      <c r="I139" s="83">
        <v>-252.52944515600004</v>
      </c>
      <c r="J139" s="84">
        <f t="shared" si="1"/>
        <v>1.3307927541951672E-2</v>
      </c>
      <c r="K139" s="84">
        <f>I139/'סכום נכסי הקרן'!$C$42</f>
        <v>-3.2827994912319775E-5</v>
      </c>
    </row>
    <row r="140" spans="2:11">
      <c r="B140" s="76" t="s">
        <v>2522</v>
      </c>
      <c r="C140" s="73" t="s">
        <v>2524</v>
      </c>
      <c r="D140" s="86" t="s">
        <v>504</v>
      </c>
      <c r="E140" s="86" t="s">
        <v>131</v>
      </c>
      <c r="F140" s="95">
        <v>44985</v>
      </c>
      <c r="G140" s="83">
        <v>37249.996434000001</v>
      </c>
      <c r="H140" s="85">
        <v>-5.5982380000000003</v>
      </c>
      <c r="I140" s="83">
        <v>-2.0853433450000005</v>
      </c>
      <c r="J140" s="84">
        <f t="shared" ref="J140:J203" si="2">IFERROR(I140/$I$11,0)</f>
        <v>1.0989450405756679E-4</v>
      </c>
      <c r="K140" s="84">
        <f>I140/'סכום נכסי הקרן'!$C$42</f>
        <v>-2.7108775643097866E-7</v>
      </c>
    </row>
    <row r="141" spans="2:11">
      <c r="B141" s="76" t="s">
        <v>2525</v>
      </c>
      <c r="C141" s="73" t="s">
        <v>2526</v>
      </c>
      <c r="D141" s="86" t="s">
        <v>504</v>
      </c>
      <c r="E141" s="86" t="s">
        <v>131</v>
      </c>
      <c r="F141" s="95">
        <v>44991</v>
      </c>
      <c r="G141" s="83">
        <v>1490123.5224920001</v>
      </c>
      <c r="H141" s="85">
        <v>-5.5591160000000004</v>
      </c>
      <c r="I141" s="83">
        <v>-82.837701637000023</v>
      </c>
      <c r="J141" s="84">
        <f t="shared" si="2"/>
        <v>4.3654241209218252E-3</v>
      </c>
      <c r="K141" s="84">
        <f>I141/'סכום נכסי הקרן'!$C$42</f>
        <v>-1.0768627976067481E-5</v>
      </c>
    </row>
    <row r="142" spans="2:11">
      <c r="B142" s="76" t="s">
        <v>2527</v>
      </c>
      <c r="C142" s="73" t="s">
        <v>2528</v>
      </c>
      <c r="D142" s="86" t="s">
        <v>504</v>
      </c>
      <c r="E142" s="86" t="s">
        <v>131</v>
      </c>
      <c r="F142" s="95">
        <v>45035</v>
      </c>
      <c r="G142" s="83">
        <v>5263268.6345400009</v>
      </c>
      <c r="H142" s="85">
        <v>-5.4803040000000003</v>
      </c>
      <c r="I142" s="83">
        <v>-288.44313665100009</v>
      </c>
      <c r="J142" s="84">
        <f t="shared" si="2"/>
        <v>1.5200525864037326E-2</v>
      </c>
      <c r="K142" s="84">
        <f>I142/'סכום נכסי הקרן'!$C$42</f>
        <v>-3.749665634683951E-5</v>
      </c>
    </row>
    <row r="143" spans="2:11">
      <c r="B143" s="76" t="s">
        <v>2529</v>
      </c>
      <c r="C143" s="73" t="s">
        <v>2530</v>
      </c>
      <c r="D143" s="86" t="s">
        <v>504</v>
      </c>
      <c r="E143" s="86" t="s">
        <v>131</v>
      </c>
      <c r="F143" s="95">
        <v>45035</v>
      </c>
      <c r="G143" s="83">
        <v>463265.15984000004</v>
      </c>
      <c r="H143" s="85">
        <v>-5.4511339999999997</v>
      </c>
      <c r="I143" s="83">
        <v>-25.253203940999999</v>
      </c>
      <c r="J143" s="84">
        <f t="shared" si="2"/>
        <v>1.3308064255293103E-3</v>
      </c>
      <c r="K143" s="84">
        <f>I143/'סכום נכסי הקרן'!$C$42</f>
        <v>-3.2828332156782731E-6</v>
      </c>
    </row>
    <row r="144" spans="2:11">
      <c r="B144" s="76" t="s">
        <v>2531</v>
      </c>
      <c r="C144" s="73" t="s">
        <v>2532</v>
      </c>
      <c r="D144" s="86" t="s">
        <v>504</v>
      </c>
      <c r="E144" s="86" t="s">
        <v>131</v>
      </c>
      <c r="F144" s="95">
        <v>45035</v>
      </c>
      <c r="G144" s="83">
        <v>3751394.6039680005</v>
      </c>
      <c r="H144" s="85">
        <v>-5.4511339999999997</v>
      </c>
      <c r="I144" s="83">
        <v>-204.49354108700004</v>
      </c>
      <c r="J144" s="84">
        <f t="shared" si="2"/>
        <v>1.0776506580853485E-2</v>
      </c>
      <c r="K144" s="84">
        <f>I144/'סכום נכסי הקרן'!$C$42</f>
        <v>-2.6583485827798292E-5</v>
      </c>
    </row>
    <row r="145" spans="2:11">
      <c r="B145" s="76" t="s">
        <v>2533</v>
      </c>
      <c r="C145" s="73" t="s">
        <v>2534</v>
      </c>
      <c r="D145" s="86" t="s">
        <v>504</v>
      </c>
      <c r="E145" s="86" t="s">
        <v>131</v>
      </c>
      <c r="F145" s="95">
        <v>44991</v>
      </c>
      <c r="G145" s="83">
        <v>3752432.0471660006</v>
      </c>
      <c r="H145" s="85">
        <v>-5.4978300000000004</v>
      </c>
      <c r="I145" s="83">
        <v>-206.30232330300004</v>
      </c>
      <c r="J145" s="84">
        <f t="shared" si="2"/>
        <v>1.087182672324254E-2</v>
      </c>
      <c r="K145" s="84">
        <f>I145/'סכום נכסי הקרן'!$C$42</f>
        <v>-2.6818621549684747E-5</v>
      </c>
    </row>
    <row r="146" spans="2:11">
      <c r="B146" s="76" t="s">
        <v>2535</v>
      </c>
      <c r="C146" s="73" t="s">
        <v>2536</v>
      </c>
      <c r="D146" s="86" t="s">
        <v>504</v>
      </c>
      <c r="E146" s="86" t="s">
        <v>131</v>
      </c>
      <c r="F146" s="95">
        <v>45007</v>
      </c>
      <c r="G146" s="83">
        <v>1583813.6961600003</v>
      </c>
      <c r="H146" s="85">
        <v>-5.4826600000000001</v>
      </c>
      <c r="I146" s="83">
        <v>-86.835114652000016</v>
      </c>
      <c r="J146" s="84">
        <f t="shared" si="2"/>
        <v>4.5760818631348649E-3</v>
      </c>
      <c r="K146" s="84">
        <f>I146/'סכום נכסי הקרן'!$C$42</f>
        <v>-1.1288278482715508E-5</v>
      </c>
    </row>
    <row r="147" spans="2:11">
      <c r="B147" s="76" t="s">
        <v>2535</v>
      </c>
      <c r="C147" s="73" t="s">
        <v>2537</v>
      </c>
      <c r="D147" s="86" t="s">
        <v>504</v>
      </c>
      <c r="E147" s="86" t="s">
        <v>131</v>
      </c>
      <c r="F147" s="95">
        <v>45007</v>
      </c>
      <c r="G147" s="83">
        <v>1308987.9234300002</v>
      </c>
      <c r="H147" s="85">
        <v>-5.4826600000000001</v>
      </c>
      <c r="I147" s="83">
        <v>-71.767352868000003</v>
      </c>
      <c r="J147" s="84">
        <f t="shared" si="2"/>
        <v>3.7820331456992046E-3</v>
      </c>
      <c r="K147" s="84">
        <f>I147/'סכום נכסי הקרן'!$C$42</f>
        <v>-9.3295191511863378E-6</v>
      </c>
    </row>
    <row r="148" spans="2:11">
      <c r="B148" s="76" t="s">
        <v>2538</v>
      </c>
      <c r="C148" s="73" t="s">
        <v>2539</v>
      </c>
      <c r="D148" s="86" t="s">
        <v>504</v>
      </c>
      <c r="E148" s="86" t="s">
        <v>131</v>
      </c>
      <c r="F148" s="95">
        <v>45036</v>
      </c>
      <c r="G148" s="83">
        <v>3167627.3923200006</v>
      </c>
      <c r="H148" s="85">
        <v>-5.4152399999999998</v>
      </c>
      <c r="I148" s="83">
        <v>-171.534627527</v>
      </c>
      <c r="J148" s="84">
        <f t="shared" si="2"/>
        <v>9.0396206773226129E-3</v>
      </c>
      <c r="K148" s="84">
        <f>I148/'סכום נכסי הקרן'!$C$42</f>
        <v>-2.2298935778615399E-5</v>
      </c>
    </row>
    <row r="149" spans="2:11">
      <c r="B149" s="76" t="s">
        <v>2540</v>
      </c>
      <c r="C149" s="73" t="s">
        <v>2541</v>
      </c>
      <c r="D149" s="86" t="s">
        <v>504</v>
      </c>
      <c r="E149" s="86" t="s">
        <v>131</v>
      </c>
      <c r="F149" s="95">
        <v>45055</v>
      </c>
      <c r="G149" s="83">
        <v>3668206.1354400003</v>
      </c>
      <c r="H149" s="85">
        <v>-5.2874759999999998</v>
      </c>
      <c r="I149" s="83">
        <v>-193.95552096200004</v>
      </c>
      <c r="J149" s="84">
        <f t="shared" si="2"/>
        <v>1.0221168536323684E-2</v>
      </c>
      <c r="K149" s="84">
        <f>I149/'סכום נכסי הקרן'!$C$42</f>
        <v>-2.5213577970773072E-5</v>
      </c>
    </row>
    <row r="150" spans="2:11">
      <c r="B150" s="76" t="s">
        <v>2542</v>
      </c>
      <c r="C150" s="73" t="s">
        <v>2543</v>
      </c>
      <c r="D150" s="86" t="s">
        <v>504</v>
      </c>
      <c r="E150" s="86" t="s">
        <v>131</v>
      </c>
      <c r="F150" s="95">
        <v>45055</v>
      </c>
      <c r="G150" s="83">
        <v>3056838.4462000006</v>
      </c>
      <c r="H150" s="85">
        <v>-5.2874759999999998</v>
      </c>
      <c r="I150" s="83">
        <v>-161.62960084200003</v>
      </c>
      <c r="J150" s="84">
        <f t="shared" si="2"/>
        <v>8.5176404490619109E-3</v>
      </c>
      <c r="K150" s="84">
        <f>I150/'סכום נכסי הקרן'!$C$42</f>
        <v>-2.1011314980887428E-5</v>
      </c>
    </row>
    <row r="151" spans="2:11">
      <c r="B151" s="76" t="s">
        <v>2544</v>
      </c>
      <c r="C151" s="73" t="s">
        <v>2545</v>
      </c>
      <c r="D151" s="86" t="s">
        <v>504</v>
      </c>
      <c r="E151" s="86" t="s">
        <v>131</v>
      </c>
      <c r="F151" s="95">
        <v>45036</v>
      </c>
      <c r="G151" s="83">
        <v>1585127.3376000002</v>
      </c>
      <c r="H151" s="85">
        <v>-5.3278790000000003</v>
      </c>
      <c r="I151" s="83">
        <v>-84.453672323000021</v>
      </c>
      <c r="J151" s="84">
        <f t="shared" si="2"/>
        <v>4.4505833814029987E-3</v>
      </c>
      <c r="K151" s="84">
        <f>I151/'סכום נכסי הקרן'!$C$42</f>
        <v>-1.0978698835034817E-5</v>
      </c>
    </row>
    <row r="152" spans="2:11">
      <c r="B152" s="76" t="s">
        <v>2544</v>
      </c>
      <c r="C152" s="73" t="s">
        <v>2546</v>
      </c>
      <c r="D152" s="86" t="s">
        <v>504</v>
      </c>
      <c r="E152" s="86" t="s">
        <v>131</v>
      </c>
      <c r="F152" s="95">
        <v>45036</v>
      </c>
      <c r="G152" s="83">
        <v>1746764.8264000001</v>
      </c>
      <c r="H152" s="85">
        <v>-5.3278790000000003</v>
      </c>
      <c r="I152" s="83">
        <v>-93.065522735000002</v>
      </c>
      <c r="J152" s="84">
        <f t="shared" si="2"/>
        <v>4.9044151364057648E-3</v>
      </c>
      <c r="K152" s="84">
        <f>I152/'סכום נכסי הקרן'!$C$42</f>
        <v>-1.2098210982761394E-5</v>
      </c>
    </row>
    <row r="153" spans="2:11">
      <c r="B153" s="76" t="s">
        <v>2547</v>
      </c>
      <c r="C153" s="73" t="s">
        <v>2548</v>
      </c>
      <c r="D153" s="86" t="s">
        <v>504</v>
      </c>
      <c r="E153" s="86" t="s">
        <v>131</v>
      </c>
      <c r="F153" s="95">
        <v>45036</v>
      </c>
      <c r="G153" s="83">
        <v>2183456.0330000003</v>
      </c>
      <c r="H153" s="85">
        <v>-5.3278790000000003</v>
      </c>
      <c r="I153" s="83">
        <v>-116.33190329800001</v>
      </c>
      <c r="J153" s="84">
        <f t="shared" si="2"/>
        <v>6.130518914143861E-3</v>
      </c>
      <c r="K153" s="84">
        <f>I153/'סכום נכסי הקרן'!$C$42</f>
        <v>-1.5122763712754643E-5</v>
      </c>
    </row>
    <row r="154" spans="2:11">
      <c r="B154" s="76" t="s">
        <v>2547</v>
      </c>
      <c r="C154" s="73" t="s">
        <v>2549</v>
      </c>
      <c r="D154" s="86" t="s">
        <v>504</v>
      </c>
      <c r="E154" s="86" t="s">
        <v>131</v>
      </c>
      <c r="F154" s="95">
        <v>45036</v>
      </c>
      <c r="G154" s="83">
        <v>1981409.1720000003</v>
      </c>
      <c r="H154" s="85">
        <v>-5.3278790000000003</v>
      </c>
      <c r="I154" s="83">
        <v>-105.56709040400001</v>
      </c>
      <c r="J154" s="84">
        <f t="shared" si="2"/>
        <v>5.5632292267669215E-3</v>
      </c>
      <c r="K154" s="84">
        <f>I154/'סכום נכסי הקרן'!$C$42</f>
        <v>-1.3723373543826019E-5</v>
      </c>
    </row>
    <row r="155" spans="2:11">
      <c r="B155" s="76" t="s">
        <v>2550</v>
      </c>
      <c r="C155" s="73" t="s">
        <v>2551</v>
      </c>
      <c r="D155" s="86" t="s">
        <v>504</v>
      </c>
      <c r="E155" s="86" t="s">
        <v>131</v>
      </c>
      <c r="F155" s="95">
        <v>45036</v>
      </c>
      <c r="G155" s="83">
        <v>1585127.3376000002</v>
      </c>
      <c r="H155" s="85">
        <v>-5.3278790000000003</v>
      </c>
      <c r="I155" s="83">
        <v>-84.453672323000021</v>
      </c>
      <c r="J155" s="84">
        <f t="shared" si="2"/>
        <v>4.4505833814029987E-3</v>
      </c>
      <c r="K155" s="84">
        <f>I155/'סכום נכסי הקרן'!$C$42</f>
        <v>-1.0978698835034817E-5</v>
      </c>
    </row>
    <row r="156" spans="2:11">
      <c r="B156" s="76" t="s">
        <v>2552</v>
      </c>
      <c r="C156" s="73" t="s">
        <v>2553</v>
      </c>
      <c r="D156" s="86" t="s">
        <v>504</v>
      </c>
      <c r="E156" s="86" t="s">
        <v>131</v>
      </c>
      <c r="F156" s="95">
        <v>45061</v>
      </c>
      <c r="G156" s="83">
        <v>3930220.8594000004</v>
      </c>
      <c r="H156" s="85">
        <v>-5.3211459999999997</v>
      </c>
      <c r="I156" s="83">
        <v>-209.13277041200004</v>
      </c>
      <c r="J156" s="84">
        <f t="shared" si="2"/>
        <v>1.1020987091510207E-2</v>
      </c>
      <c r="K156" s="84">
        <f>I156/'סכום נכסי הקרן'!$C$42</f>
        <v>-2.7186570337741688E-5</v>
      </c>
    </row>
    <row r="157" spans="2:11">
      <c r="B157" s="76" t="s">
        <v>2554</v>
      </c>
      <c r="C157" s="73" t="s">
        <v>2555</v>
      </c>
      <c r="D157" s="86" t="s">
        <v>504</v>
      </c>
      <c r="E157" s="86" t="s">
        <v>131</v>
      </c>
      <c r="F157" s="95">
        <v>45055</v>
      </c>
      <c r="G157" s="83">
        <v>4630205.4990180014</v>
      </c>
      <c r="H157" s="85">
        <v>-5.2583989999999998</v>
      </c>
      <c r="I157" s="83">
        <v>-243.47468634500007</v>
      </c>
      <c r="J157" s="84">
        <f t="shared" si="2"/>
        <v>1.2830755170657715E-2</v>
      </c>
      <c r="K157" s="84">
        <f>I157/'סכום נכסי הקרן'!$C$42</f>
        <v>-3.1650906133638287E-5</v>
      </c>
    </row>
    <row r="158" spans="2:11">
      <c r="B158" s="76" t="s">
        <v>2556</v>
      </c>
      <c r="C158" s="73" t="s">
        <v>2557</v>
      </c>
      <c r="D158" s="86" t="s">
        <v>504</v>
      </c>
      <c r="E158" s="86" t="s">
        <v>131</v>
      </c>
      <c r="F158" s="95">
        <v>44984</v>
      </c>
      <c r="G158" s="83">
        <v>1190487.5550000002</v>
      </c>
      <c r="H158" s="85">
        <v>-5.29528</v>
      </c>
      <c r="I158" s="83">
        <v>-63.039649402000009</v>
      </c>
      <c r="J158" s="84">
        <f t="shared" si="2"/>
        <v>3.322096106430702E-3</v>
      </c>
      <c r="K158" s="84">
        <f>I158/'סכום נכסי הקרן'!$C$42</f>
        <v>-8.1949464885762807E-6</v>
      </c>
    </row>
    <row r="159" spans="2:11">
      <c r="B159" s="76" t="s">
        <v>2558</v>
      </c>
      <c r="C159" s="73" t="s">
        <v>2559</v>
      </c>
      <c r="D159" s="86" t="s">
        <v>504</v>
      </c>
      <c r="E159" s="86" t="s">
        <v>131</v>
      </c>
      <c r="F159" s="95">
        <v>45061</v>
      </c>
      <c r="G159" s="83">
        <v>1589506.1424</v>
      </c>
      <c r="H159" s="85">
        <v>-5.0310050000000004</v>
      </c>
      <c r="I159" s="83">
        <v>-79.968127150000015</v>
      </c>
      <c r="J159" s="84">
        <f t="shared" si="2"/>
        <v>4.2142017978155496E-3</v>
      </c>
      <c r="K159" s="84">
        <f>I159/'סכום נכסי הקרן'!$C$42</f>
        <v>-1.0395592757930581E-5</v>
      </c>
    </row>
    <row r="160" spans="2:11">
      <c r="B160" s="76" t="s">
        <v>2560</v>
      </c>
      <c r="C160" s="73" t="s">
        <v>2561</v>
      </c>
      <c r="D160" s="86" t="s">
        <v>504</v>
      </c>
      <c r="E160" s="86" t="s">
        <v>131</v>
      </c>
      <c r="F160" s="95">
        <v>45061</v>
      </c>
      <c r="G160" s="83">
        <v>2384259.2136000004</v>
      </c>
      <c r="H160" s="85">
        <v>-5.0310050000000004</v>
      </c>
      <c r="I160" s="83">
        <v>-119.95219072500002</v>
      </c>
      <c r="J160" s="84">
        <f t="shared" si="2"/>
        <v>6.321302696723324E-3</v>
      </c>
      <c r="K160" s="84">
        <f>I160/'סכום נכסי הקרן'!$C$42</f>
        <v>-1.5593389136895871E-5</v>
      </c>
    </row>
    <row r="161" spans="2:11">
      <c r="B161" s="76" t="s">
        <v>2562</v>
      </c>
      <c r="C161" s="73" t="s">
        <v>2563</v>
      </c>
      <c r="D161" s="86" t="s">
        <v>504</v>
      </c>
      <c r="E161" s="86" t="s">
        <v>131</v>
      </c>
      <c r="F161" s="95">
        <v>45061</v>
      </c>
      <c r="G161" s="83">
        <v>4378975.3590000011</v>
      </c>
      <c r="H161" s="85">
        <v>-5.0310050000000004</v>
      </c>
      <c r="I161" s="83">
        <v>-220.30645176800002</v>
      </c>
      <c r="J161" s="84">
        <f t="shared" si="2"/>
        <v>1.1609823540941462E-2</v>
      </c>
      <c r="K161" s="84">
        <f>I161/'סכום נכסי הקרן'!$C$42</f>
        <v>-2.8639112058094549E-5</v>
      </c>
    </row>
    <row r="162" spans="2:11">
      <c r="B162" s="76" t="s">
        <v>2564</v>
      </c>
      <c r="C162" s="73" t="s">
        <v>2565</v>
      </c>
      <c r="D162" s="86" t="s">
        <v>504</v>
      </c>
      <c r="E162" s="86" t="s">
        <v>131</v>
      </c>
      <c r="F162" s="95">
        <v>45061</v>
      </c>
      <c r="G162" s="83">
        <v>3180501.0784320002</v>
      </c>
      <c r="H162" s="85">
        <v>-4.98184</v>
      </c>
      <c r="I162" s="83">
        <v>-158.44746066800005</v>
      </c>
      <c r="J162" s="84">
        <f t="shared" si="2"/>
        <v>8.3499463774348772E-3</v>
      </c>
      <c r="K162" s="84">
        <f>I162/'סכום נכסי הקרן'!$C$42</f>
        <v>-2.0597647254425559E-5</v>
      </c>
    </row>
    <row r="163" spans="2:11">
      <c r="B163" s="76" t="s">
        <v>2566</v>
      </c>
      <c r="C163" s="73" t="s">
        <v>2567</v>
      </c>
      <c r="D163" s="86" t="s">
        <v>504</v>
      </c>
      <c r="E163" s="86" t="s">
        <v>131</v>
      </c>
      <c r="F163" s="95">
        <v>45005</v>
      </c>
      <c r="G163" s="83">
        <v>1791642.7189800001</v>
      </c>
      <c r="H163" s="85">
        <v>-4.907635</v>
      </c>
      <c r="I163" s="83">
        <v>-87.927292565000002</v>
      </c>
      <c r="J163" s="84">
        <f t="shared" si="2"/>
        <v>4.6336380206758003E-3</v>
      </c>
      <c r="K163" s="84">
        <f>I163/'סכום נכסי הקרן'!$C$42</f>
        <v>-1.1430258008901703E-5</v>
      </c>
    </row>
    <row r="164" spans="2:11">
      <c r="B164" s="76" t="s">
        <v>2568</v>
      </c>
      <c r="C164" s="73" t="s">
        <v>2569</v>
      </c>
      <c r="D164" s="86" t="s">
        <v>504</v>
      </c>
      <c r="E164" s="86" t="s">
        <v>131</v>
      </c>
      <c r="F164" s="95">
        <v>45105</v>
      </c>
      <c r="G164" s="83">
        <v>2461008.2783440007</v>
      </c>
      <c r="H164" s="85">
        <v>-4.9064059999999996</v>
      </c>
      <c r="I164" s="83">
        <v>-120.74704875200001</v>
      </c>
      <c r="J164" s="84">
        <f t="shared" si="2"/>
        <v>6.3631905368637873E-3</v>
      </c>
      <c r="K164" s="84">
        <f>I164/'סכום נכסי הקרן'!$C$42</f>
        <v>-1.5696718058599448E-5</v>
      </c>
    </row>
    <row r="165" spans="2:11">
      <c r="B165" s="76" t="s">
        <v>2570</v>
      </c>
      <c r="C165" s="73" t="s">
        <v>2571</v>
      </c>
      <c r="D165" s="86" t="s">
        <v>504</v>
      </c>
      <c r="E165" s="86" t="s">
        <v>131</v>
      </c>
      <c r="F165" s="95">
        <v>45106</v>
      </c>
      <c r="G165" s="83">
        <v>1495414.0534520003</v>
      </c>
      <c r="H165" s="85">
        <v>-4.5232890000000001</v>
      </c>
      <c r="I165" s="83">
        <v>-67.641892436000006</v>
      </c>
      <c r="J165" s="84">
        <f t="shared" si="2"/>
        <v>3.564627494360885E-3</v>
      </c>
      <c r="K165" s="84">
        <f>I165/'סכום נכסי הקרן'!$C$42</f>
        <v>-8.7932229026874344E-6</v>
      </c>
    </row>
    <row r="166" spans="2:11">
      <c r="B166" s="76" t="s">
        <v>2572</v>
      </c>
      <c r="C166" s="73" t="s">
        <v>2573</v>
      </c>
      <c r="D166" s="86" t="s">
        <v>504</v>
      </c>
      <c r="E166" s="86" t="s">
        <v>131</v>
      </c>
      <c r="F166" s="95">
        <v>45106</v>
      </c>
      <c r="G166" s="83">
        <v>3794836.4448600006</v>
      </c>
      <c r="H166" s="85">
        <v>-4.4373550000000002</v>
      </c>
      <c r="I166" s="83">
        <v>-168.39038141900005</v>
      </c>
      <c r="J166" s="84">
        <f t="shared" si="2"/>
        <v>8.873923566819408E-3</v>
      </c>
      <c r="K166" s="84">
        <f>I166/'סכום נכסי הקרן'!$C$42</f>
        <v>-2.1890194155741518E-5</v>
      </c>
    </row>
    <row r="167" spans="2:11">
      <c r="B167" s="76" t="s">
        <v>2574</v>
      </c>
      <c r="C167" s="73" t="s">
        <v>2575</v>
      </c>
      <c r="D167" s="86" t="s">
        <v>504</v>
      </c>
      <c r="E167" s="86" t="s">
        <v>131</v>
      </c>
      <c r="F167" s="95">
        <v>45138</v>
      </c>
      <c r="G167" s="83">
        <v>2998961.3049300001</v>
      </c>
      <c r="H167" s="85">
        <v>-4.0221640000000001</v>
      </c>
      <c r="I167" s="83">
        <v>-120.62315476600003</v>
      </c>
      <c r="J167" s="84">
        <f t="shared" si="2"/>
        <v>6.3566615073973312E-3</v>
      </c>
      <c r="K167" s="84">
        <f>I167/'סכום נכסי הקרן'!$C$42</f>
        <v>-1.5680612249078654E-5</v>
      </c>
    </row>
    <row r="168" spans="2:11">
      <c r="B168" s="76" t="s">
        <v>2576</v>
      </c>
      <c r="C168" s="73" t="s">
        <v>2577</v>
      </c>
      <c r="D168" s="86" t="s">
        <v>504</v>
      </c>
      <c r="E168" s="86" t="s">
        <v>131</v>
      </c>
      <c r="F168" s="95">
        <v>45106</v>
      </c>
      <c r="G168" s="83">
        <v>2209392.11295</v>
      </c>
      <c r="H168" s="85">
        <v>-4.038195</v>
      </c>
      <c r="I168" s="83">
        <v>-89.219572180000014</v>
      </c>
      <c r="J168" s="84">
        <f t="shared" si="2"/>
        <v>4.7017392413858747E-3</v>
      </c>
      <c r="K168" s="84">
        <f>I168/'סכום נכסי הקרן'!$C$42</f>
        <v>-1.1598250096320689E-5</v>
      </c>
    </row>
    <row r="169" spans="2:11">
      <c r="B169" s="76" t="s">
        <v>2578</v>
      </c>
      <c r="C169" s="73" t="s">
        <v>2579</v>
      </c>
      <c r="D169" s="86" t="s">
        <v>504</v>
      </c>
      <c r="E169" s="86" t="s">
        <v>131</v>
      </c>
      <c r="F169" s="95">
        <v>45132</v>
      </c>
      <c r="G169" s="83">
        <v>1170978.8759000003</v>
      </c>
      <c r="H169" s="85">
        <v>-3.6737929999999999</v>
      </c>
      <c r="I169" s="83">
        <v>-43.019337220000011</v>
      </c>
      <c r="J169" s="84">
        <f t="shared" si="2"/>
        <v>2.2670553220947528E-3</v>
      </c>
      <c r="K169" s="84">
        <f>I169/'סכום נכסי הקרן'!$C$42</f>
        <v>-5.5923719410903511E-6</v>
      </c>
    </row>
    <row r="170" spans="2:11">
      <c r="B170" s="76" t="s">
        <v>2580</v>
      </c>
      <c r="C170" s="73" t="s">
        <v>2581</v>
      </c>
      <c r="D170" s="86" t="s">
        <v>504</v>
      </c>
      <c r="E170" s="86" t="s">
        <v>131</v>
      </c>
      <c r="F170" s="95">
        <v>45132</v>
      </c>
      <c r="G170" s="83">
        <v>1136173.32675</v>
      </c>
      <c r="H170" s="85">
        <v>-3.402971</v>
      </c>
      <c r="I170" s="83">
        <v>-38.663653688000004</v>
      </c>
      <c r="J170" s="84">
        <f t="shared" si="2"/>
        <v>2.0375172545489253E-3</v>
      </c>
      <c r="K170" s="84">
        <f>I170/'סכום נכסי הקרן'!$C$42</f>
        <v>-5.0261474489728463E-6</v>
      </c>
    </row>
    <row r="171" spans="2:11">
      <c r="B171" s="76" t="s">
        <v>2582</v>
      </c>
      <c r="C171" s="73" t="s">
        <v>2583</v>
      </c>
      <c r="D171" s="86" t="s">
        <v>504</v>
      </c>
      <c r="E171" s="86" t="s">
        <v>131</v>
      </c>
      <c r="F171" s="95">
        <v>45132</v>
      </c>
      <c r="G171" s="83">
        <v>2931079.5142850005</v>
      </c>
      <c r="H171" s="85">
        <v>-3.3804669999999999</v>
      </c>
      <c r="I171" s="83">
        <v>-99.08417093700001</v>
      </c>
      <c r="J171" s="84">
        <f t="shared" si="2"/>
        <v>5.2215889777502255E-3</v>
      </c>
      <c r="K171" s="84">
        <f>I171/'סכום נכסי הקרן'!$C$42</f>
        <v>-1.2880615396758517E-5</v>
      </c>
    </row>
    <row r="172" spans="2:11">
      <c r="B172" s="76" t="s">
        <v>2584</v>
      </c>
      <c r="C172" s="73" t="s">
        <v>2585</v>
      </c>
      <c r="D172" s="86" t="s">
        <v>504</v>
      </c>
      <c r="E172" s="86" t="s">
        <v>131</v>
      </c>
      <c r="F172" s="95">
        <v>45132</v>
      </c>
      <c r="G172" s="83">
        <v>1609692.4325280001</v>
      </c>
      <c r="H172" s="85">
        <v>-3.3720300000000001</v>
      </c>
      <c r="I172" s="83">
        <v>-54.279313996000006</v>
      </c>
      <c r="J172" s="84">
        <f t="shared" si="2"/>
        <v>2.8604394122807449E-3</v>
      </c>
      <c r="K172" s="84">
        <f>I172/'סכום נכסי הקרן'!$C$42</f>
        <v>-7.0561317814013294E-6</v>
      </c>
    </row>
    <row r="173" spans="2:11">
      <c r="B173" s="76" t="s">
        <v>2586</v>
      </c>
      <c r="C173" s="73" t="s">
        <v>2587</v>
      </c>
      <c r="D173" s="86" t="s">
        <v>504</v>
      </c>
      <c r="E173" s="86" t="s">
        <v>131</v>
      </c>
      <c r="F173" s="95">
        <v>45133</v>
      </c>
      <c r="G173" s="83">
        <v>3008204.0741410004</v>
      </c>
      <c r="H173" s="85">
        <v>-3.3246329999999999</v>
      </c>
      <c r="I173" s="83">
        <v>-100.01174393300002</v>
      </c>
      <c r="J173" s="84">
        <f t="shared" si="2"/>
        <v>5.2704707000896288E-3</v>
      </c>
      <c r="K173" s="84">
        <f>I173/'סכום נכסי הקרן'!$C$42</f>
        <v>-1.3001196826677245E-5</v>
      </c>
    </row>
    <row r="174" spans="2:11">
      <c r="B174" s="76" t="s">
        <v>2588</v>
      </c>
      <c r="C174" s="73" t="s">
        <v>2589</v>
      </c>
      <c r="D174" s="86" t="s">
        <v>504</v>
      </c>
      <c r="E174" s="86" t="s">
        <v>131</v>
      </c>
      <c r="F174" s="95">
        <v>45132</v>
      </c>
      <c r="G174" s="83">
        <v>1208582.9658360002</v>
      </c>
      <c r="H174" s="85">
        <v>-3.2596720000000001</v>
      </c>
      <c r="I174" s="83">
        <v>-39.395844057000012</v>
      </c>
      <c r="J174" s="84">
        <f t="shared" si="2"/>
        <v>2.0761026019785992E-3</v>
      </c>
      <c r="K174" s="84">
        <f>I174/'סכום נכסי הקרן'!$C$42</f>
        <v>-5.121329781843112E-6</v>
      </c>
    </row>
    <row r="175" spans="2:11">
      <c r="B175" s="76" t="s">
        <v>2590</v>
      </c>
      <c r="C175" s="73" t="s">
        <v>2591</v>
      </c>
      <c r="D175" s="86" t="s">
        <v>504</v>
      </c>
      <c r="E175" s="86" t="s">
        <v>131</v>
      </c>
      <c r="F175" s="95">
        <v>45110</v>
      </c>
      <c r="G175" s="83">
        <v>808765.24656000023</v>
      </c>
      <c r="H175" s="85">
        <v>-3.2179000000000002</v>
      </c>
      <c r="I175" s="83">
        <v>-26.025258402000002</v>
      </c>
      <c r="J175" s="84">
        <f t="shared" si="2"/>
        <v>1.371492551533672E-3</v>
      </c>
      <c r="K175" s="84">
        <f>I175/'סכום נכסי הקרן'!$C$42</f>
        <v>-3.3831977490184745E-6</v>
      </c>
    </row>
    <row r="176" spans="2:11">
      <c r="B176" s="76" t="s">
        <v>2590</v>
      </c>
      <c r="C176" s="73" t="s">
        <v>2592</v>
      </c>
      <c r="D176" s="86" t="s">
        <v>504</v>
      </c>
      <c r="E176" s="86" t="s">
        <v>131</v>
      </c>
      <c r="F176" s="95">
        <v>45110</v>
      </c>
      <c r="G176" s="83">
        <v>891236.08684000012</v>
      </c>
      <c r="H176" s="85">
        <v>-3.2179000000000002</v>
      </c>
      <c r="I176" s="83">
        <v>-28.679087727000002</v>
      </c>
      <c r="J176" s="84">
        <f t="shared" si="2"/>
        <v>1.5113454243105059E-3</v>
      </c>
      <c r="K176" s="84">
        <f>I176/'סכום נכסי הקרן'!$C$42</f>
        <v>-3.728186807721893E-6</v>
      </c>
    </row>
    <row r="177" spans="2:11">
      <c r="B177" s="76" t="s">
        <v>2593</v>
      </c>
      <c r="C177" s="73" t="s">
        <v>2594</v>
      </c>
      <c r="D177" s="86" t="s">
        <v>504</v>
      </c>
      <c r="E177" s="86" t="s">
        <v>131</v>
      </c>
      <c r="F177" s="95">
        <v>45110</v>
      </c>
      <c r="G177" s="83">
        <v>2872671.1009920007</v>
      </c>
      <c r="H177" s="85">
        <v>-3.109283</v>
      </c>
      <c r="I177" s="83">
        <v>-89.319474438000015</v>
      </c>
      <c r="J177" s="84">
        <f t="shared" si="2"/>
        <v>4.7070039423395401E-3</v>
      </c>
      <c r="K177" s="84">
        <f>I177/'סכום נכסי הקרן'!$C$42</f>
        <v>-1.1611237060337211E-5</v>
      </c>
    </row>
    <row r="178" spans="2:11">
      <c r="B178" s="76" t="s">
        <v>2595</v>
      </c>
      <c r="C178" s="73" t="s">
        <v>2596</v>
      </c>
      <c r="D178" s="86" t="s">
        <v>504</v>
      </c>
      <c r="E178" s="86" t="s">
        <v>131</v>
      </c>
      <c r="F178" s="95">
        <v>45110</v>
      </c>
      <c r="G178" s="83">
        <v>3121690.7093679998</v>
      </c>
      <c r="H178" s="85">
        <v>-3.1397219999999999</v>
      </c>
      <c r="I178" s="83">
        <v>-98.012401497000013</v>
      </c>
      <c r="J178" s="84">
        <f t="shared" si="2"/>
        <v>5.1651083164935274E-3</v>
      </c>
      <c r="K178" s="84">
        <f>I178/'סכום נכסי הקרן'!$C$42</f>
        <v>-1.2741288904745813E-5</v>
      </c>
    </row>
    <row r="179" spans="2:11">
      <c r="B179" s="76" t="s">
        <v>2595</v>
      </c>
      <c r="C179" s="73" t="s">
        <v>2597</v>
      </c>
      <c r="D179" s="86" t="s">
        <v>504</v>
      </c>
      <c r="E179" s="86" t="s">
        <v>131</v>
      </c>
      <c r="F179" s="95">
        <v>45110</v>
      </c>
      <c r="G179" s="83">
        <v>952427.56334000011</v>
      </c>
      <c r="H179" s="85">
        <v>-3.1397219999999999</v>
      </c>
      <c r="I179" s="83">
        <v>-29.903575139000008</v>
      </c>
      <c r="J179" s="84">
        <f t="shared" si="2"/>
        <v>1.575874096382238E-3</v>
      </c>
      <c r="K179" s="84">
        <f>I179/'סכום נכסי הקרן'!$C$42</f>
        <v>-3.8873661323606647E-6</v>
      </c>
    </row>
    <row r="180" spans="2:11">
      <c r="B180" s="76" t="s">
        <v>2598</v>
      </c>
      <c r="C180" s="73" t="s">
        <v>2599</v>
      </c>
      <c r="D180" s="86" t="s">
        <v>504</v>
      </c>
      <c r="E180" s="86" t="s">
        <v>131</v>
      </c>
      <c r="F180" s="95">
        <v>45152</v>
      </c>
      <c r="G180" s="83">
        <v>4089694.2130800011</v>
      </c>
      <c r="H180" s="85">
        <v>-2.1598039999999998</v>
      </c>
      <c r="I180" s="83">
        <v>-88.329359896000014</v>
      </c>
      <c r="J180" s="84">
        <f t="shared" si="2"/>
        <v>4.6548263732048636E-3</v>
      </c>
      <c r="K180" s="84">
        <f>I180/'סכום נכסי הקרן'!$C$42</f>
        <v>-1.1482525435729195E-5</v>
      </c>
    </row>
    <row r="181" spans="2:11">
      <c r="B181" s="76" t="s">
        <v>2600</v>
      </c>
      <c r="C181" s="73" t="s">
        <v>2601</v>
      </c>
      <c r="D181" s="86" t="s">
        <v>504</v>
      </c>
      <c r="E181" s="86" t="s">
        <v>131</v>
      </c>
      <c r="F181" s="95">
        <v>45160</v>
      </c>
      <c r="G181" s="83">
        <v>1433347.0162200003</v>
      </c>
      <c r="H181" s="85">
        <v>-1.5459579999999999</v>
      </c>
      <c r="I181" s="83">
        <v>-22.158947164000001</v>
      </c>
      <c r="J181" s="84">
        <f t="shared" si="2"/>
        <v>1.1677436786917243E-3</v>
      </c>
      <c r="K181" s="84">
        <f>I181/'סכום נכסי הקרן'!$C$42</f>
        <v>-2.8805900409466413E-6</v>
      </c>
    </row>
    <row r="182" spans="2:11">
      <c r="B182" s="76" t="s">
        <v>2602</v>
      </c>
      <c r="C182" s="73" t="s">
        <v>2603</v>
      </c>
      <c r="D182" s="86" t="s">
        <v>504</v>
      </c>
      <c r="E182" s="86" t="s">
        <v>131</v>
      </c>
      <c r="F182" s="95">
        <v>45155</v>
      </c>
      <c r="G182" s="83">
        <v>2458939.7294640006</v>
      </c>
      <c r="H182" s="85">
        <v>-1.4936449999999999</v>
      </c>
      <c r="I182" s="83">
        <v>-36.727838293000005</v>
      </c>
      <c r="J182" s="84">
        <f t="shared" si="2"/>
        <v>1.9355026518742145E-3</v>
      </c>
      <c r="K182" s="84">
        <f>I182/'סכום נכסי הקרן'!$C$42</f>
        <v>-4.7744978328300918E-6</v>
      </c>
    </row>
    <row r="183" spans="2:11">
      <c r="B183" s="76" t="s">
        <v>2604</v>
      </c>
      <c r="C183" s="73" t="s">
        <v>2605</v>
      </c>
      <c r="D183" s="86" t="s">
        <v>504</v>
      </c>
      <c r="E183" s="86" t="s">
        <v>131</v>
      </c>
      <c r="F183" s="95">
        <v>45155</v>
      </c>
      <c r="G183" s="83">
        <v>2459136.77568</v>
      </c>
      <c r="H183" s="85">
        <v>-1.4855130000000001</v>
      </c>
      <c r="I183" s="83">
        <v>-36.530792077000001</v>
      </c>
      <c r="J183" s="84">
        <f t="shared" si="2"/>
        <v>1.9251186082894201E-3</v>
      </c>
      <c r="K183" s="84">
        <f>I183/'סכום נכסי הקרן'!$C$42</f>
        <v>-4.7488824746989082E-6</v>
      </c>
    </row>
    <row r="184" spans="2:11">
      <c r="B184" s="76" t="s">
        <v>2606</v>
      </c>
      <c r="C184" s="73" t="s">
        <v>2607</v>
      </c>
      <c r="D184" s="86" t="s">
        <v>504</v>
      </c>
      <c r="E184" s="86" t="s">
        <v>131</v>
      </c>
      <c r="F184" s="95">
        <v>45160</v>
      </c>
      <c r="G184" s="83">
        <v>2049280.6464000002</v>
      </c>
      <c r="H184" s="85">
        <v>-1.464591</v>
      </c>
      <c r="I184" s="83">
        <v>-30.013587006000005</v>
      </c>
      <c r="J184" s="84">
        <f t="shared" si="2"/>
        <v>1.5816715587489984E-3</v>
      </c>
      <c r="K184" s="84">
        <f>I184/'סכום נכסי הקרן'!$C$42</f>
        <v>-3.9016673122010579E-6</v>
      </c>
    </row>
    <row r="185" spans="2:11">
      <c r="B185" s="76" t="s">
        <v>2608</v>
      </c>
      <c r="C185" s="73" t="s">
        <v>2609</v>
      </c>
      <c r="D185" s="86" t="s">
        <v>504</v>
      </c>
      <c r="E185" s="86" t="s">
        <v>131</v>
      </c>
      <c r="F185" s="95">
        <v>45160</v>
      </c>
      <c r="G185" s="83">
        <v>2049280.6464000002</v>
      </c>
      <c r="H185" s="85">
        <v>-1.464591</v>
      </c>
      <c r="I185" s="83">
        <v>-30.013587006000005</v>
      </c>
      <c r="J185" s="84">
        <f t="shared" si="2"/>
        <v>1.5816715587489984E-3</v>
      </c>
      <c r="K185" s="84">
        <f>I185/'סכום נכסי הקרן'!$C$42</f>
        <v>-3.9016673122010579E-6</v>
      </c>
    </row>
    <row r="186" spans="2:11">
      <c r="B186" s="76" t="s">
        <v>2610</v>
      </c>
      <c r="C186" s="73" t="s">
        <v>2611</v>
      </c>
      <c r="D186" s="86" t="s">
        <v>504</v>
      </c>
      <c r="E186" s="86" t="s">
        <v>131</v>
      </c>
      <c r="F186" s="95">
        <v>45168</v>
      </c>
      <c r="G186" s="83">
        <v>2874356.9408400003</v>
      </c>
      <c r="H186" s="85">
        <v>-1.2752410000000001</v>
      </c>
      <c r="I186" s="83">
        <v>-36.654985928000009</v>
      </c>
      <c r="J186" s="84">
        <f t="shared" si="2"/>
        <v>1.9316634401970144E-3</v>
      </c>
      <c r="K186" s="84">
        <f>I186/'סכום נכסי הקרן'!$C$42</f>
        <v>-4.7650272656806141E-6</v>
      </c>
    </row>
    <row r="187" spans="2:11">
      <c r="B187" s="76" t="s">
        <v>2612</v>
      </c>
      <c r="C187" s="73" t="s">
        <v>2613</v>
      </c>
      <c r="D187" s="86" t="s">
        <v>504</v>
      </c>
      <c r="E187" s="86" t="s">
        <v>131</v>
      </c>
      <c r="F187" s="95">
        <v>45174</v>
      </c>
      <c r="G187" s="83">
        <v>2987594.8144350005</v>
      </c>
      <c r="H187" s="85">
        <v>-0.79428299999999996</v>
      </c>
      <c r="I187" s="83">
        <v>-23.729953792000003</v>
      </c>
      <c r="J187" s="84">
        <f t="shared" si="2"/>
        <v>1.2505333999475352E-3</v>
      </c>
      <c r="K187" s="84">
        <f>I187/'סכום נכסי הקרן'!$C$42</f>
        <v>-3.0848157206860695E-6</v>
      </c>
    </row>
    <row r="188" spans="2:11">
      <c r="B188" s="76" t="s">
        <v>2612</v>
      </c>
      <c r="C188" s="73" t="s">
        <v>2614</v>
      </c>
      <c r="D188" s="86" t="s">
        <v>504</v>
      </c>
      <c r="E188" s="86" t="s">
        <v>131</v>
      </c>
      <c r="F188" s="95">
        <v>45174</v>
      </c>
      <c r="G188" s="83">
        <v>412155.00180000009</v>
      </c>
      <c r="H188" s="85">
        <v>-0.79428299999999996</v>
      </c>
      <c r="I188" s="83">
        <v>-3.2736765710000011</v>
      </c>
      <c r="J188" s="84">
        <f t="shared" si="2"/>
        <v>1.7251790410318299E-4</v>
      </c>
      <c r="K188" s="84">
        <f>I188/'סכום נכסי הקרן'!$C$42</f>
        <v>-4.2556715614284107E-7</v>
      </c>
    </row>
    <row r="189" spans="2:11">
      <c r="B189" s="76" t="s">
        <v>2615</v>
      </c>
      <c r="C189" s="73" t="s">
        <v>2616</v>
      </c>
      <c r="D189" s="86" t="s">
        <v>504</v>
      </c>
      <c r="E189" s="86" t="s">
        <v>131</v>
      </c>
      <c r="F189" s="95">
        <v>45169</v>
      </c>
      <c r="G189" s="83">
        <v>1236760.5747240002</v>
      </c>
      <c r="H189" s="85">
        <v>-0.801952</v>
      </c>
      <c r="I189" s="83">
        <v>-9.9182227590000025</v>
      </c>
      <c r="J189" s="84">
        <f t="shared" si="2"/>
        <v>5.2267564180553526E-4</v>
      </c>
      <c r="K189" s="84">
        <f>I189/'סכום נכסי הקרן'!$C$42</f>
        <v>-1.2893362438212693E-6</v>
      </c>
    </row>
    <row r="190" spans="2:11">
      <c r="B190" s="76" t="s">
        <v>2617</v>
      </c>
      <c r="C190" s="73" t="s">
        <v>2618</v>
      </c>
      <c r="D190" s="86" t="s">
        <v>504</v>
      </c>
      <c r="E190" s="86" t="s">
        <v>131</v>
      </c>
      <c r="F190" s="95">
        <v>45174</v>
      </c>
      <c r="G190" s="83">
        <v>1031482.2057000003</v>
      </c>
      <c r="H190" s="85">
        <v>-0.68731100000000001</v>
      </c>
      <c r="I190" s="83">
        <v>-7.0894902280000007</v>
      </c>
      <c r="J190" s="84">
        <f t="shared" si="2"/>
        <v>3.7360562925767315E-4</v>
      </c>
      <c r="K190" s="84">
        <f>I190/'סכום נכסי הקרן'!$C$42</f>
        <v>-9.2161034524886224E-7</v>
      </c>
    </row>
    <row r="191" spans="2:11">
      <c r="B191" s="76" t="s">
        <v>2617</v>
      </c>
      <c r="C191" s="73" t="s">
        <v>2619</v>
      </c>
      <c r="D191" s="86" t="s">
        <v>504</v>
      </c>
      <c r="E191" s="86" t="s">
        <v>131</v>
      </c>
      <c r="F191" s="95">
        <v>45174</v>
      </c>
      <c r="G191" s="83">
        <v>38841.154363000009</v>
      </c>
      <c r="H191" s="85">
        <v>-0.68731100000000001</v>
      </c>
      <c r="I191" s="83">
        <v>-0.26695951000000001</v>
      </c>
      <c r="J191" s="84">
        <f t="shared" si="2"/>
        <v>1.4068370575638246E-5</v>
      </c>
      <c r="K191" s="84">
        <f>I191/'סכום נכסי הקרן'!$C$42</f>
        <v>-3.4703855745065997E-8</v>
      </c>
    </row>
    <row r="192" spans="2:11">
      <c r="B192" s="76" t="s">
        <v>2620</v>
      </c>
      <c r="C192" s="73" t="s">
        <v>2621</v>
      </c>
      <c r="D192" s="86" t="s">
        <v>504</v>
      </c>
      <c r="E192" s="86" t="s">
        <v>131</v>
      </c>
      <c r="F192" s="95">
        <v>45181</v>
      </c>
      <c r="G192" s="83">
        <v>1554058.3916000002</v>
      </c>
      <c r="H192" s="85">
        <v>-0.62833700000000003</v>
      </c>
      <c r="I192" s="83">
        <v>-9.7647218560000013</v>
      </c>
      <c r="J192" s="84">
        <f t="shared" si="2"/>
        <v>5.1458637168701009E-4</v>
      </c>
      <c r="K192" s="84">
        <f>I192/'סכום נכסי הקרן'!$C$42</f>
        <v>-1.269381632747667E-6</v>
      </c>
    </row>
    <row r="193" spans="2:11">
      <c r="B193" s="76" t="s">
        <v>2620</v>
      </c>
      <c r="C193" s="73" t="s">
        <v>2622</v>
      </c>
      <c r="D193" s="86" t="s">
        <v>504</v>
      </c>
      <c r="E193" s="86" t="s">
        <v>131</v>
      </c>
      <c r="F193" s="95">
        <v>45181</v>
      </c>
      <c r="G193" s="83">
        <v>907945.17528000008</v>
      </c>
      <c r="H193" s="85">
        <v>-0.62833700000000003</v>
      </c>
      <c r="I193" s="83">
        <v>-5.7049542959999995</v>
      </c>
      <c r="J193" s="84">
        <f t="shared" si="2"/>
        <v>3.0064263735428415E-4</v>
      </c>
      <c r="K193" s="84">
        <f>I193/'סכום נכסי הקרן'!$C$42</f>
        <v>-7.4162524092353378E-7</v>
      </c>
    </row>
    <row r="194" spans="2:11">
      <c r="B194" s="76" t="s">
        <v>2623</v>
      </c>
      <c r="C194" s="73" t="s">
        <v>2624</v>
      </c>
      <c r="D194" s="86" t="s">
        <v>504</v>
      </c>
      <c r="E194" s="86" t="s">
        <v>131</v>
      </c>
      <c r="F194" s="95">
        <v>45181</v>
      </c>
      <c r="G194" s="83">
        <v>1238271.2623800002</v>
      </c>
      <c r="H194" s="85">
        <v>-0.61499300000000001</v>
      </c>
      <c r="I194" s="83">
        <v>-7.6152779510000013</v>
      </c>
      <c r="J194" s="84">
        <f t="shared" si="2"/>
        <v>4.0131386310663785E-4</v>
      </c>
      <c r="K194" s="84">
        <f>I194/'סכום נכסי הקרן'!$C$42</f>
        <v>-9.8996101494974213E-7</v>
      </c>
    </row>
    <row r="195" spans="2:11">
      <c r="B195" s="76" t="s">
        <v>2625</v>
      </c>
      <c r="C195" s="73" t="s">
        <v>2626</v>
      </c>
      <c r="D195" s="86" t="s">
        <v>504</v>
      </c>
      <c r="E195" s="86" t="s">
        <v>131</v>
      </c>
      <c r="F195" s="95">
        <v>45159</v>
      </c>
      <c r="G195" s="83">
        <v>1651904.1108000001</v>
      </c>
      <c r="H195" s="85">
        <v>-0.71882299999999999</v>
      </c>
      <c r="I195" s="83">
        <v>-11.874267704000003</v>
      </c>
      <c r="J195" s="84">
        <f t="shared" si="2"/>
        <v>6.2575631178752591E-4</v>
      </c>
      <c r="K195" s="84">
        <f>I195/'סכום נכסי הקרן'!$C$42</f>
        <v>-1.5436156347376879E-6</v>
      </c>
    </row>
    <row r="196" spans="2:11">
      <c r="B196" s="76" t="s">
        <v>2627</v>
      </c>
      <c r="C196" s="73" t="s">
        <v>2628</v>
      </c>
      <c r="D196" s="86" t="s">
        <v>504</v>
      </c>
      <c r="E196" s="86" t="s">
        <v>131</v>
      </c>
      <c r="F196" s="95">
        <v>45167</v>
      </c>
      <c r="G196" s="83">
        <v>1445684.2987440003</v>
      </c>
      <c r="H196" s="85">
        <v>-0.67937800000000004</v>
      </c>
      <c r="I196" s="83">
        <v>-9.8216646400000034</v>
      </c>
      <c r="J196" s="84">
        <f t="shared" si="2"/>
        <v>5.1758717202156476E-4</v>
      </c>
      <c r="K196" s="84">
        <f>I196/'סכום נכסי הקרן'!$C$42</f>
        <v>-1.2767840068442428E-6</v>
      </c>
    </row>
    <row r="197" spans="2:11">
      <c r="B197" s="76" t="s">
        <v>2629</v>
      </c>
      <c r="C197" s="73" t="s">
        <v>2630</v>
      </c>
      <c r="D197" s="86" t="s">
        <v>504</v>
      </c>
      <c r="E197" s="86" t="s">
        <v>131</v>
      </c>
      <c r="F197" s="95">
        <v>45189</v>
      </c>
      <c r="G197" s="83">
        <v>6106804.7439510012</v>
      </c>
      <c r="H197" s="85">
        <v>-0.49394500000000002</v>
      </c>
      <c r="I197" s="83">
        <v>-30.164242850000001</v>
      </c>
      <c r="J197" s="84">
        <f t="shared" si="2"/>
        <v>1.5896108984742531E-3</v>
      </c>
      <c r="K197" s="84">
        <f>I197/'סכום נכסי הקרן'!$C$42</f>
        <v>-3.921252074988969E-6</v>
      </c>
    </row>
    <row r="198" spans="2:11">
      <c r="B198" s="76" t="s">
        <v>2631</v>
      </c>
      <c r="C198" s="73" t="s">
        <v>2632</v>
      </c>
      <c r="D198" s="86" t="s">
        <v>504</v>
      </c>
      <c r="E198" s="86" t="s">
        <v>131</v>
      </c>
      <c r="F198" s="95">
        <v>45174</v>
      </c>
      <c r="G198" s="83">
        <v>7288159.0988800013</v>
      </c>
      <c r="H198" s="85">
        <v>-0.50065499999999996</v>
      </c>
      <c r="I198" s="83">
        <v>-36.488566134999999</v>
      </c>
      <c r="J198" s="84">
        <f t="shared" si="2"/>
        <v>1.9228933637197047E-3</v>
      </c>
      <c r="K198" s="84">
        <f>I198/'סכום נכסי הקרן'!$C$42</f>
        <v>-4.7433932415194359E-6</v>
      </c>
    </row>
    <row r="199" spans="2:11">
      <c r="B199" s="76" t="s">
        <v>2631</v>
      </c>
      <c r="C199" s="73" t="s">
        <v>2633</v>
      </c>
      <c r="D199" s="86" t="s">
        <v>504</v>
      </c>
      <c r="E199" s="86" t="s">
        <v>131</v>
      </c>
      <c r="F199" s="95">
        <v>45174</v>
      </c>
      <c r="G199" s="83">
        <v>868054.26355200028</v>
      </c>
      <c r="H199" s="85">
        <v>-0.50065499999999996</v>
      </c>
      <c r="I199" s="83">
        <v>-4.3459610270000013</v>
      </c>
      <c r="J199" s="84">
        <f t="shared" si="2"/>
        <v>2.2902570593989099E-4</v>
      </c>
      <c r="K199" s="84">
        <f>I199/'סכום נכסי הקרן'!$C$42</f>
        <v>-5.6496059853678532E-7</v>
      </c>
    </row>
    <row r="200" spans="2:11">
      <c r="B200" s="76" t="s">
        <v>2634</v>
      </c>
      <c r="C200" s="73" t="s">
        <v>2635</v>
      </c>
      <c r="D200" s="86" t="s">
        <v>504</v>
      </c>
      <c r="E200" s="86" t="s">
        <v>131</v>
      </c>
      <c r="F200" s="95">
        <v>45167</v>
      </c>
      <c r="G200" s="83">
        <v>1751098.1558400001</v>
      </c>
      <c r="H200" s="85">
        <v>-0.60472199999999998</v>
      </c>
      <c r="I200" s="83">
        <v>-10.589274529000003</v>
      </c>
      <c r="J200" s="84">
        <f t="shared" si="2"/>
        <v>5.5803907566783883E-4</v>
      </c>
      <c r="K200" s="84">
        <f>I200/'סכום נכסי הקרן'!$C$42</f>
        <v>-1.3765707604846808E-6</v>
      </c>
    </row>
    <row r="201" spans="2:11">
      <c r="B201" s="76" t="s">
        <v>2636</v>
      </c>
      <c r="C201" s="73" t="s">
        <v>2637</v>
      </c>
      <c r="D201" s="86" t="s">
        <v>504</v>
      </c>
      <c r="E201" s="86" t="s">
        <v>131</v>
      </c>
      <c r="F201" s="95">
        <v>45189</v>
      </c>
      <c r="G201" s="83">
        <v>2335168.5364920003</v>
      </c>
      <c r="H201" s="85">
        <v>-0.41411599999999998</v>
      </c>
      <c r="I201" s="83">
        <v>-9.6703035340000003</v>
      </c>
      <c r="J201" s="84">
        <f t="shared" si="2"/>
        <v>5.0961066603402196E-4</v>
      </c>
      <c r="K201" s="84">
        <f>I201/'סכום נכסי הקרן'!$C$42</f>
        <v>-1.2571075623226081E-6</v>
      </c>
    </row>
    <row r="202" spans="2:11">
      <c r="B202" s="76" t="s">
        <v>2638</v>
      </c>
      <c r="C202" s="73" t="s">
        <v>2639</v>
      </c>
      <c r="D202" s="86" t="s">
        <v>504</v>
      </c>
      <c r="E202" s="86" t="s">
        <v>131</v>
      </c>
      <c r="F202" s="95">
        <v>45189</v>
      </c>
      <c r="G202" s="83">
        <v>1446986.9931720002</v>
      </c>
      <c r="H202" s="85">
        <v>-0.41411599999999998</v>
      </c>
      <c r="I202" s="83">
        <v>-5.9922027960000008</v>
      </c>
      <c r="J202" s="84">
        <f t="shared" si="2"/>
        <v>3.1578020763711935E-4</v>
      </c>
      <c r="K202" s="84">
        <f>I202/'סכום נכסי הקרן'!$C$42</f>
        <v>-7.7896659844620323E-7</v>
      </c>
    </row>
    <row r="203" spans="2:11">
      <c r="B203" s="76" t="s">
        <v>2640</v>
      </c>
      <c r="C203" s="73" t="s">
        <v>2641</v>
      </c>
      <c r="D203" s="86" t="s">
        <v>504</v>
      </c>
      <c r="E203" s="86" t="s">
        <v>131</v>
      </c>
      <c r="F203" s="95">
        <v>45190</v>
      </c>
      <c r="G203" s="83">
        <v>1653874.5729600003</v>
      </c>
      <c r="H203" s="85">
        <v>-0.37950800000000001</v>
      </c>
      <c r="I203" s="83">
        <v>-6.2765788000000011</v>
      </c>
      <c r="J203" s="84">
        <f t="shared" si="2"/>
        <v>3.307664016374424E-4</v>
      </c>
      <c r="K203" s="84">
        <f>I203/'סכום נכסי הקרן'!$C$42</f>
        <v>-8.1593454096368202E-7</v>
      </c>
    </row>
    <row r="204" spans="2:11">
      <c r="B204" s="76" t="s">
        <v>2642</v>
      </c>
      <c r="C204" s="73" t="s">
        <v>2643</v>
      </c>
      <c r="D204" s="86" t="s">
        <v>504</v>
      </c>
      <c r="E204" s="86" t="s">
        <v>131</v>
      </c>
      <c r="F204" s="95">
        <v>45188</v>
      </c>
      <c r="G204" s="83">
        <v>2068985.2680000002</v>
      </c>
      <c r="H204" s="85">
        <v>-0.32858700000000002</v>
      </c>
      <c r="I204" s="83">
        <v>-6.7984228620000016</v>
      </c>
      <c r="J204" s="84">
        <f t="shared" ref="J204:J267" si="3">IFERROR(I204/$I$11,0)</f>
        <v>3.5826681039573071E-4</v>
      </c>
      <c r="K204" s="84">
        <f>I204/'סכום נכסי הקרן'!$C$42</f>
        <v>-8.8377254774256505E-7</v>
      </c>
    </row>
    <row r="205" spans="2:11">
      <c r="B205" s="76" t="s">
        <v>2644</v>
      </c>
      <c r="C205" s="73" t="s">
        <v>2645</v>
      </c>
      <c r="D205" s="86" t="s">
        <v>504</v>
      </c>
      <c r="E205" s="86" t="s">
        <v>131</v>
      </c>
      <c r="F205" s="95">
        <v>45188</v>
      </c>
      <c r="G205" s="83">
        <v>4137970.5360000003</v>
      </c>
      <c r="H205" s="85">
        <v>-0.32858700000000002</v>
      </c>
      <c r="I205" s="83">
        <v>-13.596845725</v>
      </c>
      <c r="J205" s="84">
        <f t="shared" si="3"/>
        <v>7.1653362084415971E-4</v>
      </c>
      <c r="K205" s="84">
        <f>I205/'סכום נכסי הקרן'!$C$42</f>
        <v>-1.7675450956151264E-6</v>
      </c>
    </row>
    <row r="206" spans="2:11">
      <c r="B206" s="76" t="s">
        <v>2646</v>
      </c>
      <c r="C206" s="73" t="s">
        <v>2647</v>
      </c>
      <c r="D206" s="86" t="s">
        <v>504</v>
      </c>
      <c r="E206" s="86" t="s">
        <v>131</v>
      </c>
      <c r="F206" s="95">
        <v>45190</v>
      </c>
      <c r="G206" s="83">
        <v>2896579.3752000006</v>
      </c>
      <c r="H206" s="85">
        <v>-0.29984100000000002</v>
      </c>
      <c r="I206" s="83">
        <v>-8.6851403810000001</v>
      </c>
      <c r="J206" s="84">
        <f t="shared" si="3"/>
        <v>4.5769402776229227E-4</v>
      </c>
      <c r="K206" s="84">
        <f>I206/'סכום נכסי הקרן'!$C$42</f>
        <v>-1.129039601952639E-6</v>
      </c>
    </row>
    <row r="207" spans="2:11">
      <c r="B207" s="76" t="s">
        <v>2646</v>
      </c>
      <c r="C207" s="73" t="s">
        <v>2648</v>
      </c>
      <c r="D207" s="86" t="s">
        <v>504</v>
      </c>
      <c r="E207" s="86" t="s">
        <v>131</v>
      </c>
      <c r="F207" s="95">
        <v>45190</v>
      </c>
      <c r="G207" s="83">
        <v>911984.95080000011</v>
      </c>
      <c r="H207" s="85">
        <v>-0.29984100000000002</v>
      </c>
      <c r="I207" s="83">
        <v>-2.7345072570000006</v>
      </c>
      <c r="J207" s="84">
        <f t="shared" si="3"/>
        <v>1.4410448023840041E-4</v>
      </c>
      <c r="K207" s="84">
        <f>I207/'סכום נכסי הקרן'!$C$42</f>
        <v>-3.5547692375058725E-7</v>
      </c>
    </row>
    <row r="208" spans="2:11">
      <c r="B208" s="76" t="s">
        <v>2649</v>
      </c>
      <c r="C208" s="73" t="s">
        <v>2650</v>
      </c>
      <c r="D208" s="86" t="s">
        <v>504</v>
      </c>
      <c r="E208" s="86" t="s">
        <v>131</v>
      </c>
      <c r="F208" s="95">
        <v>45182</v>
      </c>
      <c r="G208" s="83">
        <v>2070627.3198000002</v>
      </c>
      <c r="H208" s="85">
        <v>-0.27774799999999999</v>
      </c>
      <c r="I208" s="83">
        <v>-5.7511222240000004</v>
      </c>
      <c r="J208" s="84">
        <f t="shared" si="3"/>
        <v>3.030756187446583E-4</v>
      </c>
      <c r="K208" s="84">
        <f>I208/'סכום נכסי הקרן'!$C$42</f>
        <v>-7.4762691928052744E-7</v>
      </c>
    </row>
    <row r="209" spans="2:11">
      <c r="B209" s="76" t="s">
        <v>2651</v>
      </c>
      <c r="C209" s="73" t="s">
        <v>2652</v>
      </c>
      <c r="D209" s="86" t="s">
        <v>504</v>
      </c>
      <c r="E209" s="86" t="s">
        <v>131</v>
      </c>
      <c r="F209" s="95">
        <v>45182</v>
      </c>
      <c r="G209" s="83">
        <v>1825900.0284800006</v>
      </c>
      <c r="H209" s="85">
        <v>-0.251247</v>
      </c>
      <c r="I209" s="83">
        <v>-4.5875255680000011</v>
      </c>
      <c r="J209" s="84">
        <f t="shared" si="3"/>
        <v>2.417557992814691E-4</v>
      </c>
      <c r="K209" s="84">
        <f>I209/'סכום נכסי הקרן'!$C$42</f>
        <v>-5.9636319207610921E-7</v>
      </c>
    </row>
    <row r="210" spans="2:11">
      <c r="B210" s="76" t="s">
        <v>2653</v>
      </c>
      <c r="C210" s="73" t="s">
        <v>2654</v>
      </c>
      <c r="D210" s="86" t="s">
        <v>504</v>
      </c>
      <c r="E210" s="86" t="s">
        <v>131</v>
      </c>
      <c r="F210" s="95">
        <v>45182</v>
      </c>
      <c r="G210" s="83">
        <v>1242934.6894920003</v>
      </c>
      <c r="H210" s="85">
        <v>-0.232705</v>
      </c>
      <c r="I210" s="83">
        <v>-2.8923757230000007</v>
      </c>
      <c r="J210" s="84">
        <f t="shared" si="3"/>
        <v>1.52423914454831E-4</v>
      </c>
      <c r="K210" s="84">
        <f>I210/'סכום נכסי הקרן'!$C$42</f>
        <v>-3.7599930360796287E-7</v>
      </c>
    </row>
    <row r="211" spans="2:11">
      <c r="B211" s="76" t="s">
        <v>2653</v>
      </c>
      <c r="C211" s="73" t="s">
        <v>2655</v>
      </c>
      <c r="D211" s="86" t="s">
        <v>504</v>
      </c>
      <c r="E211" s="86" t="s">
        <v>131</v>
      </c>
      <c r="F211" s="95">
        <v>45182</v>
      </c>
      <c r="G211" s="83">
        <v>1826237.8006840004</v>
      </c>
      <c r="H211" s="85">
        <v>-0.232705</v>
      </c>
      <c r="I211" s="83">
        <v>-4.2497533640000009</v>
      </c>
      <c r="J211" s="84">
        <f t="shared" si="3"/>
        <v>2.2395570466778749E-4</v>
      </c>
      <c r="K211" s="84">
        <f>I211/'סכום נכסי הקרן'!$C$42</f>
        <v>-5.5245391968379395E-7</v>
      </c>
    </row>
    <row r="212" spans="2:11">
      <c r="B212" s="76" t="s">
        <v>2656</v>
      </c>
      <c r="C212" s="73" t="s">
        <v>2657</v>
      </c>
      <c r="D212" s="86" t="s">
        <v>504</v>
      </c>
      <c r="E212" s="86" t="s">
        <v>131</v>
      </c>
      <c r="F212" s="95">
        <v>45182</v>
      </c>
      <c r="G212" s="83">
        <v>1657377.6168</v>
      </c>
      <c r="H212" s="85">
        <v>-0.22476099999999999</v>
      </c>
      <c r="I212" s="83">
        <v>-3.7251368190000003</v>
      </c>
      <c r="J212" s="84">
        <f t="shared" si="3"/>
        <v>1.9630919016388012E-4</v>
      </c>
      <c r="K212" s="84">
        <f>I212/'סכום נכסי הקרן'!$C$42</f>
        <v>-4.842554992598317E-7</v>
      </c>
    </row>
    <row r="213" spans="2:11">
      <c r="B213" s="76" t="s">
        <v>2658</v>
      </c>
      <c r="C213" s="73" t="s">
        <v>2659</v>
      </c>
      <c r="D213" s="86" t="s">
        <v>504</v>
      </c>
      <c r="E213" s="86" t="s">
        <v>131</v>
      </c>
      <c r="F213" s="95">
        <v>45173</v>
      </c>
      <c r="G213" s="83">
        <v>3937311.8060400011</v>
      </c>
      <c r="H213" s="85">
        <v>-0.26227800000000001</v>
      </c>
      <c r="I213" s="83">
        <v>-10.326707775000003</v>
      </c>
      <c r="J213" s="84">
        <f t="shared" si="3"/>
        <v>5.442021968238731E-4</v>
      </c>
      <c r="K213" s="84">
        <f>I213/'סכום נכסי הקרן'!$C$42</f>
        <v>-1.3424379485302903E-6</v>
      </c>
    </row>
    <row r="214" spans="2:11">
      <c r="B214" s="76" t="s">
        <v>2660</v>
      </c>
      <c r="C214" s="73" t="s">
        <v>2661</v>
      </c>
      <c r="D214" s="86" t="s">
        <v>504</v>
      </c>
      <c r="E214" s="86" t="s">
        <v>131</v>
      </c>
      <c r="F214" s="95">
        <v>45173</v>
      </c>
      <c r="G214" s="83">
        <v>3522857.9317200007</v>
      </c>
      <c r="H214" s="85">
        <v>-0.26227800000000001</v>
      </c>
      <c r="I214" s="83">
        <v>-9.2396859040000017</v>
      </c>
      <c r="J214" s="84">
        <f t="shared" si="3"/>
        <v>4.8691775505571268E-4</v>
      </c>
      <c r="K214" s="84">
        <f>I214/'סכום נכסי הקרן'!$C$42</f>
        <v>-1.2011286907971018E-6</v>
      </c>
    </row>
    <row r="215" spans="2:11">
      <c r="B215" s="76" t="s">
        <v>2662</v>
      </c>
      <c r="C215" s="73" t="s">
        <v>2663</v>
      </c>
      <c r="D215" s="86" t="s">
        <v>504</v>
      </c>
      <c r="E215" s="86" t="s">
        <v>131</v>
      </c>
      <c r="F215" s="95">
        <v>45173</v>
      </c>
      <c r="G215" s="83">
        <v>1561272.1905</v>
      </c>
      <c r="H215" s="85">
        <v>-0.22256999999999999</v>
      </c>
      <c r="I215" s="83">
        <v>-3.4749281520000008</v>
      </c>
      <c r="J215" s="84">
        <f t="shared" si="3"/>
        <v>1.8312356419164012E-4</v>
      </c>
      <c r="K215" s="84">
        <f>I215/'סכום נכסי הקרן'!$C$42</f>
        <v>-4.5172919785280096E-7</v>
      </c>
    </row>
    <row r="216" spans="2:11">
      <c r="B216" s="76" t="s">
        <v>2662</v>
      </c>
      <c r="C216" s="73" t="s">
        <v>2664</v>
      </c>
      <c r="D216" s="86" t="s">
        <v>504</v>
      </c>
      <c r="E216" s="86" t="s">
        <v>131</v>
      </c>
      <c r="F216" s="95">
        <v>45173</v>
      </c>
      <c r="G216" s="83">
        <v>1243854.2385</v>
      </c>
      <c r="H216" s="85">
        <v>-0.22256999999999999</v>
      </c>
      <c r="I216" s="83">
        <v>-2.7684500730000003</v>
      </c>
      <c r="J216" s="84">
        <f t="shared" si="3"/>
        <v>1.4589321634249613E-4</v>
      </c>
      <c r="K216" s="84">
        <f>I216/'סכום נכסי הקרן'!$C$42</f>
        <v>-3.5988937787160849E-7</v>
      </c>
    </row>
    <row r="217" spans="2:11">
      <c r="B217" s="76" t="s">
        <v>2665</v>
      </c>
      <c r="C217" s="73" t="s">
        <v>2666</v>
      </c>
      <c r="D217" s="86" t="s">
        <v>504</v>
      </c>
      <c r="E217" s="86" t="s">
        <v>131</v>
      </c>
      <c r="F217" s="95">
        <v>45195</v>
      </c>
      <c r="G217" s="83">
        <v>3425197.448266001</v>
      </c>
      <c r="H217" s="85">
        <v>-8.3234000000000002E-2</v>
      </c>
      <c r="I217" s="83">
        <v>-2.8509253000000006</v>
      </c>
      <c r="J217" s="84">
        <f t="shared" si="3"/>
        <v>1.5023953858719116E-4</v>
      </c>
      <c r="K217" s="84">
        <f>I217/'סכום נכסי הקרן'!$C$42</f>
        <v>-3.7061088534047362E-7</v>
      </c>
    </row>
    <row r="218" spans="2:11">
      <c r="B218" s="76" t="s">
        <v>2667</v>
      </c>
      <c r="C218" s="73" t="s">
        <v>2668</v>
      </c>
      <c r="D218" s="86" t="s">
        <v>504</v>
      </c>
      <c r="E218" s="86" t="s">
        <v>131</v>
      </c>
      <c r="F218" s="95">
        <v>45173</v>
      </c>
      <c r="G218" s="83">
        <v>2073364.0728000002</v>
      </c>
      <c r="H218" s="85">
        <v>-0.209341</v>
      </c>
      <c r="I218" s="83">
        <v>-4.3404081550000013</v>
      </c>
      <c r="J218" s="84">
        <f t="shared" si="3"/>
        <v>2.2873307781416853E-4</v>
      </c>
      <c r="K218" s="84">
        <f>I218/'סכום נכסי הקרן'!$C$42</f>
        <v>-5.6423874349270463E-7</v>
      </c>
    </row>
    <row r="219" spans="2:11">
      <c r="B219" s="76" t="s">
        <v>2669</v>
      </c>
      <c r="C219" s="73" t="s">
        <v>2670</v>
      </c>
      <c r="D219" s="86" t="s">
        <v>504</v>
      </c>
      <c r="E219" s="86" t="s">
        <v>131</v>
      </c>
      <c r="F219" s="95">
        <v>45195</v>
      </c>
      <c r="G219" s="83">
        <v>2281663.8171359999</v>
      </c>
      <c r="H219" s="85">
        <v>-4.0978000000000001E-2</v>
      </c>
      <c r="I219" s="83">
        <v>-0.93497882100000018</v>
      </c>
      <c r="J219" s="84">
        <f t="shared" si="3"/>
        <v>4.9271998342375366E-5</v>
      </c>
      <c r="K219" s="84">
        <f>I219/'סכום נכסי הקרן'!$C$42</f>
        <v>-1.2154416274091862E-7</v>
      </c>
    </row>
    <row r="220" spans="2:11">
      <c r="B220" s="76" t="s">
        <v>2669</v>
      </c>
      <c r="C220" s="73" t="s">
        <v>2671</v>
      </c>
      <c r="D220" s="86" t="s">
        <v>504</v>
      </c>
      <c r="E220" s="86" t="s">
        <v>131</v>
      </c>
      <c r="F220" s="95">
        <v>45195</v>
      </c>
      <c r="G220" s="83">
        <v>781068.92318400007</v>
      </c>
      <c r="H220" s="85">
        <v>-4.0978000000000001E-2</v>
      </c>
      <c r="I220" s="83">
        <v>-0.32006595200000004</v>
      </c>
      <c r="J220" s="84">
        <f t="shared" si="3"/>
        <v>1.6867001371782722E-5</v>
      </c>
      <c r="K220" s="84">
        <f>I220/'סכום נכסי הקרן'!$C$42</f>
        <v>-4.1607518035657238E-8</v>
      </c>
    </row>
    <row r="221" spans="2:11">
      <c r="B221" s="76" t="s">
        <v>2672</v>
      </c>
      <c r="C221" s="73" t="s">
        <v>2673</v>
      </c>
      <c r="D221" s="86" t="s">
        <v>504</v>
      </c>
      <c r="E221" s="86" t="s">
        <v>131</v>
      </c>
      <c r="F221" s="95">
        <v>45187</v>
      </c>
      <c r="G221" s="83">
        <v>829783.50960000011</v>
      </c>
      <c r="H221" s="85">
        <v>-6.8645999999999999E-2</v>
      </c>
      <c r="I221" s="83">
        <v>-0.56961682200000008</v>
      </c>
      <c r="J221" s="84">
        <f t="shared" si="3"/>
        <v>3.0017962416897486E-5</v>
      </c>
      <c r="K221" s="84">
        <f>I221/'סכום נכסי הקרן'!$C$42</f>
        <v>-7.4048308002404324E-8</v>
      </c>
    </row>
    <row r="222" spans="2:11">
      <c r="B222" s="76" t="s">
        <v>2674</v>
      </c>
      <c r="C222" s="73" t="s">
        <v>2675</v>
      </c>
      <c r="D222" s="86" t="s">
        <v>504</v>
      </c>
      <c r="E222" s="86" t="s">
        <v>131</v>
      </c>
      <c r="F222" s="95">
        <v>45195</v>
      </c>
      <c r="G222" s="83">
        <v>4356363.425400001</v>
      </c>
      <c r="H222" s="85">
        <v>-3.0419999999999999E-2</v>
      </c>
      <c r="I222" s="83">
        <v>-1.3251850640000002</v>
      </c>
      <c r="J222" s="84">
        <f t="shared" si="3"/>
        <v>6.9835289110520502E-5</v>
      </c>
      <c r="K222" s="84">
        <f>I222/'סכום נכסי הקרן'!$C$42</f>
        <v>-1.7226968725171865E-7</v>
      </c>
    </row>
    <row r="223" spans="2:11">
      <c r="B223" s="76" t="s">
        <v>2676</v>
      </c>
      <c r="C223" s="73" t="s">
        <v>2677</v>
      </c>
      <c r="D223" s="86" t="s">
        <v>504</v>
      </c>
      <c r="E223" s="86" t="s">
        <v>131</v>
      </c>
      <c r="F223" s="95">
        <v>45175</v>
      </c>
      <c r="G223" s="83">
        <v>1659567.0192000002</v>
      </c>
      <c r="H223" s="85">
        <v>-0.124905</v>
      </c>
      <c r="I223" s="83">
        <v>-2.0728824040000005</v>
      </c>
      <c r="J223" s="84">
        <f t="shared" si="3"/>
        <v>1.0923783093245817E-4</v>
      </c>
      <c r="K223" s="84">
        <f>I223/'סכום נכסי הקרן'!$C$42</f>
        <v>-2.6946787520287864E-7</v>
      </c>
    </row>
    <row r="224" spans="2:11">
      <c r="B224" s="76" t="s">
        <v>2678</v>
      </c>
      <c r="C224" s="73" t="s">
        <v>2679</v>
      </c>
      <c r="D224" s="86" t="s">
        <v>504</v>
      </c>
      <c r="E224" s="86" t="s">
        <v>131</v>
      </c>
      <c r="F224" s="95">
        <v>45173</v>
      </c>
      <c r="G224" s="83">
        <v>497896.37858900009</v>
      </c>
      <c r="H224" s="85">
        <v>-0.26594899999999999</v>
      </c>
      <c r="I224" s="83">
        <v>-1.324150572</v>
      </c>
      <c r="J224" s="84">
        <f t="shared" si="3"/>
        <v>6.9780772915111172E-5</v>
      </c>
      <c r="K224" s="84">
        <f>I224/'סכום נכסי הקרן'!$C$42</f>
        <v>-1.7213520670394783E-7</v>
      </c>
    </row>
    <row r="225" spans="2:11">
      <c r="B225" s="76" t="s">
        <v>2680</v>
      </c>
      <c r="C225" s="73" t="s">
        <v>2681</v>
      </c>
      <c r="D225" s="86" t="s">
        <v>504</v>
      </c>
      <c r="E225" s="86" t="s">
        <v>131</v>
      </c>
      <c r="F225" s="95">
        <v>45175</v>
      </c>
      <c r="G225" s="83">
        <v>1452619.2308459999</v>
      </c>
      <c r="H225" s="85">
        <v>-9.0573000000000001E-2</v>
      </c>
      <c r="I225" s="83">
        <v>-1.3156830580000003</v>
      </c>
      <c r="J225" s="84">
        <f t="shared" si="3"/>
        <v>6.9334547475131904E-5</v>
      </c>
      <c r="K225" s="84">
        <f>I225/'סכום נכסי הקרן'!$C$42</f>
        <v>-1.7103445781369358E-7</v>
      </c>
    </row>
    <row r="226" spans="2:11">
      <c r="B226" s="76" t="s">
        <v>2682</v>
      </c>
      <c r="C226" s="73" t="s">
        <v>2683</v>
      </c>
      <c r="D226" s="86" t="s">
        <v>504</v>
      </c>
      <c r="E226" s="86" t="s">
        <v>131</v>
      </c>
      <c r="F226" s="95">
        <v>45175</v>
      </c>
      <c r="G226" s="83">
        <v>4566217.645440001</v>
      </c>
      <c r="H226" s="85">
        <v>-7.2096999999999994E-2</v>
      </c>
      <c r="I226" s="83">
        <v>-3.2920839720000008</v>
      </c>
      <c r="J226" s="84">
        <f t="shared" si="3"/>
        <v>1.7348794685836475E-4</v>
      </c>
      <c r="K226" s="84">
        <f>I226/'סכום נכסי הקרן'!$C$42</f>
        <v>-4.2796005755678797E-7</v>
      </c>
    </row>
    <row r="227" spans="2:11">
      <c r="B227" s="76" t="s">
        <v>2684</v>
      </c>
      <c r="C227" s="73" t="s">
        <v>2685</v>
      </c>
      <c r="D227" s="86" t="s">
        <v>504</v>
      </c>
      <c r="E227" s="86" t="s">
        <v>131</v>
      </c>
      <c r="F227" s="95">
        <v>45187</v>
      </c>
      <c r="G227" s="83">
        <v>2562002.1673400006</v>
      </c>
      <c r="H227" s="85">
        <v>-2.6819999999999999E-3</v>
      </c>
      <c r="I227" s="83">
        <v>-6.8702866000000015E-2</v>
      </c>
      <c r="J227" s="84">
        <f t="shared" si="3"/>
        <v>3.620539228950553E-6</v>
      </c>
      <c r="K227" s="84">
        <f>I227/'סכום נכסי הקרן'!$C$42</f>
        <v>-8.9311459664298899E-9</v>
      </c>
    </row>
    <row r="228" spans="2:11">
      <c r="B228" s="76" t="s">
        <v>2684</v>
      </c>
      <c r="C228" s="73" t="s">
        <v>2686</v>
      </c>
      <c r="D228" s="86" t="s">
        <v>504</v>
      </c>
      <c r="E228" s="86" t="s">
        <v>131</v>
      </c>
      <c r="F228" s="95">
        <v>45187</v>
      </c>
      <c r="G228" s="83">
        <v>2075827.1505000005</v>
      </c>
      <c r="H228" s="85">
        <v>-2.6819999999999999E-3</v>
      </c>
      <c r="I228" s="83">
        <v>-5.5665556000000012E-2</v>
      </c>
      <c r="J228" s="84">
        <f t="shared" si="3"/>
        <v>2.933492311650344E-6</v>
      </c>
      <c r="K228" s="84">
        <f>I228/'סכום נכסי הקרן'!$C$42</f>
        <v>-7.2363386694592509E-9</v>
      </c>
    </row>
    <row r="229" spans="2:11">
      <c r="B229" s="76" t="s">
        <v>2687</v>
      </c>
      <c r="C229" s="73" t="s">
        <v>2688</v>
      </c>
      <c r="D229" s="86" t="s">
        <v>504</v>
      </c>
      <c r="E229" s="86" t="s">
        <v>131</v>
      </c>
      <c r="F229" s="95">
        <v>45175</v>
      </c>
      <c r="G229" s="83">
        <v>5190252.0645000013</v>
      </c>
      <c r="H229" s="85">
        <v>-4.5712999999999997E-2</v>
      </c>
      <c r="I229" s="83">
        <v>-2.3726280129999999</v>
      </c>
      <c r="J229" s="84">
        <f t="shared" si="3"/>
        <v>1.2503398034040532E-4</v>
      </c>
      <c r="K229" s="84">
        <f>I229/'סכום נכסי הקרן'!$C$42</f>
        <v>-3.0843381567434917E-7</v>
      </c>
    </row>
    <row r="230" spans="2:11">
      <c r="B230" s="76" t="s">
        <v>2689</v>
      </c>
      <c r="C230" s="73" t="s">
        <v>2690</v>
      </c>
      <c r="D230" s="86" t="s">
        <v>504</v>
      </c>
      <c r="E230" s="86" t="s">
        <v>131</v>
      </c>
      <c r="F230" s="95">
        <v>45187</v>
      </c>
      <c r="G230" s="83">
        <v>2907000.9306240003</v>
      </c>
      <c r="H230" s="85">
        <v>2.6315000000000002E-2</v>
      </c>
      <c r="I230" s="83">
        <v>0.76498814600000009</v>
      </c>
      <c r="J230" s="84">
        <f t="shared" si="3"/>
        <v>-4.0313741675276728E-5</v>
      </c>
      <c r="K230" s="84">
        <f>I230/'סכום נכסי הקרן'!$C$42</f>
        <v>9.9445935698149468E-8</v>
      </c>
    </row>
    <row r="231" spans="2:11">
      <c r="B231" s="76" t="s">
        <v>2691</v>
      </c>
      <c r="C231" s="73" t="s">
        <v>2692</v>
      </c>
      <c r="D231" s="86" t="s">
        <v>504</v>
      </c>
      <c r="E231" s="86" t="s">
        <v>131</v>
      </c>
      <c r="F231" s="95">
        <v>45180</v>
      </c>
      <c r="G231" s="83">
        <v>5217893.2698000008</v>
      </c>
      <c r="H231" s="85">
        <v>0.50219000000000003</v>
      </c>
      <c r="I231" s="83">
        <v>26.203725787000003</v>
      </c>
      <c r="J231" s="84">
        <f t="shared" si="3"/>
        <v>-1.3808975182563227E-3</v>
      </c>
      <c r="K231" s="84">
        <f>I231/'סכום נכסי הקרן'!$C$42</f>
        <v>3.4063979204011656E-6</v>
      </c>
    </row>
    <row r="232" spans="2:11">
      <c r="B232" s="76" t="s">
        <v>2693</v>
      </c>
      <c r="C232" s="73" t="s">
        <v>2694</v>
      </c>
      <c r="D232" s="86" t="s">
        <v>504</v>
      </c>
      <c r="E232" s="86" t="s">
        <v>131</v>
      </c>
      <c r="F232" s="95">
        <v>45197</v>
      </c>
      <c r="G232" s="83">
        <v>1671827.6726400002</v>
      </c>
      <c r="H232" s="85">
        <v>0.609379</v>
      </c>
      <c r="I232" s="83">
        <v>10.187771036000003</v>
      </c>
      <c r="J232" s="84">
        <f t="shared" si="3"/>
        <v>-5.368804365658373E-4</v>
      </c>
      <c r="K232" s="84">
        <f>I232/'סכום נכסי הקרן'!$C$42</f>
        <v>1.3243766307373942E-6</v>
      </c>
    </row>
    <row r="233" spans="2:11">
      <c r="B233" s="76" t="s">
        <v>2695</v>
      </c>
      <c r="C233" s="73" t="s">
        <v>2696</v>
      </c>
      <c r="D233" s="86" t="s">
        <v>504</v>
      </c>
      <c r="E233" s="86" t="s">
        <v>131</v>
      </c>
      <c r="F233" s="95">
        <v>45090</v>
      </c>
      <c r="G233" s="83">
        <v>1255841.2166400002</v>
      </c>
      <c r="H233" s="85">
        <v>7.2873749999999999</v>
      </c>
      <c r="I233" s="83">
        <v>91.517863130000009</v>
      </c>
      <c r="J233" s="84">
        <f t="shared" si="3"/>
        <v>-4.8228557686646198E-3</v>
      </c>
      <c r="K233" s="84">
        <f>I233/'סכום נכסי הקרן'!$C$42</f>
        <v>1.1897020339002775E-5</v>
      </c>
    </row>
    <row r="234" spans="2:11">
      <c r="B234" s="76" t="s">
        <v>2697</v>
      </c>
      <c r="C234" s="73" t="s">
        <v>2698</v>
      </c>
      <c r="D234" s="86" t="s">
        <v>504</v>
      </c>
      <c r="E234" s="86" t="s">
        <v>131</v>
      </c>
      <c r="F234" s="95">
        <v>45090</v>
      </c>
      <c r="G234" s="83">
        <v>1255841.2166400002</v>
      </c>
      <c r="H234" s="85">
        <v>7.1618519999999997</v>
      </c>
      <c r="I234" s="83">
        <v>89.941493402000006</v>
      </c>
      <c r="J234" s="84">
        <f t="shared" si="3"/>
        <v>-4.739783419986268E-3</v>
      </c>
      <c r="K234" s="84">
        <f>I234/'סכום נכסי הקרן'!$C$42</f>
        <v>1.1692097473953311E-5</v>
      </c>
    </row>
    <row r="235" spans="2:11">
      <c r="B235" s="76" t="s">
        <v>2699</v>
      </c>
      <c r="C235" s="73" t="s">
        <v>2700</v>
      </c>
      <c r="D235" s="86" t="s">
        <v>504</v>
      </c>
      <c r="E235" s="86" t="s">
        <v>131</v>
      </c>
      <c r="F235" s="95">
        <v>45126</v>
      </c>
      <c r="G235" s="83">
        <v>3976830.5193600003</v>
      </c>
      <c r="H235" s="85">
        <v>6.7944329999999997</v>
      </c>
      <c r="I235" s="83">
        <v>270.203066525</v>
      </c>
      <c r="J235" s="84">
        <f t="shared" si="3"/>
        <v>-1.4239301197951455E-2</v>
      </c>
      <c r="K235" s="84">
        <f>I235/'סכום נכסי הקרן'!$C$42</f>
        <v>3.5125507394578569E-5</v>
      </c>
    </row>
    <row r="236" spans="2:11">
      <c r="B236" s="76" t="s">
        <v>2701</v>
      </c>
      <c r="C236" s="73" t="s">
        <v>2702</v>
      </c>
      <c r="D236" s="86" t="s">
        <v>504</v>
      </c>
      <c r="E236" s="86" t="s">
        <v>131</v>
      </c>
      <c r="F236" s="95">
        <v>45089</v>
      </c>
      <c r="G236" s="83">
        <v>2093068.6944000004</v>
      </c>
      <c r="H236" s="85">
        <v>6.6739730000000002</v>
      </c>
      <c r="I236" s="83">
        <v>139.690842535</v>
      </c>
      <c r="J236" s="84">
        <f t="shared" si="3"/>
        <v>-7.3615003968411146E-3</v>
      </c>
      <c r="K236" s="84">
        <f>I236/'סכום נכסי הקרן'!$C$42</f>
        <v>1.815934876506692E-5</v>
      </c>
    </row>
    <row r="237" spans="2:11">
      <c r="B237" s="76" t="s">
        <v>2703</v>
      </c>
      <c r="C237" s="73" t="s">
        <v>2704</v>
      </c>
      <c r="D237" s="86" t="s">
        <v>504</v>
      </c>
      <c r="E237" s="86" t="s">
        <v>131</v>
      </c>
      <c r="F237" s="95">
        <v>45089</v>
      </c>
      <c r="G237" s="83">
        <v>3348909.9110400011</v>
      </c>
      <c r="H237" s="85">
        <v>6.6847659999999998</v>
      </c>
      <c r="I237" s="83">
        <v>223.86680438000002</v>
      </c>
      <c r="J237" s="84">
        <f t="shared" si="3"/>
        <v>-1.1797448847586494E-2</v>
      </c>
      <c r="K237" s="84">
        <f>I237/'סכום נכסי הקרן'!$C$42</f>
        <v>2.9101946153978293E-5</v>
      </c>
    </row>
    <row r="238" spans="2:11">
      <c r="B238" s="76" t="s">
        <v>2705</v>
      </c>
      <c r="C238" s="73" t="s">
        <v>2706</v>
      </c>
      <c r="D238" s="86" t="s">
        <v>504</v>
      </c>
      <c r="E238" s="86" t="s">
        <v>131</v>
      </c>
      <c r="F238" s="95">
        <v>45089</v>
      </c>
      <c r="G238" s="83">
        <v>1674454.9555200005</v>
      </c>
      <c r="H238" s="85">
        <v>6.6847659999999998</v>
      </c>
      <c r="I238" s="83">
        <v>111.93340219000001</v>
      </c>
      <c r="J238" s="84">
        <f t="shared" si="3"/>
        <v>-5.8987244237932472E-3</v>
      </c>
      <c r="K238" s="84">
        <f>I238/'סכום נכסי הקרן'!$C$42</f>
        <v>1.4550973076989147E-5</v>
      </c>
    </row>
    <row r="239" spans="2:11">
      <c r="B239" s="76" t="s">
        <v>2707</v>
      </c>
      <c r="C239" s="73" t="s">
        <v>2708</v>
      </c>
      <c r="D239" s="86" t="s">
        <v>504</v>
      </c>
      <c r="E239" s="86" t="s">
        <v>131</v>
      </c>
      <c r="F239" s="95">
        <v>45089</v>
      </c>
      <c r="G239" s="83">
        <v>2093068.6944000004</v>
      </c>
      <c r="H239" s="85">
        <v>6.6128030000000004</v>
      </c>
      <c r="I239" s="83">
        <v>138.41051668400004</v>
      </c>
      <c r="J239" s="84">
        <f t="shared" si="3"/>
        <v>-7.2940291217798263E-3</v>
      </c>
      <c r="K239" s="84">
        <f>I239/'סכום נכסי הקרן'!$C$42</f>
        <v>1.7992910627538941E-5</v>
      </c>
    </row>
    <row r="240" spans="2:11">
      <c r="B240" s="76" t="s">
        <v>2709</v>
      </c>
      <c r="C240" s="73" t="s">
        <v>2710</v>
      </c>
      <c r="D240" s="86" t="s">
        <v>504</v>
      </c>
      <c r="E240" s="86" t="s">
        <v>131</v>
      </c>
      <c r="F240" s="95">
        <v>45089</v>
      </c>
      <c r="G240" s="83">
        <v>922600.64864000026</v>
      </c>
      <c r="H240" s="85">
        <v>6.4934050000000001</v>
      </c>
      <c r="I240" s="83">
        <v>59.908194912000006</v>
      </c>
      <c r="J240" s="84">
        <f t="shared" si="3"/>
        <v>-3.1570730952404794E-3</v>
      </c>
      <c r="K240" s="84">
        <f>I240/'סכום נכסי הקרן'!$C$42</f>
        <v>7.7878677338497707E-6</v>
      </c>
    </row>
    <row r="241" spans="2:11">
      <c r="B241" s="76" t="s">
        <v>2711</v>
      </c>
      <c r="C241" s="73" t="s">
        <v>2712</v>
      </c>
      <c r="D241" s="86" t="s">
        <v>504</v>
      </c>
      <c r="E241" s="86" t="s">
        <v>131</v>
      </c>
      <c r="F241" s="95">
        <v>45126</v>
      </c>
      <c r="G241" s="83">
        <v>2093068.6944000004</v>
      </c>
      <c r="H241" s="85">
        <v>6.4615090000000004</v>
      </c>
      <c r="I241" s="83">
        <v>135.243819788</v>
      </c>
      <c r="J241" s="84">
        <f t="shared" si="3"/>
        <v>-7.1271488880183392E-3</v>
      </c>
      <c r="K241" s="84">
        <f>I241/'סכום נכסי הקרן'!$C$42</f>
        <v>1.7581250476278048E-5</v>
      </c>
    </row>
    <row r="242" spans="2:11">
      <c r="B242" s="76" t="s">
        <v>2713</v>
      </c>
      <c r="C242" s="73" t="s">
        <v>2714</v>
      </c>
      <c r="D242" s="86" t="s">
        <v>504</v>
      </c>
      <c r="E242" s="86" t="s">
        <v>131</v>
      </c>
      <c r="F242" s="95">
        <v>45126</v>
      </c>
      <c r="G242" s="83">
        <v>2846573.4243840002</v>
      </c>
      <c r="H242" s="85">
        <v>6.4484339999999998</v>
      </c>
      <c r="I242" s="83">
        <v>183.55939650300002</v>
      </c>
      <c r="J242" s="84">
        <f t="shared" si="3"/>
        <v>-9.6733081831200524E-3</v>
      </c>
      <c r="K242" s="84">
        <f>I242/'סכום נכסי הקרן'!$C$42</f>
        <v>2.386211608229085E-5</v>
      </c>
    </row>
    <row r="243" spans="2:11">
      <c r="B243" s="76" t="s">
        <v>2715</v>
      </c>
      <c r="C243" s="73" t="s">
        <v>2716</v>
      </c>
      <c r="D243" s="86" t="s">
        <v>504</v>
      </c>
      <c r="E243" s="86" t="s">
        <v>131</v>
      </c>
      <c r="F243" s="95">
        <v>45126</v>
      </c>
      <c r="G243" s="83">
        <v>3516355.4065920003</v>
      </c>
      <c r="H243" s="85">
        <v>6.4484339999999998</v>
      </c>
      <c r="I243" s="83">
        <v>226.74984274000005</v>
      </c>
      <c r="J243" s="84">
        <f t="shared" si="3"/>
        <v>-1.1949380696848057E-2</v>
      </c>
      <c r="K243" s="84">
        <f>I243/'סכום נכסי הקרן'!$C$42</f>
        <v>2.9476731631195166E-5</v>
      </c>
    </row>
    <row r="244" spans="2:11">
      <c r="B244" s="76" t="s">
        <v>2717</v>
      </c>
      <c r="C244" s="73" t="s">
        <v>2718</v>
      </c>
      <c r="D244" s="86" t="s">
        <v>504</v>
      </c>
      <c r="E244" s="86" t="s">
        <v>131</v>
      </c>
      <c r="F244" s="95">
        <v>45089</v>
      </c>
      <c r="G244" s="83">
        <v>1674454.9555200005</v>
      </c>
      <c r="H244" s="85">
        <v>6.3451050000000002</v>
      </c>
      <c r="I244" s="83">
        <v>106.24591845</v>
      </c>
      <c r="J244" s="84">
        <f t="shared" si="3"/>
        <v>-5.5990024588509343E-3</v>
      </c>
      <c r="K244" s="84">
        <f>I244/'סכום נכסי הקרן'!$C$42</f>
        <v>1.3811618950719703E-5</v>
      </c>
    </row>
    <row r="245" spans="2:11">
      <c r="B245" s="76" t="s">
        <v>2719</v>
      </c>
      <c r="C245" s="73" t="s">
        <v>2720</v>
      </c>
      <c r="D245" s="86" t="s">
        <v>504</v>
      </c>
      <c r="E245" s="86" t="s">
        <v>131</v>
      </c>
      <c r="F245" s="95">
        <v>45127</v>
      </c>
      <c r="G245" s="83">
        <v>3767523.6499200012</v>
      </c>
      <c r="H245" s="85">
        <v>6.3020579999999997</v>
      </c>
      <c r="I245" s="83">
        <v>237.43152763100002</v>
      </c>
      <c r="J245" s="84">
        <f t="shared" si="3"/>
        <v>-1.2512289661652435E-2</v>
      </c>
      <c r="K245" s="84">
        <f>I245/'סכום נכסי הקרן'!$C$42</f>
        <v>3.0865315433928079E-5</v>
      </c>
    </row>
    <row r="246" spans="2:11">
      <c r="B246" s="76" t="s">
        <v>2721</v>
      </c>
      <c r="C246" s="73" t="s">
        <v>2722</v>
      </c>
      <c r="D246" s="86" t="s">
        <v>504</v>
      </c>
      <c r="E246" s="86" t="s">
        <v>131</v>
      </c>
      <c r="F246" s="95">
        <v>45089</v>
      </c>
      <c r="G246" s="83">
        <v>1674454.9555200005</v>
      </c>
      <c r="H246" s="85">
        <v>6.3272459999999997</v>
      </c>
      <c r="I246" s="83">
        <v>105.94688987000001</v>
      </c>
      <c r="J246" s="84">
        <f t="shared" si="3"/>
        <v>-5.5832440958087379E-3</v>
      </c>
      <c r="K246" s="84">
        <f>I246/'סכום נכסי הקרן'!$C$42</f>
        <v>1.3772746221653142E-5</v>
      </c>
    </row>
    <row r="247" spans="2:11">
      <c r="B247" s="76" t="s">
        <v>2723</v>
      </c>
      <c r="C247" s="73" t="s">
        <v>2724</v>
      </c>
      <c r="D247" s="86" t="s">
        <v>504</v>
      </c>
      <c r="E247" s="86" t="s">
        <v>131</v>
      </c>
      <c r="F247" s="95">
        <v>45127</v>
      </c>
      <c r="G247" s="83">
        <v>2930296.1721600001</v>
      </c>
      <c r="H247" s="85">
        <v>6.2493780000000001</v>
      </c>
      <c r="I247" s="83">
        <v>183.12527303800005</v>
      </c>
      <c r="J247" s="84">
        <f t="shared" si="3"/>
        <v>-9.6504305198324633E-3</v>
      </c>
      <c r="K247" s="84">
        <f>I247/'סכום נכסי הקרן'!$C$42</f>
        <v>2.3805681463779198E-5</v>
      </c>
    </row>
    <row r="248" spans="2:11">
      <c r="B248" s="76" t="s">
        <v>2725</v>
      </c>
      <c r="C248" s="73" t="s">
        <v>2726</v>
      </c>
      <c r="D248" s="86" t="s">
        <v>504</v>
      </c>
      <c r="E248" s="86" t="s">
        <v>131</v>
      </c>
      <c r="F248" s="95">
        <v>45098</v>
      </c>
      <c r="G248" s="83">
        <v>5567562.7271040007</v>
      </c>
      <c r="H248" s="85">
        <v>6.0960510000000001</v>
      </c>
      <c r="I248" s="83">
        <v>339.40147751100005</v>
      </c>
      <c r="J248" s="84">
        <f t="shared" si="3"/>
        <v>-1.7885954913327114E-2</v>
      </c>
      <c r="K248" s="84">
        <f>I248/'סכום נכסי הקרן'!$C$42</f>
        <v>4.4121072574653765E-5</v>
      </c>
    </row>
    <row r="249" spans="2:11">
      <c r="B249" s="76" t="s">
        <v>2727</v>
      </c>
      <c r="C249" s="73" t="s">
        <v>2728</v>
      </c>
      <c r="D249" s="86" t="s">
        <v>504</v>
      </c>
      <c r="E249" s="86" t="s">
        <v>131</v>
      </c>
      <c r="F249" s="95">
        <v>45098</v>
      </c>
      <c r="G249" s="83">
        <v>2093068.6944000004</v>
      </c>
      <c r="H249" s="85">
        <v>6.1445259999999999</v>
      </c>
      <c r="I249" s="83">
        <v>128.60914616200003</v>
      </c>
      <c r="J249" s="84">
        <f t="shared" si="3"/>
        <v>-6.7775114197034586E-3</v>
      </c>
      <c r="K249" s="84">
        <f>I249/'סכום נכסי הקרן'!$C$42</f>
        <v>1.6718764789095387E-5</v>
      </c>
    </row>
    <row r="250" spans="2:11">
      <c r="B250" s="76" t="s">
        <v>2729</v>
      </c>
      <c r="C250" s="73" t="s">
        <v>2730</v>
      </c>
      <c r="D250" s="86" t="s">
        <v>504</v>
      </c>
      <c r="E250" s="86" t="s">
        <v>131</v>
      </c>
      <c r="F250" s="95">
        <v>45098</v>
      </c>
      <c r="G250" s="83">
        <v>1674454.9555200005</v>
      </c>
      <c r="H250" s="85">
        <v>6.1436539999999997</v>
      </c>
      <c r="I250" s="83">
        <v>102.872720622</v>
      </c>
      <c r="J250" s="84">
        <f t="shared" si="3"/>
        <v>-5.4212399319821889E-3</v>
      </c>
      <c r="K250" s="84">
        <f>I250/'סכום נכסי הקרן'!$C$42</f>
        <v>1.3373114359433624E-5</v>
      </c>
    </row>
    <row r="251" spans="2:11">
      <c r="B251" s="76" t="s">
        <v>2731</v>
      </c>
      <c r="C251" s="73" t="s">
        <v>2732</v>
      </c>
      <c r="D251" s="86" t="s">
        <v>504</v>
      </c>
      <c r="E251" s="86" t="s">
        <v>131</v>
      </c>
      <c r="F251" s="95">
        <v>45097</v>
      </c>
      <c r="G251" s="83">
        <v>3348909.9110400011</v>
      </c>
      <c r="H251" s="85">
        <v>5.8281700000000001</v>
      </c>
      <c r="I251" s="83">
        <v>195.18017344700004</v>
      </c>
      <c r="J251" s="84">
        <f t="shared" si="3"/>
        <v>-1.0285705907497899E-2</v>
      </c>
      <c r="K251" s="84">
        <f>I251/'סכום נכסי הקרן'!$C$42</f>
        <v>2.5372778754357357E-5</v>
      </c>
    </row>
    <row r="252" spans="2:11">
      <c r="B252" s="76" t="s">
        <v>2733</v>
      </c>
      <c r="C252" s="73" t="s">
        <v>2734</v>
      </c>
      <c r="D252" s="86" t="s">
        <v>504</v>
      </c>
      <c r="E252" s="86" t="s">
        <v>131</v>
      </c>
      <c r="F252" s="95">
        <v>45097</v>
      </c>
      <c r="G252" s="83">
        <v>3558216.7804800011</v>
      </c>
      <c r="H252" s="85">
        <v>5.821796</v>
      </c>
      <c r="I252" s="83">
        <v>207.15211093900004</v>
      </c>
      <c r="J252" s="84">
        <f t="shared" si="3"/>
        <v>-1.0916609272378338E-2</v>
      </c>
      <c r="K252" s="84">
        <f>I252/'סכום נכסי הקרן'!$C$42</f>
        <v>2.6929091139375278E-5</v>
      </c>
    </row>
    <row r="253" spans="2:11">
      <c r="B253" s="76" t="s">
        <v>2735</v>
      </c>
      <c r="C253" s="73" t="s">
        <v>2736</v>
      </c>
      <c r="D253" s="86" t="s">
        <v>504</v>
      </c>
      <c r="E253" s="86" t="s">
        <v>131</v>
      </c>
      <c r="F253" s="95">
        <v>45097</v>
      </c>
      <c r="G253" s="83">
        <v>3976830.5193600003</v>
      </c>
      <c r="H253" s="85">
        <v>5.821796</v>
      </c>
      <c r="I253" s="83">
        <v>231.52294763600003</v>
      </c>
      <c r="J253" s="84">
        <f t="shared" si="3"/>
        <v>-1.2200916251709246E-2</v>
      </c>
      <c r="K253" s="84">
        <f>I253/'סכום נכסי הקרן'!$C$42</f>
        <v>3.0097219523785512E-5</v>
      </c>
    </row>
    <row r="254" spans="2:11">
      <c r="B254" s="76" t="s">
        <v>2737</v>
      </c>
      <c r="C254" s="73" t="s">
        <v>2738</v>
      </c>
      <c r="D254" s="86" t="s">
        <v>504</v>
      </c>
      <c r="E254" s="86" t="s">
        <v>131</v>
      </c>
      <c r="F254" s="95">
        <v>45098</v>
      </c>
      <c r="G254" s="83">
        <v>1970397.6424000005</v>
      </c>
      <c r="H254" s="85">
        <v>5.5939519999999998</v>
      </c>
      <c r="I254" s="83">
        <v>110.223102715</v>
      </c>
      <c r="J254" s="84">
        <f t="shared" si="3"/>
        <v>-5.8085941759155081E-3</v>
      </c>
      <c r="K254" s="84">
        <f>I254/'סכום נכסי הקרן'!$C$42</f>
        <v>1.4328639786591428E-5</v>
      </c>
    </row>
    <row r="255" spans="2:11">
      <c r="B255" s="76" t="s">
        <v>2739</v>
      </c>
      <c r="C255" s="73" t="s">
        <v>2740</v>
      </c>
      <c r="D255" s="86" t="s">
        <v>504</v>
      </c>
      <c r="E255" s="86" t="s">
        <v>131</v>
      </c>
      <c r="F255" s="95">
        <v>45050</v>
      </c>
      <c r="G255" s="83">
        <v>2511682.4332800005</v>
      </c>
      <c r="H255" s="85">
        <v>5.392531</v>
      </c>
      <c r="I255" s="83">
        <v>135.44326339899999</v>
      </c>
      <c r="J255" s="84">
        <f t="shared" si="3"/>
        <v>-7.1376592707669863E-3</v>
      </c>
      <c r="K255" s="84">
        <f>I255/'סכום נכסי הקרן'!$C$42</f>
        <v>1.760717748785152E-5</v>
      </c>
    </row>
    <row r="256" spans="2:11">
      <c r="B256" s="76" t="s">
        <v>2741</v>
      </c>
      <c r="C256" s="73" t="s">
        <v>2742</v>
      </c>
      <c r="D256" s="86" t="s">
        <v>504</v>
      </c>
      <c r="E256" s="86" t="s">
        <v>131</v>
      </c>
      <c r="F256" s="95">
        <v>45050</v>
      </c>
      <c r="G256" s="83">
        <v>1465148.08608</v>
      </c>
      <c r="H256" s="85">
        <v>5.3372359999999999</v>
      </c>
      <c r="I256" s="83">
        <v>78.198409326000004</v>
      </c>
      <c r="J256" s="84">
        <f t="shared" si="3"/>
        <v>-4.120940290996241E-3</v>
      </c>
      <c r="K256" s="84">
        <f>I256/'סכום נכסי הקרן'!$C$42</f>
        <v>1.0165535278151836E-5</v>
      </c>
    </row>
    <row r="257" spans="2:11">
      <c r="B257" s="76" t="s">
        <v>2743</v>
      </c>
      <c r="C257" s="73" t="s">
        <v>2744</v>
      </c>
      <c r="D257" s="86" t="s">
        <v>504</v>
      </c>
      <c r="E257" s="86" t="s">
        <v>131</v>
      </c>
      <c r="F257" s="95">
        <v>45105</v>
      </c>
      <c r="G257" s="83">
        <v>2743513.6722559999</v>
      </c>
      <c r="H257" s="85">
        <v>4.6741729999999997</v>
      </c>
      <c r="I257" s="83">
        <v>128.23656213500004</v>
      </c>
      <c r="J257" s="84">
        <f t="shared" si="3"/>
        <v>-6.7578767936045435E-3</v>
      </c>
      <c r="K257" s="84">
        <f>I257/'סכום נכסי הקרן'!$C$42</f>
        <v>1.6670330094538436E-5</v>
      </c>
    </row>
    <row r="258" spans="2:11">
      <c r="B258" s="76" t="s">
        <v>2745</v>
      </c>
      <c r="C258" s="73" t="s">
        <v>2746</v>
      </c>
      <c r="D258" s="86" t="s">
        <v>504</v>
      </c>
      <c r="E258" s="86" t="s">
        <v>131</v>
      </c>
      <c r="F258" s="95">
        <v>45131</v>
      </c>
      <c r="G258" s="83">
        <v>2134930.0682880003</v>
      </c>
      <c r="H258" s="85">
        <v>4.2500260000000001</v>
      </c>
      <c r="I258" s="83">
        <v>90.735086200000012</v>
      </c>
      <c r="J258" s="84">
        <f t="shared" si="3"/>
        <v>-4.7816045844333473E-3</v>
      </c>
      <c r="K258" s="84">
        <f>I258/'סכום נכסי הקרן'!$C$42</f>
        <v>1.1795261920060196E-5</v>
      </c>
    </row>
    <row r="259" spans="2:11">
      <c r="B259" s="76" t="s">
        <v>2747</v>
      </c>
      <c r="C259" s="73" t="s">
        <v>2748</v>
      </c>
      <c r="D259" s="86" t="s">
        <v>504</v>
      </c>
      <c r="E259" s="86" t="s">
        <v>131</v>
      </c>
      <c r="F259" s="95">
        <v>45147</v>
      </c>
      <c r="G259" s="83">
        <v>922600.64864000026</v>
      </c>
      <c r="H259" s="85">
        <v>3.4611719999999999</v>
      </c>
      <c r="I259" s="83">
        <v>31.932794531000006</v>
      </c>
      <c r="J259" s="84">
        <f t="shared" si="3"/>
        <v>-1.6828109512855428E-3</v>
      </c>
      <c r="K259" s="84">
        <f>I259/'סכום נכסי הקרן'!$C$42</f>
        <v>4.1511579600241872E-6</v>
      </c>
    </row>
    <row r="260" spans="2:11">
      <c r="B260" s="76" t="s">
        <v>2749</v>
      </c>
      <c r="C260" s="73" t="s">
        <v>2750</v>
      </c>
      <c r="D260" s="86" t="s">
        <v>504</v>
      </c>
      <c r="E260" s="86" t="s">
        <v>131</v>
      </c>
      <c r="F260" s="95">
        <v>45147</v>
      </c>
      <c r="G260" s="83">
        <v>4613003.2432000013</v>
      </c>
      <c r="H260" s="85">
        <v>3.4600010000000001</v>
      </c>
      <c r="I260" s="83">
        <v>159.60994719800004</v>
      </c>
      <c r="J260" s="84">
        <f t="shared" si="3"/>
        <v>-8.4112076949029377E-3</v>
      </c>
      <c r="K260" s="84">
        <f>I260/'סכום נכסי הקרן'!$C$42</f>
        <v>2.074876666891168E-5</v>
      </c>
    </row>
    <row r="261" spans="2:11">
      <c r="B261" s="76" t="s">
        <v>2751</v>
      </c>
      <c r="C261" s="73" t="s">
        <v>2752</v>
      </c>
      <c r="D261" s="86" t="s">
        <v>504</v>
      </c>
      <c r="E261" s="86" t="s">
        <v>131</v>
      </c>
      <c r="F261" s="95">
        <v>45082</v>
      </c>
      <c r="G261" s="83">
        <v>4982043.5026560007</v>
      </c>
      <c r="H261" s="85">
        <v>2.7862040000000001</v>
      </c>
      <c r="I261" s="83">
        <v>138.80989941000004</v>
      </c>
      <c r="J261" s="84">
        <f t="shared" si="3"/>
        <v>-7.3150759996036445E-3</v>
      </c>
      <c r="K261" s="84">
        <f>I261/'סכום נכסי הקרן'!$C$42</f>
        <v>1.804482906457149E-5</v>
      </c>
    </row>
    <row r="262" spans="2:11">
      <c r="B262" s="76" t="s">
        <v>2753</v>
      </c>
      <c r="C262" s="73" t="s">
        <v>2754</v>
      </c>
      <c r="D262" s="86" t="s">
        <v>504</v>
      </c>
      <c r="E262" s="86" t="s">
        <v>131</v>
      </c>
      <c r="F262" s="95">
        <v>45189</v>
      </c>
      <c r="G262" s="83">
        <v>2767801.9459199999</v>
      </c>
      <c r="H262" s="85">
        <v>0.38976899999999998</v>
      </c>
      <c r="I262" s="83">
        <v>10.788021981000002</v>
      </c>
      <c r="J262" s="84">
        <f t="shared" si="3"/>
        <v>-5.6851277186880896E-4</v>
      </c>
      <c r="K262" s="84">
        <f>I262/'סכום נכסי הקרן'!$C$42</f>
        <v>1.402407273684407E-6</v>
      </c>
    </row>
    <row r="263" spans="2:11">
      <c r="B263" s="76" t="s">
        <v>2755</v>
      </c>
      <c r="C263" s="73" t="s">
        <v>2756</v>
      </c>
      <c r="D263" s="86" t="s">
        <v>504</v>
      </c>
      <c r="E263" s="86" t="s">
        <v>131</v>
      </c>
      <c r="F263" s="95">
        <v>45169</v>
      </c>
      <c r="G263" s="83">
        <v>2306501.6216000007</v>
      </c>
      <c r="H263" s="85">
        <v>0.67780099999999999</v>
      </c>
      <c r="I263" s="83">
        <v>15.633484880000001</v>
      </c>
      <c r="J263" s="84">
        <f t="shared" si="3"/>
        <v>-8.2386148626238274E-4</v>
      </c>
      <c r="K263" s="84">
        <f>I263/'סכום נכסי הקרן'!$C$42</f>
        <v>2.0323014679948672E-6</v>
      </c>
    </row>
    <row r="264" spans="2:11">
      <c r="B264" s="76" t="s">
        <v>2757</v>
      </c>
      <c r="C264" s="73" t="s">
        <v>2758</v>
      </c>
      <c r="D264" s="86" t="s">
        <v>504</v>
      </c>
      <c r="E264" s="86" t="s">
        <v>131</v>
      </c>
      <c r="F264" s="95">
        <v>45187</v>
      </c>
      <c r="G264" s="83">
        <v>3127616.1988900006</v>
      </c>
      <c r="H264" s="85">
        <v>-0.13650599999999999</v>
      </c>
      <c r="I264" s="83">
        <v>-4.2693924050000005</v>
      </c>
      <c r="J264" s="84">
        <f t="shared" si="3"/>
        <v>2.2499065302582932E-4</v>
      </c>
      <c r="K264" s="84">
        <f>I264/'סכום נכסי הקרן'!$C$42</f>
        <v>-5.5500693023522711E-7</v>
      </c>
    </row>
    <row r="265" spans="2:11">
      <c r="B265" s="76" t="s">
        <v>2759</v>
      </c>
      <c r="C265" s="73" t="s">
        <v>2760</v>
      </c>
      <c r="D265" s="86" t="s">
        <v>504</v>
      </c>
      <c r="E265" s="86" t="s">
        <v>131</v>
      </c>
      <c r="F265" s="95">
        <v>45173</v>
      </c>
      <c r="G265" s="83">
        <v>685878.41806399997</v>
      </c>
      <c r="H265" s="85">
        <v>0.29394199999999998</v>
      </c>
      <c r="I265" s="83">
        <v>2.0160874410000003</v>
      </c>
      <c r="J265" s="84">
        <f t="shared" si="3"/>
        <v>-1.0624482054555093E-4</v>
      </c>
      <c r="K265" s="84">
        <f>I265/'סכום נכסי הקרן'!$C$42</f>
        <v>2.6208471734872176E-7</v>
      </c>
    </row>
    <row r="266" spans="2:11">
      <c r="B266" s="76" t="s">
        <v>2761</v>
      </c>
      <c r="C266" s="73" t="s">
        <v>2762</v>
      </c>
      <c r="D266" s="86" t="s">
        <v>504</v>
      </c>
      <c r="E266" s="86" t="s">
        <v>131</v>
      </c>
      <c r="F266" s="95">
        <v>45187</v>
      </c>
      <c r="G266" s="83">
        <v>2907262.2599680005</v>
      </c>
      <c r="H266" s="85">
        <v>-0.100825</v>
      </c>
      <c r="I266" s="83">
        <v>-2.9312532930000001</v>
      </c>
      <c r="J266" s="84">
        <f t="shared" si="3"/>
        <v>1.544727047820245E-4</v>
      </c>
      <c r="K266" s="84">
        <f>I266/'סכום נכסי הקרן'!$C$42</f>
        <v>-3.8105325947190149E-7</v>
      </c>
    </row>
    <row r="267" spans="2:11">
      <c r="B267" s="76" t="s">
        <v>2763</v>
      </c>
      <c r="C267" s="73" t="s">
        <v>2764</v>
      </c>
      <c r="D267" s="86" t="s">
        <v>504</v>
      </c>
      <c r="E267" s="86" t="s">
        <v>131</v>
      </c>
      <c r="F267" s="95">
        <v>45176</v>
      </c>
      <c r="G267" s="83">
        <v>1469739.4672800002</v>
      </c>
      <c r="H267" s="85">
        <v>-0.59739699999999996</v>
      </c>
      <c r="I267" s="83">
        <v>-8.7801728440000026</v>
      </c>
      <c r="J267" s="84">
        <f t="shared" si="3"/>
        <v>4.6270209773589864E-4</v>
      </c>
      <c r="K267" s="84">
        <f>I267/'סכום נכסי הקרן'!$C$42</f>
        <v>-1.1413935086819794E-6</v>
      </c>
    </row>
    <row r="268" spans="2:11">
      <c r="B268" s="76" t="s">
        <v>2362</v>
      </c>
      <c r="C268" s="73" t="s">
        <v>2765</v>
      </c>
      <c r="D268" s="86" t="s">
        <v>504</v>
      </c>
      <c r="E268" s="86" t="s">
        <v>131</v>
      </c>
      <c r="F268" s="95">
        <v>44964</v>
      </c>
      <c r="G268" s="83">
        <v>3230298.8127700007</v>
      </c>
      <c r="H268" s="85">
        <v>-11.540084</v>
      </c>
      <c r="I268" s="83">
        <v>-372.77919604900006</v>
      </c>
      <c r="J268" s="84">
        <f t="shared" ref="J268:J331" si="4">IFERROR(I268/$I$11,0)</f>
        <v>1.96449112185808E-2</v>
      </c>
      <c r="K268" s="84">
        <f>I268/'סכום נכסי הקרן'!$C$42</f>
        <v>-4.8460065889565709E-5</v>
      </c>
    </row>
    <row r="269" spans="2:11">
      <c r="B269" s="76" t="s">
        <v>2378</v>
      </c>
      <c r="C269" s="73" t="s">
        <v>2766</v>
      </c>
      <c r="D269" s="86" t="s">
        <v>504</v>
      </c>
      <c r="E269" s="86" t="s">
        <v>131</v>
      </c>
      <c r="F269" s="95">
        <v>44964</v>
      </c>
      <c r="G269" s="83">
        <v>3679155.8232000005</v>
      </c>
      <c r="H269" s="85">
        <v>-11.292088</v>
      </c>
      <c r="I269" s="83">
        <v>-415.45349588900007</v>
      </c>
      <c r="J269" s="84">
        <f t="shared" si="4"/>
        <v>2.1893783582052774E-2</v>
      </c>
      <c r="K269" s="84">
        <f>I269/'סכום נכסי הקרן'!$C$42</f>
        <v>-5.4007584109347621E-5</v>
      </c>
    </row>
    <row r="270" spans="2:11">
      <c r="B270" s="76" t="s">
        <v>2421</v>
      </c>
      <c r="C270" s="73" t="s">
        <v>2767</v>
      </c>
      <c r="D270" s="86" t="s">
        <v>504</v>
      </c>
      <c r="E270" s="86" t="s">
        <v>131</v>
      </c>
      <c r="F270" s="95">
        <v>45090</v>
      </c>
      <c r="G270" s="83">
        <v>2053316.2822380003</v>
      </c>
      <c r="H270" s="85">
        <v>-7.4887360000000003</v>
      </c>
      <c r="I270" s="83">
        <v>-153.76743626800001</v>
      </c>
      <c r="J270" s="84">
        <f t="shared" si="4"/>
        <v>8.103316026778969E-3</v>
      </c>
      <c r="K270" s="84">
        <f>I270/'סכום נכסי הקרן'!$C$42</f>
        <v>-1.9989259519293026E-5</v>
      </c>
    </row>
    <row r="271" spans="2:11">
      <c r="B271" s="76" t="s">
        <v>2428</v>
      </c>
      <c r="C271" s="73" t="s">
        <v>2768</v>
      </c>
      <c r="D271" s="86" t="s">
        <v>504</v>
      </c>
      <c r="E271" s="86" t="s">
        <v>131</v>
      </c>
      <c r="F271" s="95">
        <v>45019</v>
      </c>
      <c r="G271" s="83">
        <v>1906471.6538400003</v>
      </c>
      <c r="H271" s="85">
        <v>-7.2371350000000003</v>
      </c>
      <c r="I271" s="83">
        <v>-137.973917849</v>
      </c>
      <c r="J271" s="84">
        <f t="shared" si="4"/>
        <v>7.2710210101614289E-3</v>
      </c>
      <c r="K271" s="84">
        <f>I271/'סכום נכסי הקרן'!$C$42</f>
        <v>-1.7936154219092187E-5</v>
      </c>
    </row>
    <row r="272" spans="2:11">
      <c r="B272" s="76" t="s">
        <v>2451</v>
      </c>
      <c r="C272" s="73" t="s">
        <v>2769</v>
      </c>
      <c r="D272" s="86" t="s">
        <v>504</v>
      </c>
      <c r="E272" s="86" t="s">
        <v>131</v>
      </c>
      <c r="F272" s="95">
        <v>44993</v>
      </c>
      <c r="G272" s="83">
        <v>3669584.8723870004</v>
      </c>
      <c r="H272" s="85">
        <v>-7.0105060000000003</v>
      </c>
      <c r="I272" s="83">
        <v>-257.25645484900008</v>
      </c>
      <c r="J272" s="84">
        <f t="shared" si="4"/>
        <v>1.3557033947922221E-2</v>
      </c>
      <c r="K272" s="84">
        <f>I272/'סכום נכסי הקרן'!$C$42</f>
        <v>-3.3442490580563256E-5</v>
      </c>
    </row>
    <row r="273" spans="2:11">
      <c r="B273" s="76" t="s">
        <v>2453</v>
      </c>
      <c r="C273" s="73" t="s">
        <v>2770</v>
      </c>
      <c r="D273" s="86" t="s">
        <v>504</v>
      </c>
      <c r="E273" s="86" t="s">
        <v>131</v>
      </c>
      <c r="F273" s="95">
        <v>44986</v>
      </c>
      <c r="G273" s="83">
        <v>3096646.4021920003</v>
      </c>
      <c r="H273" s="85">
        <v>-7.0262739999999999</v>
      </c>
      <c r="I273" s="83">
        <v>-217.57887545400001</v>
      </c>
      <c r="J273" s="84">
        <f t="shared" si="4"/>
        <v>1.1466084311128352E-2</v>
      </c>
      <c r="K273" s="84">
        <f>I273/'סכום נכסי הקרן'!$C$42</f>
        <v>-2.8284536134072534E-5</v>
      </c>
    </row>
    <row r="274" spans="2:11">
      <c r="B274" s="76" t="s">
        <v>2771</v>
      </c>
      <c r="C274" s="73" t="s">
        <v>2772</v>
      </c>
      <c r="D274" s="86" t="s">
        <v>504</v>
      </c>
      <c r="E274" s="86" t="s">
        <v>131</v>
      </c>
      <c r="F274" s="95">
        <v>44987</v>
      </c>
      <c r="G274" s="83">
        <v>386247.04053000006</v>
      </c>
      <c r="H274" s="85">
        <v>-5.9331389999999997</v>
      </c>
      <c r="I274" s="83">
        <v>-22.916573994</v>
      </c>
      <c r="J274" s="84">
        <f t="shared" si="4"/>
        <v>1.2076694899223715E-3</v>
      </c>
      <c r="K274" s="84">
        <f>I274/'סכום נכסי הקרן'!$C$42</f>
        <v>-2.9790790298457883E-6</v>
      </c>
    </row>
    <row r="275" spans="2:11">
      <c r="B275" s="76" t="s">
        <v>2529</v>
      </c>
      <c r="C275" s="73" t="s">
        <v>2773</v>
      </c>
      <c r="D275" s="86" t="s">
        <v>504</v>
      </c>
      <c r="E275" s="86" t="s">
        <v>131</v>
      </c>
      <c r="F275" s="95">
        <v>45035</v>
      </c>
      <c r="G275" s="83">
        <v>1550562.6406400003</v>
      </c>
      <c r="H275" s="85">
        <v>-5.4511339999999997</v>
      </c>
      <c r="I275" s="83">
        <v>-84.523244963000025</v>
      </c>
      <c r="J275" s="84">
        <f t="shared" si="4"/>
        <v>4.4542497564328499E-3</v>
      </c>
      <c r="K275" s="84">
        <f>I275/'סכום נכסי הקרן'!$C$42</f>
        <v>-1.0987743048752334E-5</v>
      </c>
    </row>
    <row r="276" spans="2:11">
      <c r="B276" s="76" t="s">
        <v>2535</v>
      </c>
      <c r="C276" s="73" t="s">
        <v>2774</v>
      </c>
      <c r="D276" s="86" t="s">
        <v>504</v>
      </c>
      <c r="E276" s="86" t="s">
        <v>131</v>
      </c>
      <c r="F276" s="95">
        <v>45007</v>
      </c>
      <c r="G276" s="83">
        <v>775495.72334000003</v>
      </c>
      <c r="H276" s="85">
        <v>-5.4826600000000001</v>
      </c>
      <c r="I276" s="83">
        <v>-42.517791210000013</v>
      </c>
      <c r="J276" s="84">
        <f t="shared" si="4"/>
        <v>2.2406245905976325E-3</v>
      </c>
      <c r="K276" s="84">
        <f>I276/'סכום נכסי הקרן'!$C$42</f>
        <v>-5.5271726141191803E-6</v>
      </c>
    </row>
    <row r="277" spans="2:11">
      <c r="B277" s="76" t="s">
        <v>2617</v>
      </c>
      <c r="C277" s="73" t="s">
        <v>2775</v>
      </c>
      <c r="D277" s="86" t="s">
        <v>504</v>
      </c>
      <c r="E277" s="86" t="s">
        <v>131</v>
      </c>
      <c r="F277" s="95">
        <v>45174</v>
      </c>
      <c r="G277" s="83">
        <v>3636382.4207100011</v>
      </c>
      <c r="H277" s="85">
        <v>-0.68731100000000001</v>
      </c>
      <c r="I277" s="83">
        <v>-24.993254846000006</v>
      </c>
      <c r="J277" s="84">
        <f t="shared" si="4"/>
        <v>1.3171074934355943E-3</v>
      </c>
      <c r="K277" s="84">
        <f>I277/'סכום נכסי הקרן'!$C$42</f>
        <v>-3.2490406907596434E-6</v>
      </c>
    </row>
    <row r="278" spans="2:11">
      <c r="B278" s="76" t="s">
        <v>2776</v>
      </c>
      <c r="C278" s="73" t="s">
        <v>2777</v>
      </c>
      <c r="D278" s="86" t="s">
        <v>504</v>
      </c>
      <c r="E278" s="86" t="s">
        <v>131</v>
      </c>
      <c r="F278" s="95">
        <v>45159</v>
      </c>
      <c r="G278" s="83">
        <v>3637057.7902230006</v>
      </c>
      <c r="H278" s="85">
        <v>-0.79363300000000003</v>
      </c>
      <c r="I278" s="83">
        <v>-28.864907060000007</v>
      </c>
      <c r="J278" s="84">
        <f t="shared" si="4"/>
        <v>1.5211378277980685E-3</v>
      </c>
      <c r="K278" s="84">
        <f>I278/'סכום נכסי הקרן'!$C$42</f>
        <v>-3.7523427080944873E-6</v>
      </c>
    </row>
    <row r="279" spans="2:11">
      <c r="B279" s="76" t="s">
        <v>2623</v>
      </c>
      <c r="C279" s="73" t="s">
        <v>2778</v>
      </c>
      <c r="D279" s="86" t="s">
        <v>504</v>
      </c>
      <c r="E279" s="86" t="s">
        <v>131</v>
      </c>
      <c r="F279" s="95">
        <v>45181</v>
      </c>
      <c r="G279" s="83">
        <v>363782.96411000006</v>
      </c>
      <c r="H279" s="85">
        <v>-0.61499300000000001</v>
      </c>
      <c r="I279" s="83">
        <v>-2.2372386970000004</v>
      </c>
      <c r="J279" s="84">
        <f t="shared" si="4"/>
        <v>1.178991640176222E-4</v>
      </c>
      <c r="K279" s="84">
        <f>I279/'סכום נכסי הקרן'!$C$42</f>
        <v>-2.9083365117042443E-7</v>
      </c>
    </row>
    <row r="280" spans="2:11">
      <c r="B280" s="76" t="s">
        <v>2779</v>
      </c>
      <c r="C280" s="73" t="s">
        <v>2780</v>
      </c>
      <c r="D280" s="86" t="s">
        <v>504</v>
      </c>
      <c r="E280" s="86" t="s">
        <v>131</v>
      </c>
      <c r="F280" s="95">
        <v>45175</v>
      </c>
      <c r="G280" s="83">
        <v>3254037.5151439998</v>
      </c>
      <c r="H280" s="85">
        <v>-1.1436E-2</v>
      </c>
      <c r="I280" s="83">
        <v>-0.37211788200000001</v>
      </c>
      <c r="J280" s="84">
        <f t="shared" si="4"/>
        <v>1.9610060948185081E-5</v>
      </c>
      <c r="K280" s="84">
        <f>I280/'סכום נכסי הקרן'!$C$42</f>
        <v>-4.8374097244512817E-8</v>
      </c>
    </row>
    <row r="281" spans="2:11">
      <c r="B281" s="76" t="s">
        <v>2781</v>
      </c>
      <c r="C281" s="73" t="s">
        <v>2782</v>
      </c>
      <c r="D281" s="86" t="s">
        <v>504</v>
      </c>
      <c r="E281" s="86" t="s">
        <v>131</v>
      </c>
      <c r="F281" s="95">
        <v>45180</v>
      </c>
      <c r="G281" s="83">
        <v>2452877.7503100005</v>
      </c>
      <c r="H281" s="85">
        <v>0.51001700000000005</v>
      </c>
      <c r="I281" s="83">
        <v>12.510094612000003</v>
      </c>
      <c r="J281" s="84">
        <f t="shared" si="4"/>
        <v>-6.5926344762136922E-4</v>
      </c>
      <c r="K281" s="84">
        <f>I281/'סכום נכסי הקרן'!$C$42</f>
        <v>1.6262710355288542E-6</v>
      </c>
    </row>
    <row r="282" spans="2:11">
      <c r="B282" s="76" t="s">
        <v>2783</v>
      </c>
      <c r="C282" s="73" t="s">
        <v>2784</v>
      </c>
      <c r="D282" s="86" t="s">
        <v>504</v>
      </c>
      <c r="E282" s="86" t="s">
        <v>131</v>
      </c>
      <c r="F282" s="95">
        <v>45126</v>
      </c>
      <c r="G282" s="83">
        <v>2213668.3008960006</v>
      </c>
      <c r="H282" s="85">
        <v>6.5409379999999997</v>
      </c>
      <c r="I282" s="83">
        <v>144.79466988100003</v>
      </c>
      <c r="J282" s="84">
        <f t="shared" si="4"/>
        <v>-7.6304645347270604E-3</v>
      </c>
      <c r="K282" s="84">
        <f>I282/'סכום נכסי הקרן'!$C$42</f>
        <v>1.882282948528291E-5</v>
      </c>
    </row>
    <row r="283" spans="2:11">
      <c r="B283" s="76" t="s">
        <v>2785</v>
      </c>
      <c r="C283" s="73" t="s">
        <v>2786</v>
      </c>
      <c r="D283" s="86" t="s">
        <v>504</v>
      </c>
      <c r="E283" s="86" t="s">
        <v>131</v>
      </c>
      <c r="F283" s="95">
        <v>45181</v>
      </c>
      <c r="G283" s="83">
        <v>2049692.8712000004</v>
      </c>
      <c r="H283" s="85">
        <v>0.78202799999999995</v>
      </c>
      <c r="I283" s="83">
        <v>16.029171781000002</v>
      </c>
      <c r="J283" s="84">
        <f t="shared" si="4"/>
        <v>-8.4471359958546263E-4</v>
      </c>
      <c r="K283" s="84">
        <f>I283/'סכום נכסי הקרן'!$C$42</f>
        <v>2.0837394599679432E-6</v>
      </c>
    </row>
    <row r="284" spans="2:11">
      <c r="B284" s="76" t="s">
        <v>2787</v>
      </c>
      <c r="C284" s="73" t="s">
        <v>2788</v>
      </c>
      <c r="D284" s="86" t="s">
        <v>504</v>
      </c>
      <c r="E284" s="86" t="s">
        <v>131</v>
      </c>
      <c r="F284" s="95">
        <v>44964</v>
      </c>
      <c r="G284" s="83">
        <v>11970000.000000002</v>
      </c>
      <c r="H284" s="85">
        <v>-11.677063</v>
      </c>
      <c r="I284" s="83">
        <v>-1397.7444500000001</v>
      </c>
      <c r="J284" s="84">
        <f t="shared" si="4"/>
        <v>7.3659061228579806E-2</v>
      </c>
      <c r="K284" s="84">
        <f>I284/'סכום נכסי הקרן'!$C$42</f>
        <v>-1.8170216809757636E-4</v>
      </c>
    </row>
    <row r="285" spans="2:11">
      <c r="B285" s="76" t="s">
        <v>2789</v>
      </c>
      <c r="C285" s="73" t="s">
        <v>2790</v>
      </c>
      <c r="D285" s="86" t="s">
        <v>504</v>
      </c>
      <c r="E285" s="86" t="s">
        <v>131</v>
      </c>
      <c r="F285" s="95">
        <v>44973</v>
      </c>
      <c r="G285" s="83">
        <v>3478000.0000000005</v>
      </c>
      <c r="H285" s="85">
        <v>-9.7877259999999993</v>
      </c>
      <c r="I285" s="83">
        <v>-340.4171</v>
      </c>
      <c r="J285" s="84">
        <f t="shared" si="4"/>
        <v>1.793947671346903E-2</v>
      </c>
      <c r="K285" s="84">
        <f>I285/'סכום נכסי הקרן'!$C$42</f>
        <v>-4.4253100148234864E-5</v>
      </c>
    </row>
    <row r="286" spans="2:11">
      <c r="B286" s="76" t="s">
        <v>2791</v>
      </c>
      <c r="C286" s="73" t="s">
        <v>2792</v>
      </c>
      <c r="D286" s="86" t="s">
        <v>504</v>
      </c>
      <c r="E286" s="86" t="s">
        <v>131</v>
      </c>
      <c r="F286" s="95">
        <v>45089</v>
      </c>
      <c r="G286" s="83">
        <v>10695000.000000002</v>
      </c>
      <c r="H286" s="85">
        <v>-6.9049889999999996</v>
      </c>
      <c r="I286" s="83">
        <v>-738.48860000000013</v>
      </c>
      <c r="J286" s="84">
        <f t="shared" si="4"/>
        <v>3.8917254870164709E-2</v>
      </c>
      <c r="K286" s="84">
        <f>I286/'סכום נכסי הקרן'!$C$42</f>
        <v>-9.6001082125809088E-5</v>
      </c>
    </row>
    <row r="287" spans="2:11">
      <c r="B287" s="76" t="s">
        <v>2542</v>
      </c>
      <c r="C287" s="73" t="s">
        <v>2793</v>
      </c>
      <c r="D287" s="86" t="s">
        <v>504</v>
      </c>
      <c r="E287" s="86" t="s">
        <v>131</v>
      </c>
      <c r="F287" s="95">
        <v>45055</v>
      </c>
      <c r="G287" s="83">
        <v>1810000.0000000002</v>
      </c>
      <c r="H287" s="85">
        <v>-5.2874759999999998</v>
      </c>
      <c r="I287" s="83">
        <v>-95.703320000000019</v>
      </c>
      <c r="J287" s="84">
        <f t="shared" si="4"/>
        <v>5.0434231433781531E-3</v>
      </c>
      <c r="K287" s="84">
        <f>I287/'סכום נכסי הקרן'!$C$42</f>
        <v>-1.2441115926545903E-5</v>
      </c>
    </row>
    <row r="288" spans="2:11">
      <c r="B288" s="76" t="s">
        <v>2794</v>
      </c>
      <c r="C288" s="73" t="s">
        <v>2795</v>
      </c>
      <c r="D288" s="86" t="s">
        <v>504</v>
      </c>
      <c r="E288" s="86" t="s">
        <v>131</v>
      </c>
      <c r="F288" s="95">
        <v>45029</v>
      </c>
      <c r="G288" s="83">
        <v>6519960.0000000009</v>
      </c>
      <c r="H288" s="85">
        <v>-5.4170699999999998</v>
      </c>
      <c r="I288" s="83">
        <v>-353.19078000000007</v>
      </c>
      <c r="J288" s="84">
        <f t="shared" si="4"/>
        <v>1.8612630720436677E-2</v>
      </c>
      <c r="K288" s="84">
        <f>I288/'סכום נכסי הקרן'!$C$42</f>
        <v>-4.5913636414778196E-5</v>
      </c>
    </row>
    <row r="289" spans="2:11">
      <c r="B289" s="76" t="s">
        <v>2796</v>
      </c>
      <c r="C289" s="73" t="s">
        <v>2797</v>
      </c>
      <c r="D289" s="86" t="s">
        <v>504</v>
      </c>
      <c r="E289" s="86" t="s">
        <v>131</v>
      </c>
      <c r="F289" s="95">
        <v>45036</v>
      </c>
      <c r="G289" s="83">
        <v>7252400.0000000009</v>
      </c>
      <c r="H289" s="85">
        <v>-5.3007860000000004</v>
      </c>
      <c r="I289" s="83">
        <v>-384.43420000000009</v>
      </c>
      <c r="J289" s="84">
        <f t="shared" si="4"/>
        <v>2.0259112655507307E-2</v>
      </c>
      <c r="K289" s="84">
        <f>I289/'סכום נכסי הקרן'!$C$42</f>
        <v>-4.9975177959645841E-5</v>
      </c>
    </row>
    <row r="290" spans="2:11">
      <c r="B290" s="76" t="s">
        <v>2798</v>
      </c>
      <c r="C290" s="73" t="s">
        <v>2799</v>
      </c>
      <c r="D290" s="86" t="s">
        <v>504</v>
      </c>
      <c r="E290" s="86" t="s">
        <v>131</v>
      </c>
      <c r="F290" s="95">
        <v>45083</v>
      </c>
      <c r="G290" s="83">
        <v>7377400.0000000009</v>
      </c>
      <c r="H290" s="85">
        <v>-3.516607</v>
      </c>
      <c r="I290" s="83">
        <v>-259.43420000000003</v>
      </c>
      <c r="J290" s="84">
        <f t="shared" si="4"/>
        <v>1.3671797890227802E-2</v>
      </c>
      <c r="K290" s="84">
        <f>I290/'סכום נכסי הקרן'!$C$42</f>
        <v>-3.3725590266990688E-5</v>
      </c>
    </row>
    <row r="291" spans="2:11">
      <c r="B291" s="76" t="s">
        <v>2800</v>
      </c>
      <c r="C291" s="73" t="s">
        <v>2801</v>
      </c>
      <c r="D291" s="86" t="s">
        <v>504</v>
      </c>
      <c r="E291" s="86" t="s">
        <v>131</v>
      </c>
      <c r="F291" s="95">
        <v>45173</v>
      </c>
      <c r="G291" s="83">
        <v>7592800.0000000009</v>
      </c>
      <c r="H291" s="85">
        <v>-0.38886500000000002</v>
      </c>
      <c r="I291" s="83">
        <v>-29.525730000000003</v>
      </c>
      <c r="J291" s="84">
        <f t="shared" si="4"/>
        <v>1.5559622174772475E-3</v>
      </c>
      <c r="K291" s="84">
        <f>I291/'סכום נכסי הקרן'!$C$42</f>
        <v>-3.8382475105972723E-6</v>
      </c>
    </row>
    <row r="292" spans="2:11">
      <c r="B292" s="76" t="s">
        <v>2802</v>
      </c>
      <c r="C292" s="73" t="s">
        <v>2803</v>
      </c>
      <c r="D292" s="86" t="s">
        <v>504</v>
      </c>
      <c r="E292" s="86" t="s">
        <v>131</v>
      </c>
      <c r="F292" s="95">
        <v>45015</v>
      </c>
      <c r="G292" s="83">
        <v>21032000.000000004</v>
      </c>
      <c r="H292" s="85">
        <v>6.849297</v>
      </c>
      <c r="I292" s="83">
        <v>1440.5440500000002</v>
      </c>
      <c r="J292" s="84">
        <f t="shared" si="4"/>
        <v>-7.5914536724804263E-2</v>
      </c>
      <c r="K292" s="84">
        <f>I292/'סכום נכסי הקרן'!$C$42</f>
        <v>1.8726597492486088E-4</v>
      </c>
    </row>
    <row r="293" spans="2:11">
      <c r="B293" s="76" t="s">
        <v>2804</v>
      </c>
      <c r="C293" s="73" t="s">
        <v>2805</v>
      </c>
      <c r="D293" s="86" t="s">
        <v>504</v>
      </c>
      <c r="E293" s="86" t="s">
        <v>131</v>
      </c>
      <c r="F293" s="95">
        <v>44998</v>
      </c>
      <c r="G293" s="83">
        <v>5736000.0000000009</v>
      </c>
      <c r="H293" s="85">
        <v>5.9219549999999996</v>
      </c>
      <c r="I293" s="83">
        <v>339.68333000000007</v>
      </c>
      <c r="J293" s="84">
        <f t="shared" si="4"/>
        <v>-1.790080812182648E-2</v>
      </c>
      <c r="K293" s="84">
        <f>I293/'סכום נכסי הקרן'!$C$42</f>
        <v>4.4157712468544954E-5</v>
      </c>
    </row>
    <row r="294" spans="2:11">
      <c r="B294" s="76" t="s">
        <v>2806</v>
      </c>
      <c r="C294" s="73" t="s">
        <v>2807</v>
      </c>
      <c r="D294" s="86" t="s">
        <v>504</v>
      </c>
      <c r="E294" s="86" t="s">
        <v>131</v>
      </c>
      <c r="F294" s="95">
        <v>45005</v>
      </c>
      <c r="G294" s="83">
        <v>7648000.0000000009</v>
      </c>
      <c r="H294" s="85">
        <v>4.5202809999999998</v>
      </c>
      <c r="I294" s="83">
        <v>345.71110999999996</v>
      </c>
      <c r="J294" s="84">
        <f t="shared" si="4"/>
        <v>-1.8218463195393324E-2</v>
      </c>
      <c r="K294" s="84">
        <f>I294/'סכום נכסי הקרן'!$C$42</f>
        <v>4.4941303986161203E-5</v>
      </c>
    </row>
    <row r="295" spans="2:11">
      <c r="B295" s="72"/>
      <c r="C295" s="73"/>
      <c r="D295" s="73"/>
      <c r="E295" s="73"/>
      <c r="F295" s="73"/>
      <c r="G295" s="83"/>
      <c r="H295" s="85"/>
      <c r="I295" s="73"/>
      <c r="J295" s="84"/>
      <c r="K295" s="73"/>
    </row>
    <row r="296" spans="2:11">
      <c r="B296" s="92" t="s">
        <v>194</v>
      </c>
      <c r="C296" s="71"/>
      <c r="D296" s="71"/>
      <c r="E296" s="71"/>
      <c r="F296" s="71"/>
      <c r="G296" s="80"/>
      <c r="H296" s="82"/>
      <c r="I296" s="80">
        <v>4788.221763348999</v>
      </c>
      <c r="J296" s="81">
        <f t="shared" si="4"/>
        <v>-0.2523321913691321</v>
      </c>
      <c r="K296" s="81">
        <f>I296/'סכום נכסי הקרן'!$C$42</f>
        <v>6.2245303548335554E-4</v>
      </c>
    </row>
    <row r="297" spans="2:11">
      <c r="B297" s="76" t="s">
        <v>2808</v>
      </c>
      <c r="C297" s="73" t="s">
        <v>2809</v>
      </c>
      <c r="D297" s="86" t="s">
        <v>504</v>
      </c>
      <c r="E297" s="86" t="s">
        <v>135</v>
      </c>
      <c r="F297" s="95">
        <v>45166</v>
      </c>
      <c r="G297" s="83">
        <v>271201.275288</v>
      </c>
      <c r="H297" s="85">
        <v>0.86027900000000002</v>
      </c>
      <c r="I297" s="83">
        <v>2.3330871870000007</v>
      </c>
      <c r="J297" s="84">
        <f t="shared" si="4"/>
        <v>-1.2295023740487617E-4</v>
      </c>
      <c r="K297" s="84">
        <f>I297/'סכום נכסי הקרן'!$C$42</f>
        <v>3.0329363871813314E-7</v>
      </c>
    </row>
    <row r="298" spans="2:11">
      <c r="B298" s="76" t="s">
        <v>2810</v>
      </c>
      <c r="C298" s="73" t="s">
        <v>2811</v>
      </c>
      <c r="D298" s="86" t="s">
        <v>504</v>
      </c>
      <c r="E298" s="86" t="s">
        <v>135</v>
      </c>
      <c r="F298" s="95">
        <v>45166</v>
      </c>
      <c r="G298" s="83">
        <v>352561.65787400008</v>
      </c>
      <c r="H298" s="85">
        <v>0.70592299999999997</v>
      </c>
      <c r="I298" s="83">
        <v>2.4888154390000001</v>
      </c>
      <c r="J298" s="84">
        <f t="shared" si="4"/>
        <v>-1.3115688551504229E-4</v>
      </c>
      <c r="K298" s="84">
        <f>I298/'סכום נכסי הקרן'!$C$42</f>
        <v>3.2353779781491626E-7</v>
      </c>
    </row>
    <row r="299" spans="2:11">
      <c r="B299" s="76" t="s">
        <v>2812</v>
      </c>
      <c r="C299" s="73" t="s">
        <v>2813</v>
      </c>
      <c r="D299" s="86" t="s">
        <v>504</v>
      </c>
      <c r="E299" s="86" t="s">
        <v>135</v>
      </c>
      <c r="F299" s="95">
        <v>45168</v>
      </c>
      <c r="G299" s="83">
        <v>1710905.5479230005</v>
      </c>
      <c r="H299" s="85">
        <v>9.9307000000000006E-2</v>
      </c>
      <c r="I299" s="83">
        <v>1.6990463540000003</v>
      </c>
      <c r="J299" s="84">
        <f t="shared" si="4"/>
        <v>-8.9537225076788038E-5</v>
      </c>
      <c r="K299" s="84">
        <f>I299/'סכום נכסי הקרן'!$C$42</f>
        <v>2.2087042178567209E-7</v>
      </c>
    </row>
    <row r="300" spans="2:11">
      <c r="B300" s="76" t="s">
        <v>2814</v>
      </c>
      <c r="C300" s="73" t="s">
        <v>2815</v>
      </c>
      <c r="D300" s="86" t="s">
        <v>504</v>
      </c>
      <c r="E300" s="86" t="s">
        <v>135</v>
      </c>
      <c r="F300" s="95">
        <v>45168</v>
      </c>
      <c r="G300" s="83">
        <v>352561.65787400008</v>
      </c>
      <c r="H300" s="85">
        <v>-0.54898599999999997</v>
      </c>
      <c r="I300" s="83">
        <v>-1.9355131670000003</v>
      </c>
      <c r="J300" s="84">
        <f t="shared" si="4"/>
        <v>1.0199867570697592E-4</v>
      </c>
      <c r="K300" s="84">
        <f>I300/'סכום נכסי הקרן'!$C$42</f>
        <v>-2.5161032749964158E-7</v>
      </c>
    </row>
    <row r="301" spans="2:11">
      <c r="B301" s="76" t="s">
        <v>2816</v>
      </c>
      <c r="C301" s="73" t="s">
        <v>2817</v>
      </c>
      <c r="D301" s="86" t="s">
        <v>504</v>
      </c>
      <c r="E301" s="86" t="s">
        <v>131</v>
      </c>
      <c r="F301" s="95">
        <v>45166</v>
      </c>
      <c r="G301" s="83">
        <v>1316244.0921030003</v>
      </c>
      <c r="H301" s="85">
        <v>1.032483</v>
      </c>
      <c r="I301" s="83">
        <v>13.589997602</v>
      </c>
      <c r="J301" s="84">
        <f t="shared" si="4"/>
        <v>-7.1617273491014093E-4</v>
      </c>
      <c r="K301" s="84">
        <f>I301/'סכום נכסי הקרן'!$C$42</f>
        <v>1.7666548622133779E-6</v>
      </c>
    </row>
    <row r="302" spans="2:11">
      <c r="B302" s="76" t="s">
        <v>2818</v>
      </c>
      <c r="C302" s="73" t="s">
        <v>2819</v>
      </c>
      <c r="D302" s="86" t="s">
        <v>504</v>
      </c>
      <c r="E302" s="86" t="s">
        <v>131</v>
      </c>
      <c r="F302" s="95">
        <v>45167</v>
      </c>
      <c r="G302" s="83">
        <v>932884.11066800018</v>
      </c>
      <c r="H302" s="85">
        <v>1.312535</v>
      </c>
      <c r="I302" s="83">
        <v>12.244432595000003</v>
      </c>
      <c r="J302" s="84">
        <f t="shared" si="4"/>
        <v>-6.4526345300410491E-4</v>
      </c>
      <c r="K302" s="84">
        <f>I302/'סכום נכסי הקרן'!$C$42</f>
        <v>1.5917358495940609E-6</v>
      </c>
    </row>
    <row r="303" spans="2:11">
      <c r="B303" s="76" t="s">
        <v>2820</v>
      </c>
      <c r="C303" s="73" t="s">
        <v>2821</v>
      </c>
      <c r="D303" s="86" t="s">
        <v>504</v>
      </c>
      <c r="E303" s="86" t="s">
        <v>134</v>
      </c>
      <c r="F303" s="95">
        <v>45167</v>
      </c>
      <c r="G303" s="83">
        <v>1506478.7277560001</v>
      </c>
      <c r="H303" s="85">
        <v>-2.7175989999999999</v>
      </c>
      <c r="I303" s="83">
        <v>-40.940046951000006</v>
      </c>
      <c r="J303" s="84">
        <f t="shared" si="4"/>
        <v>2.1574798061724668E-3</v>
      </c>
      <c r="K303" s="84">
        <f>I303/'סכום נכסי הקרן'!$C$42</f>
        <v>-5.32207106457355E-6</v>
      </c>
    </row>
    <row r="304" spans="2:11">
      <c r="B304" s="76" t="s">
        <v>2822</v>
      </c>
      <c r="C304" s="73" t="s">
        <v>2823</v>
      </c>
      <c r="D304" s="86" t="s">
        <v>504</v>
      </c>
      <c r="E304" s="86" t="s">
        <v>131</v>
      </c>
      <c r="F304" s="95">
        <v>45127</v>
      </c>
      <c r="G304" s="83">
        <v>755621.88210499997</v>
      </c>
      <c r="H304" s="85">
        <v>-7.8614119999999996</v>
      </c>
      <c r="I304" s="83">
        <v>-59.402547578000004</v>
      </c>
      <c r="J304" s="84">
        <f t="shared" si="4"/>
        <v>3.1304262300462199E-3</v>
      </c>
      <c r="K304" s="84">
        <f>I304/'סכום נכסי הקרן'!$C$42</f>
        <v>-7.7221352482866471E-6</v>
      </c>
    </row>
    <row r="305" spans="2:11">
      <c r="B305" s="76" t="s">
        <v>2824</v>
      </c>
      <c r="C305" s="73" t="s">
        <v>2825</v>
      </c>
      <c r="D305" s="86" t="s">
        <v>504</v>
      </c>
      <c r="E305" s="86" t="s">
        <v>131</v>
      </c>
      <c r="F305" s="95">
        <v>45127</v>
      </c>
      <c r="G305" s="83">
        <v>1966274.2054070001</v>
      </c>
      <c r="H305" s="85">
        <v>-7.8351649999999999</v>
      </c>
      <c r="I305" s="83">
        <v>-154.06083247699999</v>
      </c>
      <c r="J305" s="84">
        <f t="shared" si="4"/>
        <v>8.1187775722159506E-3</v>
      </c>
      <c r="K305" s="84">
        <f>I305/'סכום נכסי הקרן'!$C$42</f>
        <v>-2.0027400058707729E-5</v>
      </c>
    </row>
    <row r="306" spans="2:11">
      <c r="B306" s="76" t="s">
        <v>2826</v>
      </c>
      <c r="C306" s="73" t="s">
        <v>2827</v>
      </c>
      <c r="D306" s="86" t="s">
        <v>504</v>
      </c>
      <c r="E306" s="86" t="s">
        <v>131</v>
      </c>
      <c r="F306" s="95">
        <v>45127</v>
      </c>
      <c r="G306" s="83">
        <v>1715177.40228</v>
      </c>
      <c r="H306" s="85">
        <v>-7.8288039999999999</v>
      </c>
      <c r="I306" s="83">
        <v>-134.27788281700003</v>
      </c>
      <c r="J306" s="84">
        <f t="shared" si="4"/>
        <v>7.0762454410471598E-3</v>
      </c>
      <c r="K306" s="84">
        <f>I306/'סכום נכסי הקרן'!$C$42</f>
        <v>-1.7455681856151315E-5</v>
      </c>
    </row>
    <row r="307" spans="2:11">
      <c r="B307" s="76" t="s">
        <v>2828</v>
      </c>
      <c r="C307" s="73" t="s">
        <v>2829</v>
      </c>
      <c r="D307" s="86" t="s">
        <v>504</v>
      </c>
      <c r="E307" s="86" t="s">
        <v>131</v>
      </c>
      <c r="F307" s="95">
        <v>45168</v>
      </c>
      <c r="G307" s="83">
        <v>561800.65584000014</v>
      </c>
      <c r="H307" s="85">
        <v>-2.2661950000000002</v>
      </c>
      <c r="I307" s="83">
        <v>-12.731500190000002</v>
      </c>
      <c r="J307" s="84">
        <f t="shared" si="4"/>
        <v>6.7093119348596633E-4</v>
      </c>
      <c r="K307" s="84">
        <f>I307/'סכום נכסי הקרן'!$C$42</f>
        <v>-1.655053030371686E-6</v>
      </c>
    </row>
    <row r="308" spans="2:11">
      <c r="B308" s="76" t="s">
        <v>2830</v>
      </c>
      <c r="C308" s="73" t="s">
        <v>2831</v>
      </c>
      <c r="D308" s="86" t="s">
        <v>504</v>
      </c>
      <c r="E308" s="86" t="s">
        <v>131</v>
      </c>
      <c r="F308" s="95">
        <v>45166</v>
      </c>
      <c r="G308" s="83">
        <v>1123601.3116800003</v>
      </c>
      <c r="H308" s="85">
        <v>-2.2033010000000002</v>
      </c>
      <c r="I308" s="83">
        <v>-24.756318647000004</v>
      </c>
      <c r="J308" s="84">
        <f t="shared" si="4"/>
        <v>1.304621306858779E-3</v>
      </c>
      <c r="K308" s="84">
        <f>I308/'סכום נכסי הקרן'!$C$42</f>
        <v>-3.2182397664139238E-6</v>
      </c>
    </row>
    <row r="309" spans="2:11">
      <c r="B309" s="76" t="s">
        <v>2832</v>
      </c>
      <c r="C309" s="73" t="s">
        <v>2833</v>
      </c>
      <c r="D309" s="86" t="s">
        <v>504</v>
      </c>
      <c r="E309" s="86" t="s">
        <v>131</v>
      </c>
      <c r="F309" s="95">
        <v>45166</v>
      </c>
      <c r="G309" s="83">
        <v>337080.39350400004</v>
      </c>
      <c r="H309" s="85">
        <v>-2.166172</v>
      </c>
      <c r="I309" s="83">
        <v>-7.3017427190000008</v>
      </c>
      <c r="J309" s="84">
        <f t="shared" si="4"/>
        <v>3.847910210011264E-4</v>
      </c>
      <c r="K309" s="84">
        <f>I309/'סכום נכסי הקרן'!$C$42</f>
        <v>-9.4920246897277415E-7</v>
      </c>
    </row>
    <row r="310" spans="2:11">
      <c r="B310" s="76" t="s">
        <v>2834</v>
      </c>
      <c r="C310" s="73" t="s">
        <v>2835</v>
      </c>
      <c r="D310" s="86" t="s">
        <v>504</v>
      </c>
      <c r="E310" s="86" t="s">
        <v>131</v>
      </c>
      <c r="F310" s="95">
        <v>45168</v>
      </c>
      <c r="G310" s="83">
        <v>449440.52467200009</v>
      </c>
      <c r="H310" s="85">
        <v>-2.162604</v>
      </c>
      <c r="I310" s="83">
        <v>-9.7196181270000022</v>
      </c>
      <c r="J310" s="84">
        <f t="shared" si="4"/>
        <v>5.1220947200692325E-4</v>
      </c>
      <c r="K310" s="84">
        <f>I310/'סכום נכסי הקרן'!$C$42</f>
        <v>-1.2635182967504571E-6</v>
      </c>
    </row>
    <row r="311" spans="2:11">
      <c r="B311" s="76" t="s">
        <v>2836</v>
      </c>
      <c r="C311" s="73" t="s">
        <v>2837</v>
      </c>
      <c r="D311" s="86" t="s">
        <v>504</v>
      </c>
      <c r="E311" s="86" t="s">
        <v>131</v>
      </c>
      <c r="F311" s="95">
        <v>45189</v>
      </c>
      <c r="G311" s="83">
        <v>421350.49187999999</v>
      </c>
      <c r="H311" s="85">
        <v>-0.74099099999999996</v>
      </c>
      <c r="I311" s="83">
        <v>-3.1221683920000003</v>
      </c>
      <c r="J311" s="84">
        <f t="shared" si="4"/>
        <v>1.6453364758648448E-4</v>
      </c>
      <c r="K311" s="84">
        <f>I311/'סכום נכסי הקרן'!$C$42</f>
        <v>-4.0587159261632105E-7</v>
      </c>
    </row>
    <row r="312" spans="2:11">
      <c r="B312" s="76" t="s">
        <v>2838</v>
      </c>
      <c r="C312" s="73" t="s">
        <v>2839</v>
      </c>
      <c r="D312" s="86" t="s">
        <v>504</v>
      </c>
      <c r="E312" s="86" t="s">
        <v>131</v>
      </c>
      <c r="F312" s="95">
        <v>45189</v>
      </c>
      <c r="G312" s="83">
        <v>421350.49187999999</v>
      </c>
      <c r="H312" s="85">
        <v>-0.70283700000000005</v>
      </c>
      <c r="I312" s="83">
        <v>-2.961405391</v>
      </c>
      <c r="J312" s="84">
        <f t="shared" si="4"/>
        <v>1.5606167566490091E-4</v>
      </c>
      <c r="K312" s="84">
        <f>I312/'סכום נכסי הקרן'!$C$42</f>
        <v>-3.8497293275644974E-7</v>
      </c>
    </row>
    <row r="313" spans="2:11">
      <c r="B313" s="76" t="s">
        <v>2840</v>
      </c>
      <c r="C313" s="73" t="s">
        <v>2841</v>
      </c>
      <c r="D313" s="86" t="s">
        <v>504</v>
      </c>
      <c r="E313" s="86" t="s">
        <v>131</v>
      </c>
      <c r="F313" s="95">
        <v>45195</v>
      </c>
      <c r="G313" s="83">
        <v>421350.49187999999</v>
      </c>
      <c r="H313" s="85">
        <v>-3.2599999999999997E-2</v>
      </c>
      <c r="I313" s="83">
        <v>-0.13736135500000002</v>
      </c>
      <c r="J313" s="84">
        <f t="shared" si="4"/>
        <v>7.238739855762395E-6</v>
      </c>
      <c r="K313" s="84">
        <f>I313/'סכום נכסי הקרן'!$C$42</f>
        <v>-1.7856523069235483E-8</v>
      </c>
    </row>
    <row r="314" spans="2:11">
      <c r="B314" s="76" t="s">
        <v>2842</v>
      </c>
      <c r="C314" s="73" t="s">
        <v>2843</v>
      </c>
      <c r="D314" s="86" t="s">
        <v>504</v>
      </c>
      <c r="E314" s="86" t="s">
        <v>131</v>
      </c>
      <c r="F314" s="95">
        <v>45196</v>
      </c>
      <c r="G314" s="83">
        <v>421350.49187999999</v>
      </c>
      <c r="H314" s="85">
        <v>0.25872400000000001</v>
      </c>
      <c r="I314" s="83">
        <v>1.0901336690000003</v>
      </c>
      <c r="J314" s="84">
        <f t="shared" si="4"/>
        <v>-5.7448428911456146E-5</v>
      </c>
      <c r="K314" s="84">
        <f>I314/'סכום נכסי הקרן'!$C$42</f>
        <v>1.4171378120905127E-7</v>
      </c>
    </row>
    <row r="315" spans="2:11">
      <c r="B315" s="76" t="s">
        <v>2844</v>
      </c>
      <c r="C315" s="73" t="s">
        <v>2845</v>
      </c>
      <c r="D315" s="86" t="s">
        <v>504</v>
      </c>
      <c r="E315" s="86" t="s">
        <v>135</v>
      </c>
      <c r="F315" s="95">
        <v>45176</v>
      </c>
      <c r="G315" s="83">
        <v>669729.65549100016</v>
      </c>
      <c r="H315" s="85">
        <v>-1.6319030000000001</v>
      </c>
      <c r="I315" s="83">
        <v>-10.929340129000002</v>
      </c>
      <c r="J315" s="84">
        <f t="shared" si="4"/>
        <v>5.7596002885218782E-4</v>
      </c>
      <c r="K315" s="84">
        <f>I315/'סכום נכסי הקרן'!$C$42</f>
        <v>-1.4207781667923239E-6</v>
      </c>
    </row>
    <row r="316" spans="2:11">
      <c r="B316" s="76" t="s">
        <v>2846</v>
      </c>
      <c r="C316" s="73" t="s">
        <v>2847</v>
      </c>
      <c r="D316" s="86" t="s">
        <v>504</v>
      </c>
      <c r="E316" s="86" t="s">
        <v>135</v>
      </c>
      <c r="F316" s="95">
        <v>45161</v>
      </c>
      <c r="G316" s="83">
        <v>3822868.0699790008</v>
      </c>
      <c r="H316" s="85">
        <v>-0.84712500000000002</v>
      </c>
      <c r="I316" s="83">
        <v>-32.38448145000001</v>
      </c>
      <c r="J316" s="84">
        <f t="shared" si="4"/>
        <v>1.7066141825720414E-3</v>
      </c>
      <c r="K316" s="84">
        <f>I316/'סכום נכסי הקרן'!$C$42</f>
        <v>-4.2098757696235135E-6</v>
      </c>
    </row>
    <row r="317" spans="2:11">
      <c r="B317" s="76" t="s">
        <v>2848</v>
      </c>
      <c r="C317" s="73" t="s">
        <v>2849</v>
      </c>
      <c r="D317" s="86" t="s">
        <v>504</v>
      </c>
      <c r="E317" s="86" t="s">
        <v>135</v>
      </c>
      <c r="F317" s="95">
        <v>45180</v>
      </c>
      <c r="G317" s="83">
        <v>351753.17112000001</v>
      </c>
      <c r="H317" s="85">
        <v>-0.62245499999999998</v>
      </c>
      <c r="I317" s="83">
        <v>-2.1895066160000005</v>
      </c>
      <c r="J317" s="84">
        <f t="shared" si="4"/>
        <v>1.1538375408203167E-4</v>
      </c>
      <c r="K317" s="84">
        <f>I317/'סכום נכסי הקרן'!$C$42</f>
        <v>-2.8462863808272511E-7</v>
      </c>
    </row>
    <row r="318" spans="2:11">
      <c r="B318" s="76" t="s">
        <v>2850</v>
      </c>
      <c r="C318" s="73" t="s">
        <v>2851</v>
      </c>
      <c r="D318" s="86" t="s">
        <v>504</v>
      </c>
      <c r="E318" s="86" t="s">
        <v>135</v>
      </c>
      <c r="F318" s="95">
        <v>45127</v>
      </c>
      <c r="G318" s="83">
        <v>1814148.8289910003</v>
      </c>
      <c r="H318" s="85">
        <v>5.3215859999999999</v>
      </c>
      <c r="I318" s="83">
        <v>96.541489986000002</v>
      </c>
      <c r="J318" s="84">
        <f t="shared" si="4"/>
        <v>-5.0875934595748873E-3</v>
      </c>
      <c r="K318" s="84">
        <f>I318/'סכום נכסי הקרן'!$C$42</f>
        <v>1.2550075260056769E-5</v>
      </c>
    </row>
    <row r="319" spans="2:11">
      <c r="B319" s="76" t="s">
        <v>2852</v>
      </c>
      <c r="C319" s="73" t="s">
        <v>2853</v>
      </c>
      <c r="D319" s="86" t="s">
        <v>504</v>
      </c>
      <c r="E319" s="86" t="s">
        <v>131</v>
      </c>
      <c r="F319" s="95">
        <v>45127</v>
      </c>
      <c r="G319" s="83">
        <v>3079246.9501630003</v>
      </c>
      <c r="H319" s="85">
        <v>2.4769519999999998</v>
      </c>
      <c r="I319" s="83">
        <v>76.271468107000004</v>
      </c>
      <c r="J319" s="84">
        <f t="shared" si="4"/>
        <v>-4.0193933442462856E-3</v>
      </c>
      <c r="K319" s="84">
        <f>I319/'סכום נכסי הקרן'!$C$42</f>
        <v>9.9150392756179777E-6</v>
      </c>
    </row>
    <row r="320" spans="2:11">
      <c r="B320" s="76" t="s">
        <v>2854</v>
      </c>
      <c r="C320" s="73" t="s">
        <v>2855</v>
      </c>
      <c r="D320" s="86" t="s">
        <v>504</v>
      </c>
      <c r="E320" s="86" t="s">
        <v>131</v>
      </c>
      <c r="F320" s="95">
        <v>45127</v>
      </c>
      <c r="G320" s="83">
        <v>1278531.9625310001</v>
      </c>
      <c r="H320" s="85">
        <v>2.4546519999999998</v>
      </c>
      <c r="I320" s="83">
        <v>31.383510756000007</v>
      </c>
      <c r="J320" s="84">
        <f t="shared" si="4"/>
        <v>-1.6538645103144551E-3</v>
      </c>
      <c r="K320" s="84">
        <f>I320/'סכום נכסי הקרן'!$C$42</f>
        <v>4.0797528810640661E-6</v>
      </c>
    </row>
    <row r="321" spans="2:11">
      <c r="B321" s="76" t="s">
        <v>2856</v>
      </c>
      <c r="C321" s="73" t="s">
        <v>2857</v>
      </c>
      <c r="D321" s="86" t="s">
        <v>504</v>
      </c>
      <c r="E321" s="86" t="s">
        <v>131</v>
      </c>
      <c r="F321" s="95">
        <v>45127</v>
      </c>
      <c r="G321" s="83">
        <v>958562.29285000009</v>
      </c>
      <c r="H321" s="85">
        <v>2.4204590000000001</v>
      </c>
      <c r="I321" s="83">
        <v>23.201605064999999</v>
      </c>
      <c r="J321" s="84">
        <f t="shared" si="4"/>
        <v>-1.2226902049828653E-3</v>
      </c>
      <c r="K321" s="84">
        <f>I321/'סכום נכסי הקרן'!$C$42</f>
        <v>3.0161321289125551E-6</v>
      </c>
    </row>
    <row r="322" spans="2:11">
      <c r="B322" s="76" t="s">
        <v>2858</v>
      </c>
      <c r="C322" s="73" t="s">
        <v>2859</v>
      </c>
      <c r="D322" s="86" t="s">
        <v>504</v>
      </c>
      <c r="E322" s="86" t="s">
        <v>133</v>
      </c>
      <c r="F322" s="95">
        <v>45195</v>
      </c>
      <c r="G322" s="83">
        <v>893112.41190000018</v>
      </c>
      <c r="H322" s="85">
        <v>-0.11927400000000001</v>
      </c>
      <c r="I322" s="83">
        <v>-1.0652505630000002</v>
      </c>
      <c r="J322" s="84">
        <f t="shared" si="4"/>
        <v>5.6137126098977622E-5</v>
      </c>
      <c r="K322" s="84">
        <f>I322/'סכום נכסי הקרן'!$C$42</f>
        <v>-1.384790595049502E-7</v>
      </c>
    </row>
    <row r="323" spans="2:11">
      <c r="B323" s="76" t="s">
        <v>2860</v>
      </c>
      <c r="C323" s="73" t="s">
        <v>2861</v>
      </c>
      <c r="D323" s="86" t="s">
        <v>504</v>
      </c>
      <c r="E323" s="86" t="s">
        <v>133</v>
      </c>
      <c r="F323" s="95">
        <v>45195</v>
      </c>
      <c r="G323" s="83">
        <v>893321.71877000015</v>
      </c>
      <c r="H323" s="85">
        <v>-9.5815999999999998E-2</v>
      </c>
      <c r="I323" s="83">
        <v>-0.85594369400000003</v>
      </c>
      <c r="J323" s="84">
        <f t="shared" si="4"/>
        <v>4.5106964269872634E-5</v>
      </c>
      <c r="K323" s="84">
        <f>I323/'סכום נכסי הקרן'!$C$42</f>
        <v>-1.112698569250255E-7</v>
      </c>
    </row>
    <row r="324" spans="2:11">
      <c r="B324" s="76" t="s">
        <v>2862</v>
      </c>
      <c r="C324" s="73" t="s">
        <v>2863</v>
      </c>
      <c r="D324" s="86" t="s">
        <v>504</v>
      </c>
      <c r="E324" s="86" t="s">
        <v>133</v>
      </c>
      <c r="F324" s="95">
        <v>45078</v>
      </c>
      <c r="G324" s="83">
        <v>4413787.9122780003</v>
      </c>
      <c r="H324" s="85">
        <v>1.3257589999999999</v>
      </c>
      <c r="I324" s="83">
        <v>58.516206550000007</v>
      </c>
      <c r="J324" s="84">
        <f t="shared" si="4"/>
        <v>-3.0837173713196809E-3</v>
      </c>
      <c r="K324" s="84">
        <f>I324/'סכום נכסי הקרן'!$C$42</f>
        <v>7.6069138382059751E-6</v>
      </c>
    </row>
    <row r="325" spans="2:11">
      <c r="B325" s="76" t="s">
        <v>2862</v>
      </c>
      <c r="C325" s="73" t="s">
        <v>2864</v>
      </c>
      <c r="D325" s="86" t="s">
        <v>504</v>
      </c>
      <c r="E325" s="86" t="s">
        <v>133</v>
      </c>
      <c r="F325" s="95">
        <v>45078</v>
      </c>
      <c r="G325" s="83">
        <v>2878615.5098279999</v>
      </c>
      <c r="H325" s="85">
        <v>1.3257589999999999</v>
      </c>
      <c r="I325" s="83">
        <v>38.163514800000002</v>
      </c>
      <c r="J325" s="84">
        <f t="shared" si="4"/>
        <v>-2.0111606762960223E-3</v>
      </c>
      <c r="K325" s="84">
        <f>I325/'סכום נכסי הקרן'!$C$42</f>
        <v>4.9611310432203419E-6</v>
      </c>
    </row>
    <row r="326" spans="2:11">
      <c r="B326" s="76" t="s">
        <v>2865</v>
      </c>
      <c r="C326" s="73" t="s">
        <v>2866</v>
      </c>
      <c r="D326" s="86" t="s">
        <v>504</v>
      </c>
      <c r="E326" s="86" t="s">
        <v>133</v>
      </c>
      <c r="F326" s="95">
        <v>45078</v>
      </c>
      <c r="G326" s="83">
        <v>1125966.304152</v>
      </c>
      <c r="H326" s="85">
        <v>1.3257589999999999</v>
      </c>
      <c r="I326" s="83">
        <v>14.927603694000002</v>
      </c>
      <c r="J326" s="84">
        <f t="shared" si="4"/>
        <v>-7.8666259378981629E-4</v>
      </c>
      <c r="K326" s="84">
        <f>I326/'סכום נכסי הקרן'!$C$42</f>
        <v>1.9405392421348482E-6</v>
      </c>
    </row>
    <row r="327" spans="2:11">
      <c r="B327" s="76" t="s">
        <v>2867</v>
      </c>
      <c r="C327" s="73" t="s">
        <v>2868</v>
      </c>
      <c r="D327" s="86" t="s">
        <v>504</v>
      </c>
      <c r="E327" s="86" t="s">
        <v>133</v>
      </c>
      <c r="F327" s="95">
        <v>45181</v>
      </c>
      <c r="G327" s="83">
        <v>2489673.8159580003</v>
      </c>
      <c r="H327" s="85">
        <v>1.2325010000000001</v>
      </c>
      <c r="I327" s="83">
        <v>30.685244211000004</v>
      </c>
      <c r="J327" s="84">
        <f t="shared" si="4"/>
        <v>-1.6170668981386213E-3</v>
      </c>
      <c r="K327" s="84">
        <f>I327/'סכום נכסי הקרן'!$C$42</f>
        <v>3.9889805334174668E-6</v>
      </c>
    </row>
    <row r="328" spans="2:11">
      <c r="B328" s="76" t="s">
        <v>2869</v>
      </c>
      <c r="C328" s="73" t="s">
        <v>2870</v>
      </c>
      <c r="D328" s="86" t="s">
        <v>504</v>
      </c>
      <c r="E328" s="86" t="s">
        <v>133</v>
      </c>
      <c r="F328" s="95">
        <v>45181</v>
      </c>
      <c r="G328" s="83">
        <v>905503.37857100007</v>
      </c>
      <c r="H328" s="85">
        <v>1.2507649999999999</v>
      </c>
      <c r="I328" s="83">
        <v>11.325716108</v>
      </c>
      <c r="J328" s="84">
        <f t="shared" si="4"/>
        <v>-5.9684845556473825E-4</v>
      </c>
      <c r="K328" s="84">
        <f>I328/'סכום נכסי הקרן'!$C$42</f>
        <v>1.472305736632504E-6</v>
      </c>
    </row>
    <row r="329" spans="2:11">
      <c r="B329" s="76" t="s">
        <v>2871</v>
      </c>
      <c r="C329" s="73" t="s">
        <v>2872</v>
      </c>
      <c r="D329" s="86" t="s">
        <v>504</v>
      </c>
      <c r="E329" s="86" t="s">
        <v>133</v>
      </c>
      <c r="F329" s="95">
        <v>45176</v>
      </c>
      <c r="G329" s="83">
        <v>4074953.5797530003</v>
      </c>
      <c r="H329" s="85">
        <v>1.188712</v>
      </c>
      <c r="I329" s="83">
        <v>48.439473574000012</v>
      </c>
      <c r="J329" s="84">
        <f t="shared" si="4"/>
        <v>-2.5526884759710117E-3</v>
      </c>
      <c r="K329" s="84">
        <f>I329/'סכום נכסי הקרן'!$C$42</f>
        <v>6.2969717890141201E-6</v>
      </c>
    </row>
    <row r="330" spans="2:11">
      <c r="B330" s="76" t="s">
        <v>2873</v>
      </c>
      <c r="C330" s="73" t="s">
        <v>2874</v>
      </c>
      <c r="D330" s="86" t="s">
        <v>504</v>
      </c>
      <c r="E330" s="86" t="s">
        <v>133</v>
      </c>
      <c r="F330" s="95">
        <v>45181</v>
      </c>
      <c r="G330" s="83">
        <v>5787999.7512880005</v>
      </c>
      <c r="H330" s="85">
        <v>1.2598940000000001</v>
      </c>
      <c r="I330" s="83">
        <v>72.922669878999997</v>
      </c>
      <c r="J330" s="84">
        <f t="shared" si="4"/>
        <v>-3.8429166401403154E-3</v>
      </c>
      <c r="K330" s="84">
        <f>I330/'סכום נכסי הקרן'!$C$42</f>
        <v>9.4797065518508232E-6</v>
      </c>
    </row>
    <row r="331" spans="2:11">
      <c r="B331" s="76" t="s">
        <v>2875</v>
      </c>
      <c r="C331" s="73" t="s">
        <v>2876</v>
      </c>
      <c r="D331" s="86" t="s">
        <v>504</v>
      </c>
      <c r="E331" s="86" t="s">
        <v>133</v>
      </c>
      <c r="F331" s="95">
        <v>45176</v>
      </c>
      <c r="G331" s="83">
        <v>1288149.8668240001</v>
      </c>
      <c r="H331" s="85">
        <v>1.2069799999999999</v>
      </c>
      <c r="I331" s="83">
        <v>15.547714047000001</v>
      </c>
      <c r="J331" s="84">
        <f t="shared" si="4"/>
        <v>-8.1934149046517294E-4</v>
      </c>
      <c r="K331" s="84">
        <f>I331/'סכום נכסי הקרן'!$C$42</f>
        <v>2.0211515426164227E-6</v>
      </c>
    </row>
    <row r="332" spans="2:11">
      <c r="B332" s="76" t="s">
        <v>2877</v>
      </c>
      <c r="C332" s="73" t="s">
        <v>2878</v>
      </c>
      <c r="D332" s="86" t="s">
        <v>504</v>
      </c>
      <c r="E332" s="86" t="s">
        <v>133</v>
      </c>
      <c r="F332" s="95">
        <v>45176</v>
      </c>
      <c r="G332" s="83">
        <v>2495173.4542470006</v>
      </c>
      <c r="H332" s="85">
        <v>1.2069799999999999</v>
      </c>
      <c r="I332" s="83">
        <v>30.116250069000007</v>
      </c>
      <c r="J332" s="84">
        <f t="shared" ref="J332:J395" si="5">IFERROR(I332/$I$11,0)</f>
        <v>-1.5870817500349883E-3</v>
      </c>
      <c r="K332" s="84">
        <f>I332/'סכום נכסי הקרן'!$C$42</f>
        <v>3.9150131717611788E-6</v>
      </c>
    </row>
    <row r="333" spans="2:11">
      <c r="B333" s="76" t="s">
        <v>2879</v>
      </c>
      <c r="C333" s="73" t="s">
        <v>2880</v>
      </c>
      <c r="D333" s="86" t="s">
        <v>504</v>
      </c>
      <c r="E333" s="86" t="s">
        <v>133</v>
      </c>
      <c r="F333" s="95">
        <v>45175</v>
      </c>
      <c r="G333" s="83">
        <v>2198107.1165930005</v>
      </c>
      <c r="H333" s="85">
        <v>1.4078489999999999</v>
      </c>
      <c r="I333" s="83">
        <v>30.946035983000005</v>
      </c>
      <c r="J333" s="84">
        <f t="shared" si="5"/>
        <v>-1.6308102380614934E-3</v>
      </c>
      <c r="K333" s="84">
        <f>I333/'סכום נכסי הקרן'!$C$42</f>
        <v>4.0228826035665631E-6</v>
      </c>
    </row>
    <row r="334" spans="2:11">
      <c r="B334" s="76" t="s">
        <v>2881</v>
      </c>
      <c r="C334" s="73" t="s">
        <v>2882</v>
      </c>
      <c r="D334" s="86" t="s">
        <v>504</v>
      </c>
      <c r="E334" s="86" t="s">
        <v>133</v>
      </c>
      <c r="F334" s="95">
        <v>45183</v>
      </c>
      <c r="G334" s="83">
        <v>6467581.0098550012</v>
      </c>
      <c r="H334" s="85">
        <v>1.324182</v>
      </c>
      <c r="I334" s="83">
        <v>85.642514433000017</v>
      </c>
      <c r="J334" s="84">
        <f t="shared" si="5"/>
        <v>-4.5132335988813102E-3</v>
      </c>
      <c r="K334" s="84">
        <f>I334/'סכום נכסי הקרן'!$C$42</f>
        <v>1.1133244387988147E-5</v>
      </c>
    </row>
    <row r="335" spans="2:11">
      <c r="B335" s="76" t="s">
        <v>2881</v>
      </c>
      <c r="C335" s="73" t="s">
        <v>2883</v>
      </c>
      <c r="D335" s="86" t="s">
        <v>504</v>
      </c>
      <c r="E335" s="86" t="s">
        <v>133</v>
      </c>
      <c r="F335" s="95">
        <v>45183</v>
      </c>
      <c r="G335" s="83">
        <v>2409015.9313730006</v>
      </c>
      <c r="H335" s="85">
        <v>1.324182</v>
      </c>
      <c r="I335" s="83">
        <v>31.899744486000003</v>
      </c>
      <c r="J335" s="84">
        <f t="shared" si="5"/>
        <v>-1.6810692628901694E-3</v>
      </c>
      <c r="K335" s="84">
        <f>I335/'סכום נכסי הקרן'!$C$42</f>
        <v>4.1468615631883976E-6</v>
      </c>
    </row>
    <row r="336" spans="2:11">
      <c r="B336" s="76" t="s">
        <v>2884</v>
      </c>
      <c r="C336" s="73" t="s">
        <v>2885</v>
      </c>
      <c r="D336" s="86" t="s">
        <v>504</v>
      </c>
      <c r="E336" s="86" t="s">
        <v>133</v>
      </c>
      <c r="F336" s="95">
        <v>45183</v>
      </c>
      <c r="G336" s="83">
        <v>1566360.151326</v>
      </c>
      <c r="H336" s="85">
        <v>1.324182</v>
      </c>
      <c r="I336" s="83">
        <v>20.741452032000005</v>
      </c>
      <c r="J336" s="84">
        <f t="shared" si="5"/>
        <v>-1.0930437857898411E-3</v>
      </c>
      <c r="K336" s="84">
        <f>I336/'סכום נכסי הקרן'!$C$42</f>
        <v>2.6963203493358756E-6</v>
      </c>
    </row>
    <row r="337" spans="2:11">
      <c r="B337" s="76" t="s">
        <v>2886</v>
      </c>
      <c r="C337" s="73" t="s">
        <v>2887</v>
      </c>
      <c r="D337" s="86" t="s">
        <v>504</v>
      </c>
      <c r="E337" s="86" t="s">
        <v>133</v>
      </c>
      <c r="F337" s="95">
        <v>45183</v>
      </c>
      <c r="G337" s="83">
        <v>5588206.5975170005</v>
      </c>
      <c r="H337" s="85">
        <v>1.328735</v>
      </c>
      <c r="I337" s="83">
        <v>74.252463502000012</v>
      </c>
      <c r="J337" s="84">
        <f t="shared" si="5"/>
        <v>-3.9129947934808153E-3</v>
      </c>
      <c r="K337" s="84">
        <f>I337/'סכום נכסי הקרן'!$C$42</f>
        <v>9.6525753365714025E-6</v>
      </c>
    </row>
    <row r="338" spans="2:11">
      <c r="B338" s="76" t="s">
        <v>2888</v>
      </c>
      <c r="C338" s="73" t="s">
        <v>2889</v>
      </c>
      <c r="D338" s="86" t="s">
        <v>504</v>
      </c>
      <c r="E338" s="86" t="s">
        <v>133</v>
      </c>
      <c r="F338" s="95">
        <v>45161</v>
      </c>
      <c r="G338" s="83">
        <v>1142710.8537079999</v>
      </c>
      <c r="H338" s="85">
        <v>2.2150789999999998</v>
      </c>
      <c r="I338" s="83">
        <v>25.311945407000003</v>
      </c>
      <c r="J338" s="84">
        <f t="shared" si="5"/>
        <v>-1.3339020137398381E-3</v>
      </c>
      <c r="K338" s="84">
        <f>I338/'סכום נכסי הקרן'!$C$42</f>
        <v>3.2904694125019709E-6</v>
      </c>
    </row>
    <row r="339" spans="2:11">
      <c r="B339" s="76" t="s">
        <v>2890</v>
      </c>
      <c r="C339" s="73" t="s">
        <v>2891</v>
      </c>
      <c r="D339" s="86" t="s">
        <v>504</v>
      </c>
      <c r="E339" s="86" t="s">
        <v>133</v>
      </c>
      <c r="F339" s="95">
        <v>45099</v>
      </c>
      <c r="G339" s="83">
        <v>5534004.1023150012</v>
      </c>
      <c r="H339" s="85">
        <v>4.0834000000000001</v>
      </c>
      <c r="I339" s="83">
        <v>225.97550439100002</v>
      </c>
      <c r="J339" s="84">
        <f t="shared" si="5"/>
        <v>-1.1908574213330537E-2</v>
      </c>
      <c r="K339" s="84">
        <f>I339/'סכום נכסי הקרן'!$C$42</f>
        <v>2.9376070199948273E-5</v>
      </c>
    </row>
    <row r="340" spans="2:11">
      <c r="B340" s="76" t="s">
        <v>2890</v>
      </c>
      <c r="C340" s="73" t="s">
        <v>2892</v>
      </c>
      <c r="D340" s="86" t="s">
        <v>504</v>
      </c>
      <c r="E340" s="86" t="s">
        <v>133</v>
      </c>
      <c r="F340" s="95">
        <v>45099</v>
      </c>
      <c r="G340" s="83">
        <v>887948.63726400014</v>
      </c>
      <c r="H340" s="85">
        <v>4.0834000000000001</v>
      </c>
      <c r="I340" s="83">
        <v>36.258491612000007</v>
      </c>
      <c r="J340" s="84">
        <f t="shared" si="5"/>
        <v>-1.9107687772999247E-3</v>
      </c>
      <c r="K340" s="84">
        <f>I340/'סכום נכסי הקרן'!$C$42</f>
        <v>4.7134843124207625E-6</v>
      </c>
    </row>
    <row r="341" spans="2:11">
      <c r="B341" s="76" t="s">
        <v>2893</v>
      </c>
      <c r="C341" s="73" t="s">
        <v>2894</v>
      </c>
      <c r="D341" s="86" t="s">
        <v>504</v>
      </c>
      <c r="E341" s="86" t="s">
        <v>133</v>
      </c>
      <c r="F341" s="95">
        <v>45148</v>
      </c>
      <c r="G341" s="83">
        <v>1284681.5099210003</v>
      </c>
      <c r="H341" s="85">
        <v>4.1136619999999997</v>
      </c>
      <c r="I341" s="83">
        <v>52.847450359000014</v>
      </c>
      <c r="J341" s="84">
        <f t="shared" si="5"/>
        <v>-2.7849823204577303E-3</v>
      </c>
      <c r="K341" s="84">
        <f>I341/'סכום נכסי הקרן'!$C$42</f>
        <v>6.8699942315344856E-6</v>
      </c>
    </row>
    <row r="342" spans="2:11">
      <c r="B342" s="76" t="s">
        <v>2895</v>
      </c>
      <c r="C342" s="73" t="s">
        <v>2896</v>
      </c>
      <c r="D342" s="86" t="s">
        <v>504</v>
      </c>
      <c r="E342" s="86" t="s">
        <v>133</v>
      </c>
      <c r="F342" s="95">
        <v>45148</v>
      </c>
      <c r="G342" s="83">
        <v>933517.00997700007</v>
      </c>
      <c r="H342" s="85">
        <v>4.2417959999999999</v>
      </c>
      <c r="I342" s="83">
        <v>39.597883315000004</v>
      </c>
      <c r="J342" s="84">
        <f t="shared" si="5"/>
        <v>-2.0867497714777148E-3</v>
      </c>
      <c r="K342" s="84">
        <f>I342/'סכום נכסי הקרן'!$C$42</f>
        <v>5.1475942189649506E-6</v>
      </c>
    </row>
    <row r="343" spans="2:11">
      <c r="B343" s="76" t="s">
        <v>2895</v>
      </c>
      <c r="C343" s="73" t="s">
        <v>2897</v>
      </c>
      <c r="D343" s="86" t="s">
        <v>504</v>
      </c>
      <c r="E343" s="86" t="s">
        <v>133</v>
      </c>
      <c r="F343" s="95">
        <v>45148</v>
      </c>
      <c r="G343" s="83">
        <v>1028708.9492400001</v>
      </c>
      <c r="H343" s="85">
        <v>4.2417959999999999</v>
      </c>
      <c r="I343" s="83">
        <v>43.635730913000003</v>
      </c>
      <c r="J343" s="84">
        <f t="shared" si="5"/>
        <v>-2.2995383562957449E-3</v>
      </c>
      <c r="K343" s="84">
        <f>I343/'סכום נכסי הקרן'!$C$42</f>
        <v>5.6725010880311742E-6</v>
      </c>
    </row>
    <row r="344" spans="2:11">
      <c r="B344" s="76" t="s">
        <v>2898</v>
      </c>
      <c r="C344" s="73" t="s">
        <v>2899</v>
      </c>
      <c r="D344" s="86" t="s">
        <v>504</v>
      </c>
      <c r="E344" s="86" t="s">
        <v>133</v>
      </c>
      <c r="F344" s="95">
        <v>45133</v>
      </c>
      <c r="G344" s="83">
        <v>1402900.2231090001</v>
      </c>
      <c r="H344" s="85">
        <v>4.4818499999999997</v>
      </c>
      <c r="I344" s="83">
        <v>62.875881993000014</v>
      </c>
      <c r="J344" s="84">
        <f t="shared" si="5"/>
        <v>-3.3134658066596842E-3</v>
      </c>
      <c r="K344" s="84">
        <f>I344/'סכום נכסי הקרן'!$C$42</f>
        <v>8.1736572655863252E-6</v>
      </c>
    </row>
    <row r="345" spans="2:11">
      <c r="B345" s="76" t="s">
        <v>2900</v>
      </c>
      <c r="C345" s="73" t="s">
        <v>2901</v>
      </c>
      <c r="D345" s="86" t="s">
        <v>504</v>
      </c>
      <c r="E345" s="86" t="s">
        <v>133</v>
      </c>
      <c r="F345" s="95">
        <v>45133</v>
      </c>
      <c r="G345" s="83">
        <v>5969439.1166070011</v>
      </c>
      <c r="H345" s="85">
        <v>4.5245829999999998</v>
      </c>
      <c r="I345" s="83">
        <v>270.0922562720001</v>
      </c>
      <c r="J345" s="84">
        <f t="shared" si="5"/>
        <v>-1.4233461661825609E-2</v>
      </c>
      <c r="K345" s="84">
        <f>I345/'סכום נכסי הקרן'!$C$42</f>
        <v>3.511110242719163E-5</v>
      </c>
    </row>
    <row r="346" spans="2:11">
      <c r="B346" s="76" t="s">
        <v>2902</v>
      </c>
      <c r="C346" s="73" t="s">
        <v>2903</v>
      </c>
      <c r="D346" s="86" t="s">
        <v>504</v>
      </c>
      <c r="E346" s="86" t="s">
        <v>133</v>
      </c>
      <c r="F346" s="95">
        <v>45133</v>
      </c>
      <c r="G346" s="83">
        <v>3093295.4547600006</v>
      </c>
      <c r="H346" s="85">
        <v>4.5245829999999998</v>
      </c>
      <c r="I346" s="83">
        <v>139.95873529700003</v>
      </c>
      <c r="J346" s="84">
        <f t="shared" si="5"/>
        <v>-7.3756179484141884E-3</v>
      </c>
      <c r="K346" s="84">
        <f>I346/'סכום נכסי הקרן'!$C$42</f>
        <v>1.8194173940493694E-5</v>
      </c>
    </row>
    <row r="347" spans="2:11">
      <c r="B347" s="76" t="s">
        <v>2904</v>
      </c>
      <c r="C347" s="73" t="s">
        <v>2905</v>
      </c>
      <c r="D347" s="86" t="s">
        <v>504</v>
      </c>
      <c r="E347" s="86" t="s">
        <v>133</v>
      </c>
      <c r="F347" s="95">
        <v>45133</v>
      </c>
      <c r="G347" s="83">
        <v>4124467.7477320004</v>
      </c>
      <c r="H347" s="85">
        <v>4.5262919999999998</v>
      </c>
      <c r="I347" s="83">
        <v>186.68545511400004</v>
      </c>
      <c r="J347" s="84">
        <f t="shared" si="5"/>
        <v>-9.8380468394830087E-3</v>
      </c>
      <c r="K347" s="84">
        <f>I347/'סכום נכסי הקרן'!$C$42</f>
        <v>2.4268493390545446E-5</v>
      </c>
    </row>
    <row r="348" spans="2:11">
      <c r="B348" s="76" t="s">
        <v>2906</v>
      </c>
      <c r="C348" s="73" t="s">
        <v>2907</v>
      </c>
      <c r="D348" s="86" t="s">
        <v>504</v>
      </c>
      <c r="E348" s="86" t="s">
        <v>133</v>
      </c>
      <c r="F348" s="95">
        <v>45127</v>
      </c>
      <c r="G348" s="83">
        <v>1904834.5057060004</v>
      </c>
      <c r="H348" s="85">
        <v>5.743957</v>
      </c>
      <c r="I348" s="83">
        <v>109.41286855000003</v>
      </c>
      <c r="J348" s="84">
        <f t="shared" si="5"/>
        <v>-5.7658960360880028E-3</v>
      </c>
      <c r="K348" s="84">
        <f>I348/'סכום נכסי הקרן'!$C$42</f>
        <v>1.422331201766541E-5</v>
      </c>
    </row>
    <row r="349" spans="2:11">
      <c r="B349" s="76" t="s">
        <v>2906</v>
      </c>
      <c r="C349" s="73" t="s">
        <v>2908</v>
      </c>
      <c r="D349" s="86" t="s">
        <v>504</v>
      </c>
      <c r="E349" s="86" t="s">
        <v>133</v>
      </c>
      <c r="F349" s="95">
        <v>45127</v>
      </c>
      <c r="G349" s="83">
        <v>5967543.373118001</v>
      </c>
      <c r="H349" s="85">
        <v>5.743957</v>
      </c>
      <c r="I349" s="83">
        <v>342.77310556600003</v>
      </c>
      <c r="J349" s="84">
        <f t="shared" si="5"/>
        <v>-1.8063634715484968E-2</v>
      </c>
      <c r="K349" s="84">
        <f>I349/'סכום נכסי הקרן'!$C$42</f>
        <v>4.4559373100627675E-5</v>
      </c>
    </row>
    <row r="350" spans="2:11">
      <c r="B350" s="76" t="s">
        <v>2909</v>
      </c>
      <c r="C350" s="73" t="s">
        <v>2910</v>
      </c>
      <c r="D350" s="86" t="s">
        <v>504</v>
      </c>
      <c r="E350" s="86" t="s">
        <v>133</v>
      </c>
      <c r="F350" s="95">
        <v>45127</v>
      </c>
      <c r="G350" s="83">
        <v>432185.36378400004</v>
      </c>
      <c r="H350" s="85">
        <v>5.743957</v>
      </c>
      <c r="I350" s="83">
        <v>24.824539988000002</v>
      </c>
      <c r="J350" s="84">
        <f t="shared" si="5"/>
        <v>-1.3082164704337905E-3</v>
      </c>
      <c r="K350" s="84">
        <f>I350/'סכום נכסי הקרן'!$C$42</f>
        <v>3.2271083157186437E-6</v>
      </c>
    </row>
    <row r="351" spans="2:11">
      <c r="B351" s="76" t="s">
        <v>2911</v>
      </c>
      <c r="C351" s="73" t="s">
        <v>2912</v>
      </c>
      <c r="D351" s="86" t="s">
        <v>504</v>
      </c>
      <c r="E351" s="86" t="s">
        <v>133</v>
      </c>
      <c r="F351" s="95">
        <v>45127</v>
      </c>
      <c r="G351" s="83">
        <v>3314751.0299470006</v>
      </c>
      <c r="H351" s="85">
        <v>5.7772860000000001</v>
      </c>
      <c r="I351" s="83">
        <v>191.50265525400005</v>
      </c>
      <c r="J351" s="84">
        <f t="shared" si="5"/>
        <v>-1.0091906148359236E-2</v>
      </c>
      <c r="K351" s="84">
        <f>I351/'סכום נכסי הקרן'!$C$42</f>
        <v>2.4894713519409453E-5</v>
      </c>
    </row>
    <row r="352" spans="2:11">
      <c r="B352" s="76" t="s">
        <v>2913</v>
      </c>
      <c r="C352" s="73" t="s">
        <v>2914</v>
      </c>
      <c r="D352" s="86" t="s">
        <v>504</v>
      </c>
      <c r="E352" s="86" t="s">
        <v>134</v>
      </c>
      <c r="F352" s="95">
        <v>45195</v>
      </c>
      <c r="G352" s="83">
        <v>766107.09659300011</v>
      </c>
      <c r="H352" s="85">
        <v>-0.37175000000000002</v>
      </c>
      <c r="I352" s="83">
        <v>-2.8480023380000001</v>
      </c>
      <c r="J352" s="84">
        <f t="shared" si="5"/>
        <v>1.5008550282126355E-4</v>
      </c>
      <c r="K352" s="84">
        <f>I352/'סכום נכסי הקרן'!$C$42</f>
        <v>-3.7023090992174317E-7</v>
      </c>
    </row>
    <row r="353" spans="2:11">
      <c r="B353" s="76" t="s">
        <v>2915</v>
      </c>
      <c r="C353" s="73" t="s">
        <v>2916</v>
      </c>
      <c r="D353" s="86" t="s">
        <v>504</v>
      </c>
      <c r="E353" s="86" t="s">
        <v>134</v>
      </c>
      <c r="F353" s="95">
        <v>45153</v>
      </c>
      <c r="G353" s="83">
        <v>3187061.2811770006</v>
      </c>
      <c r="H353" s="85">
        <v>3.4994689999999999</v>
      </c>
      <c r="I353" s="83">
        <v>111.53023118200002</v>
      </c>
      <c r="J353" s="84">
        <f t="shared" si="5"/>
        <v>-5.8774779091218003E-3</v>
      </c>
      <c r="K353" s="84">
        <f>I353/'סכום נכסי הקרן'!$C$42</f>
        <v>1.4498562175792091E-5</v>
      </c>
    </row>
    <row r="354" spans="2:11">
      <c r="B354" s="76" t="s">
        <v>2917</v>
      </c>
      <c r="C354" s="73" t="s">
        <v>2918</v>
      </c>
      <c r="D354" s="86" t="s">
        <v>504</v>
      </c>
      <c r="E354" s="86" t="s">
        <v>134</v>
      </c>
      <c r="F354" s="95">
        <v>45153</v>
      </c>
      <c r="G354" s="83">
        <v>1062441.6692770002</v>
      </c>
      <c r="H354" s="85">
        <v>3.5074540000000001</v>
      </c>
      <c r="I354" s="83">
        <v>37.264652613000003</v>
      </c>
      <c r="J354" s="84">
        <f t="shared" si="5"/>
        <v>-1.9637919710450099E-3</v>
      </c>
      <c r="K354" s="84">
        <f>I354/'סכום נכסי הקרן'!$C$42</f>
        <v>4.8442819237701962E-6</v>
      </c>
    </row>
    <row r="355" spans="2:11">
      <c r="B355" s="76" t="s">
        <v>2919</v>
      </c>
      <c r="C355" s="73" t="s">
        <v>2920</v>
      </c>
      <c r="D355" s="86" t="s">
        <v>504</v>
      </c>
      <c r="E355" s="86" t="s">
        <v>134</v>
      </c>
      <c r="F355" s="95">
        <v>45152</v>
      </c>
      <c r="G355" s="83">
        <v>1800943.7750280001</v>
      </c>
      <c r="H355" s="85">
        <v>3.5135830000000001</v>
      </c>
      <c r="I355" s="83">
        <v>63.277648047000007</v>
      </c>
      <c r="J355" s="84">
        <f t="shared" si="5"/>
        <v>-3.334638282337302E-3</v>
      </c>
      <c r="K355" s="84">
        <f>I355/'סכום נכסי הקרן'!$C$42</f>
        <v>8.2258855273975642E-6</v>
      </c>
    </row>
    <row r="356" spans="2:11">
      <c r="B356" s="76" t="s">
        <v>2921</v>
      </c>
      <c r="C356" s="73" t="s">
        <v>2922</v>
      </c>
      <c r="D356" s="86" t="s">
        <v>504</v>
      </c>
      <c r="E356" s="86" t="s">
        <v>134</v>
      </c>
      <c r="F356" s="95">
        <v>45153</v>
      </c>
      <c r="G356" s="83">
        <v>2284609.5967620001</v>
      </c>
      <c r="H356" s="85">
        <v>3.522659</v>
      </c>
      <c r="I356" s="83">
        <v>80.479010954000017</v>
      </c>
      <c r="J356" s="84">
        <f t="shared" si="5"/>
        <v>-4.2411246172190005E-3</v>
      </c>
      <c r="K356" s="84">
        <f>I356/'סכום נכסי הקרן'!$C$42</f>
        <v>1.0462005967321422E-5</v>
      </c>
    </row>
    <row r="357" spans="2:11">
      <c r="B357" s="76" t="s">
        <v>2923</v>
      </c>
      <c r="C357" s="73" t="s">
        <v>2924</v>
      </c>
      <c r="D357" s="86" t="s">
        <v>504</v>
      </c>
      <c r="E357" s="86" t="s">
        <v>134</v>
      </c>
      <c r="F357" s="95">
        <v>45113</v>
      </c>
      <c r="G357" s="83">
        <v>425867.33709700004</v>
      </c>
      <c r="H357" s="85">
        <v>3.643138</v>
      </c>
      <c r="I357" s="83">
        <v>15.514935763</v>
      </c>
      <c r="J357" s="84">
        <f t="shared" si="5"/>
        <v>-8.1761412347178307E-4</v>
      </c>
      <c r="K357" s="84">
        <f>I357/'סכום נכסי הקרן'!$C$42</f>
        <v>2.0168904738142407E-6</v>
      </c>
    </row>
    <row r="358" spans="2:11">
      <c r="B358" s="76" t="s">
        <v>2923</v>
      </c>
      <c r="C358" s="73" t="s">
        <v>2925</v>
      </c>
      <c r="D358" s="86" t="s">
        <v>504</v>
      </c>
      <c r="E358" s="86" t="s">
        <v>134</v>
      </c>
      <c r="F358" s="95">
        <v>45113</v>
      </c>
      <c r="G358" s="83">
        <v>2540734.8932119999</v>
      </c>
      <c r="H358" s="85">
        <v>3.643138</v>
      </c>
      <c r="I358" s="83">
        <v>92.56248404900002</v>
      </c>
      <c r="J358" s="84">
        <f t="shared" si="5"/>
        <v>-4.8779057430954091E-3</v>
      </c>
      <c r="K358" s="84">
        <f>I358/'סכום נכסי הקרן'!$C$42</f>
        <v>1.2032817612833756E-5</v>
      </c>
    </row>
    <row r="359" spans="2:11">
      <c r="B359" s="76" t="s">
        <v>2926</v>
      </c>
      <c r="C359" s="73" t="s">
        <v>2927</v>
      </c>
      <c r="D359" s="86" t="s">
        <v>504</v>
      </c>
      <c r="E359" s="86" t="s">
        <v>134</v>
      </c>
      <c r="F359" s="95">
        <v>45113</v>
      </c>
      <c r="G359" s="83">
        <v>2659808.9047830002</v>
      </c>
      <c r="H359" s="85">
        <v>3.659062</v>
      </c>
      <c r="I359" s="83">
        <v>97.324046088000017</v>
      </c>
      <c r="J359" s="84">
        <f t="shared" si="5"/>
        <v>-5.1288330064978016E-3</v>
      </c>
      <c r="K359" s="84">
        <f>I359/'סכום נכסי הקרן'!$C$42</f>
        <v>1.2651804972087742E-5</v>
      </c>
    </row>
    <row r="360" spans="2:11">
      <c r="B360" s="76" t="s">
        <v>2928</v>
      </c>
      <c r="C360" s="73" t="s">
        <v>2929</v>
      </c>
      <c r="D360" s="86" t="s">
        <v>504</v>
      </c>
      <c r="E360" s="86" t="s">
        <v>134</v>
      </c>
      <c r="F360" s="95">
        <v>45113</v>
      </c>
      <c r="G360" s="83">
        <v>3724699.4644330009</v>
      </c>
      <c r="H360" s="85">
        <v>3.6840730000000002</v>
      </c>
      <c r="I360" s="83">
        <v>137.22066219500005</v>
      </c>
      <c r="J360" s="84">
        <f t="shared" si="5"/>
        <v>-7.2313255534284353E-3</v>
      </c>
      <c r="K360" s="84">
        <f>I360/'סכום נכסי הקרן'!$C$42</f>
        <v>1.7838233468654902E-5</v>
      </c>
    </row>
    <row r="361" spans="2:11">
      <c r="B361" s="76" t="s">
        <v>2930</v>
      </c>
      <c r="C361" s="73" t="s">
        <v>2931</v>
      </c>
      <c r="D361" s="86" t="s">
        <v>504</v>
      </c>
      <c r="E361" s="86" t="s">
        <v>131</v>
      </c>
      <c r="F361" s="95">
        <v>45141</v>
      </c>
      <c r="G361" s="83">
        <v>1701261.250058</v>
      </c>
      <c r="H361" s="85">
        <v>4.7432480000000004</v>
      </c>
      <c r="I361" s="83">
        <v>80.695037647000021</v>
      </c>
      <c r="J361" s="84">
        <f t="shared" si="5"/>
        <v>-4.2525089038149477E-3</v>
      </c>
      <c r="K361" s="84">
        <f>I361/'סכום נכסי הקרן'!$C$42</f>
        <v>1.0490088724856285E-5</v>
      </c>
    </row>
    <row r="362" spans="2:11">
      <c r="B362" s="76" t="s">
        <v>2932</v>
      </c>
      <c r="C362" s="73" t="s">
        <v>2933</v>
      </c>
      <c r="D362" s="86" t="s">
        <v>504</v>
      </c>
      <c r="E362" s="86" t="s">
        <v>133</v>
      </c>
      <c r="F362" s="95">
        <v>45117</v>
      </c>
      <c r="G362" s="83">
        <v>547468.03462799999</v>
      </c>
      <c r="H362" s="85">
        <v>-3.8557950000000001</v>
      </c>
      <c r="I362" s="83">
        <v>-21.109243154000005</v>
      </c>
      <c r="J362" s="84">
        <f t="shared" si="5"/>
        <v>1.1124258328977558E-3</v>
      </c>
      <c r="K362" s="84">
        <f>I362/'סכום נכסי הקרן'!$C$42</f>
        <v>-2.744131982052028E-6</v>
      </c>
    </row>
    <row r="363" spans="2:11">
      <c r="B363" s="76" t="s">
        <v>2873</v>
      </c>
      <c r="C363" s="73" t="s">
        <v>2934</v>
      </c>
      <c r="D363" s="86" t="s">
        <v>504</v>
      </c>
      <c r="E363" s="86" t="s">
        <v>133</v>
      </c>
      <c r="F363" s="95">
        <v>45181</v>
      </c>
      <c r="G363" s="83">
        <v>109078.87451400001</v>
      </c>
      <c r="H363" s="85">
        <v>1.2598940000000001</v>
      </c>
      <c r="I363" s="83">
        <v>1.3742783340000002</v>
      </c>
      <c r="J363" s="84">
        <f t="shared" si="5"/>
        <v>-7.2422431689295319E-5</v>
      </c>
      <c r="K363" s="84">
        <f>I363/'סכום נכסי הקרן'!$C$42</f>
        <v>1.7865165041959223E-7</v>
      </c>
    </row>
    <row r="364" spans="2:11">
      <c r="B364" s="76" t="s">
        <v>2890</v>
      </c>
      <c r="C364" s="73" t="s">
        <v>2935</v>
      </c>
      <c r="D364" s="86" t="s">
        <v>504</v>
      </c>
      <c r="E364" s="86" t="s">
        <v>133</v>
      </c>
      <c r="F364" s="95">
        <v>45099</v>
      </c>
      <c r="G364" s="83">
        <v>1705543.7645930005</v>
      </c>
      <c r="H364" s="85">
        <v>4.0834000000000001</v>
      </c>
      <c r="I364" s="83">
        <v>69.644168073000003</v>
      </c>
      <c r="J364" s="84">
        <f t="shared" si="5"/>
        <v>-3.6701444533030411E-3</v>
      </c>
      <c r="K364" s="84">
        <f>I364/'סכום נכסי הקרן'!$C$42</f>
        <v>9.0535121310738222E-6</v>
      </c>
    </row>
    <row r="365" spans="2:11">
      <c r="B365" s="76" t="s">
        <v>2936</v>
      </c>
      <c r="C365" s="73" t="s">
        <v>2937</v>
      </c>
      <c r="D365" s="86" t="s">
        <v>504</v>
      </c>
      <c r="E365" s="86" t="s">
        <v>135</v>
      </c>
      <c r="F365" s="95">
        <v>45168</v>
      </c>
      <c r="G365" s="83">
        <v>1238700.0000000002</v>
      </c>
      <c r="H365" s="85">
        <v>-0.57985699999999996</v>
      </c>
      <c r="I365" s="83">
        <v>-7.1826900000000018</v>
      </c>
      <c r="J365" s="84">
        <f t="shared" si="5"/>
        <v>3.7851711913140345E-4</v>
      </c>
      <c r="K365" s="84">
        <f>I365/'סכום נכסי הקרן'!$C$42</f>
        <v>-9.3372600819325804E-7</v>
      </c>
    </row>
    <row r="366" spans="2:11">
      <c r="B366" s="76" t="s">
        <v>2826</v>
      </c>
      <c r="C366" s="73" t="s">
        <v>2938</v>
      </c>
      <c r="D366" s="86" t="s">
        <v>504</v>
      </c>
      <c r="E366" s="86" t="s">
        <v>131</v>
      </c>
      <c r="F366" s="95">
        <v>45127</v>
      </c>
      <c r="G366" s="83">
        <v>773977.96</v>
      </c>
      <c r="H366" s="85">
        <v>-7.8288039999999999</v>
      </c>
      <c r="I366" s="83">
        <v>-60.593220000000009</v>
      </c>
      <c r="J366" s="84">
        <f t="shared" si="5"/>
        <v>3.1931729022546341E-3</v>
      </c>
      <c r="K366" s="84">
        <f>I366/'סכום נכסי הקרן'!$C$42</f>
        <v>-7.8769187357627691E-6</v>
      </c>
    </row>
    <row r="367" spans="2:11">
      <c r="B367" s="76" t="s">
        <v>2939</v>
      </c>
      <c r="C367" s="73" t="s">
        <v>2940</v>
      </c>
      <c r="D367" s="86" t="s">
        <v>504</v>
      </c>
      <c r="E367" s="86" t="s">
        <v>135</v>
      </c>
      <c r="F367" s="95">
        <v>45133</v>
      </c>
      <c r="G367" s="83">
        <v>1920699.6000000003</v>
      </c>
      <c r="H367" s="85">
        <v>4.1777730000000002</v>
      </c>
      <c r="I367" s="83">
        <v>80.242470000000012</v>
      </c>
      <c r="J367" s="84">
        <f t="shared" si="5"/>
        <v>-4.2286592594679802E-3</v>
      </c>
      <c r="K367" s="84">
        <f>I367/'סכום נכסי הקרן'!$C$42</f>
        <v>1.0431256423522004E-5</v>
      </c>
    </row>
    <row r="368" spans="2:11">
      <c r="B368" s="76" t="s">
        <v>2941</v>
      </c>
      <c r="C368" s="73" t="s">
        <v>2942</v>
      </c>
      <c r="D368" s="86" t="s">
        <v>504</v>
      </c>
      <c r="E368" s="86" t="s">
        <v>135</v>
      </c>
      <c r="F368" s="95">
        <v>45127</v>
      </c>
      <c r="G368" s="83">
        <v>616871.43000000017</v>
      </c>
      <c r="H368" s="85">
        <v>5.2526229999999998</v>
      </c>
      <c r="I368" s="83">
        <v>32.401930000000007</v>
      </c>
      <c r="J368" s="84">
        <f t="shared" si="5"/>
        <v>-1.7075336953004229E-3</v>
      </c>
      <c r="K368" s="84">
        <f>I368/'סכום נכסי הקרן'!$C$42</f>
        <v>4.2121440235701904E-6</v>
      </c>
    </row>
    <row r="369" spans="2:11">
      <c r="B369" s="76" t="s">
        <v>2943</v>
      </c>
      <c r="C369" s="73" t="s">
        <v>2944</v>
      </c>
      <c r="D369" s="86" t="s">
        <v>504</v>
      </c>
      <c r="E369" s="86" t="s">
        <v>133</v>
      </c>
      <c r="F369" s="95">
        <v>45196</v>
      </c>
      <c r="G369" s="83">
        <v>4863210.2400000012</v>
      </c>
      <c r="H369" s="85">
        <v>-0.87782199999999999</v>
      </c>
      <c r="I369" s="83">
        <v>-42.690320000000007</v>
      </c>
      <c r="J369" s="84">
        <f t="shared" si="5"/>
        <v>2.2497166021640549E-3</v>
      </c>
      <c r="K369" s="84">
        <f>I369/'סכום נכסי הקרן'!$C$42</f>
        <v>-5.5496007877400813E-6</v>
      </c>
    </row>
    <row r="370" spans="2:11">
      <c r="B370" s="76" t="s">
        <v>2945</v>
      </c>
      <c r="C370" s="73" t="s">
        <v>2946</v>
      </c>
      <c r="D370" s="86" t="s">
        <v>504</v>
      </c>
      <c r="E370" s="86" t="s">
        <v>133</v>
      </c>
      <c r="F370" s="95">
        <v>45196</v>
      </c>
      <c r="G370" s="83">
        <v>792285.00000000012</v>
      </c>
      <c r="H370" s="85">
        <v>-0.43088700000000002</v>
      </c>
      <c r="I370" s="83">
        <v>-3.4138500000000005</v>
      </c>
      <c r="J370" s="84">
        <f t="shared" si="5"/>
        <v>1.7990483609159542E-4</v>
      </c>
      <c r="K370" s="84">
        <f>I370/'סכום נכסי הקרן'!$C$42</f>
        <v>-4.4378923955656637E-7</v>
      </c>
    </row>
    <row r="371" spans="2:11">
      <c r="B371" s="76" t="s">
        <v>2947</v>
      </c>
      <c r="C371" s="73" t="s">
        <v>2948</v>
      </c>
      <c r="D371" s="86" t="s">
        <v>504</v>
      </c>
      <c r="E371" s="86" t="s">
        <v>133</v>
      </c>
      <c r="F371" s="95">
        <v>45176</v>
      </c>
      <c r="G371" s="83">
        <v>5366460.2300000014</v>
      </c>
      <c r="H371" s="85">
        <v>1.187799</v>
      </c>
      <c r="I371" s="83">
        <v>63.742740000000012</v>
      </c>
      <c r="J371" s="84">
        <f t="shared" si="5"/>
        <v>-3.3591479390509787E-3</v>
      </c>
      <c r="K371" s="84">
        <f>I371/'סכום נכסי הקרן'!$C$42</f>
        <v>8.2863459472009396E-6</v>
      </c>
    </row>
    <row r="372" spans="2:11">
      <c r="B372" s="76" t="s">
        <v>2875</v>
      </c>
      <c r="C372" s="73" t="s">
        <v>2949</v>
      </c>
      <c r="D372" s="86" t="s">
        <v>504</v>
      </c>
      <c r="E372" s="86" t="s">
        <v>133</v>
      </c>
      <c r="F372" s="95">
        <v>45176</v>
      </c>
      <c r="G372" s="83">
        <v>2935475.55</v>
      </c>
      <c r="H372" s="85">
        <v>1.2069799999999999</v>
      </c>
      <c r="I372" s="83">
        <v>35.430610000000009</v>
      </c>
      <c r="J372" s="84">
        <f t="shared" si="5"/>
        <v>-1.8671406431668767E-3</v>
      </c>
      <c r="K372" s="84">
        <f>I372/'סכום נכסי הקרן'!$C$42</f>
        <v>4.6058624335941172E-6</v>
      </c>
    </row>
    <row r="373" spans="2:11">
      <c r="B373" s="76" t="s">
        <v>2881</v>
      </c>
      <c r="C373" s="73" t="s">
        <v>2950</v>
      </c>
      <c r="D373" s="86" t="s">
        <v>504</v>
      </c>
      <c r="E373" s="86" t="s">
        <v>133</v>
      </c>
      <c r="F373" s="95">
        <v>45183</v>
      </c>
      <c r="G373" s="83">
        <v>12512200.660000002</v>
      </c>
      <c r="H373" s="85">
        <v>1.324182</v>
      </c>
      <c r="I373" s="83">
        <v>165.68425000000002</v>
      </c>
      <c r="J373" s="84">
        <f t="shared" si="5"/>
        <v>-8.7313144511940825E-3</v>
      </c>
      <c r="K373" s="84">
        <f>I373/'סכום נכסי הקרן'!$C$42</f>
        <v>2.1538405997334398E-5</v>
      </c>
    </row>
    <row r="374" spans="2:11">
      <c r="B374" s="76" t="s">
        <v>2951</v>
      </c>
      <c r="C374" s="73" t="s">
        <v>2952</v>
      </c>
      <c r="D374" s="86" t="s">
        <v>504</v>
      </c>
      <c r="E374" s="86" t="s">
        <v>133</v>
      </c>
      <c r="F374" s="95">
        <v>45133</v>
      </c>
      <c r="G374" s="83">
        <v>2773432.4800000004</v>
      </c>
      <c r="H374" s="85">
        <v>4.4768470000000002</v>
      </c>
      <c r="I374" s="83">
        <v>124.16234000000003</v>
      </c>
      <c r="J374" s="84">
        <f t="shared" si="5"/>
        <v>-6.5431713245892309E-3</v>
      </c>
      <c r="K374" s="84">
        <f>I374/'סכום נכסי הקרן'!$C$42</f>
        <v>1.6140694655642119E-5</v>
      </c>
    </row>
    <row r="375" spans="2:11">
      <c r="B375" s="76" t="s">
        <v>2953</v>
      </c>
      <c r="C375" s="73" t="s">
        <v>2954</v>
      </c>
      <c r="D375" s="86" t="s">
        <v>504</v>
      </c>
      <c r="E375" s="86" t="s">
        <v>133</v>
      </c>
      <c r="F375" s="95">
        <v>45148</v>
      </c>
      <c r="G375" s="83">
        <v>6824172.540000001</v>
      </c>
      <c r="H375" s="85">
        <v>4.331029</v>
      </c>
      <c r="I375" s="83">
        <v>295.55687000000006</v>
      </c>
      <c r="J375" s="84">
        <f t="shared" si="5"/>
        <v>-1.5575409069846356E-2</v>
      </c>
      <c r="K375" s="84">
        <f>I375/'סכום נכסי הקרן'!$C$42</f>
        <v>3.8421418217853439E-5</v>
      </c>
    </row>
    <row r="376" spans="2:11">
      <c r="B376" s="76" t="s">
        <v>2955</v>
      </c>
      <c r="C376" s="73" t="s">
        <v>2956</v>
      </c>
      <c r="D376" s="86" t="s">
        <v>504</v>
      </c>
      <c r="E376" s="86" t="s">
        <v>133</v>
      </c>
      <c r="F376" s="95">
        <v>45133</v>
      </c>
      <c r="G376" s="83">
        <v>8540521.6000000015</v>
      </c>
      <c r="H376" s="85">
        <v>4.5538340000000002</v>
      </c>
      <c r="I376" s="83">
        <v>388.92115999999999</v>
      </c>
      <c r="J376" s="84">
        <f t="shared" si="5"/>
        <v>-2.0495568798381051E-2</v>
      </c>
      <c r="K376" s="84">
        <f>I376/'סכום נכסי הקרן'!$C$42</f>
        <v>5.0558467959593316E-5</v>
      </c>
    </row>
    <row r="377" spans="2:11">
      <c r="B377" s="76" t="s">
        <v>2906</v>
      </c>
      <c r="C377" s="73" t="s">
        <v>2957</v>
      </c>
      <c r="D377" s="86" t="s">
        <v>504</v>
      </c>
      <c r="E377" s="86" t="s">
        <v>133</v>
      </c>
      <c r="F377" s="95">
        <v>45127</v>
      </c>
      <c r="G377" s="83">
        <v>5210635.9400000013</v>
      </c>
      <c r="H377" s="85">
        <v>5.743957</v>
      </c>
      <c r="I377" s="83">
        <v>299.29667000000006</v>
      </c>
      <c r="J377" s="84">
        <f t="shared" si="5"/>
        <v>-1.5772490987919895E-2</v>
      </c>
      <c r="K377" s="84">
        <f>I377/'סכום נכסי הקרן'!$C$42</f>
        <v>3.8907579882277367E-5</v>
      </c>
    </row>
    <row r="378" spans="2:11">
      <c r="B378" s="76" t="s">
        <v>2958</v>
      </c>
      <c r="C378" s="73" t="s">
        <v>2959</v>
      </c>
      <c r="D378" s="86" t="s">
        <v>504</v>
      </c>
      <c r="E378" s="86" t="s">
        <v>134</v>
      </c>
      <c r="F378" s="95">
        <v>45197</v>
      </c>
      <c r="G378" s="83">
        <v>2326024.4800000004</v>
      </c>
      <c r="H378" s="85">
        <v>-0.66299600000000003</v>
      </c>
      <c r="I378" s="83">
        <v>-15.421440000000002</v>
      </c>
      <c r="J378" s="84">
        <f t="shared" si="5"/>
        <v>8.1268703531097537E-4</v>
      </c>
      <c r="K378" s="84">
        <f>I378/'סכום נכסי הקרן'!$C$42</f>
        <v>-2.0047363330161593E-6</v>
      </c>
    </row>
    <row r="379" spans="2:11">
      <c r="B379" s="76" t="s">
        <v>2917</v>
      </c>
      <c r="C379" s="73" t="s">
        <v>2960</v>
      </c>
      <c r="D379" s="86" t="s">
        <v>504</v>
      </c>
      <c r="E379" s="86" t="s">
        <v>134</v>
      </c>
      <c r="F379" s="95">
        <v>45153</v>
      </c>
      <c r="G379" s="83">
        <v>1247132.5900000003</v>
      </c>
      <c r="H379" s="85">
        <v>3.5074540000000001</v>
      </c>
      <c r="I379" s="83">
        <v>43.742600000000003</v>
      </c>
      <c r="J379" s="84">
        <f t="shared" si="5"/>
        <v>-2.3051701988137212E-3</v>
      </c>
      <c r="K379" s="84">
        <f>I379/'סכום נכסי הקרן'!$C$42</f>
        <v>5.6863937168378985E-6</v>
      </c>
    </row>
    <row r="380" spans="2:11">
      <c r="B380" s="76" t="s">
        <v>2919</v>
      </c>
      <c r="C380" s="73" t="s">
        <v>2961</v>
      </c>
      <c r="D380" s="86" t="s">
        <v>504</v>
      </c>
      <c r="E380" s="86" t="s">
        <v>134</v>
      </c>
      <c r="F380" s="95">
        <v>45152</v>
      </c>
      <c r="G380" s="83">
        <v>13686646.660000002</v>
      </c>
      <c r="H380" s="85">
        <v>3.5135830000000001</v>
      </c>
      <c r="I380" s="83">
        <v>480.89164000000005</v>
      </c>
      <c r="J380" s="84">
        <f t="shared" si="5"/>
        <v>-2.5342276805371797E-2</v>
      </c>
      <c r="K380" s="84">
        <f>I380/'סכום נכסי הקרן'!$C$42</f>
        <v>6.2514326998758019E-5</v>
      </c>
    </row>
    <row r="381" spans="2:11">
      <c r="B381" s="76" t="s">
        <v>2962</v>
      </c>
      <c r="C381" s="73" t="s">
        <v>2963</v>
      </c>
      <c r="D381" s="86" t="s">
        <v>504</v>
      </c>
      <c r="E381" s="86" t="s">
        <v>131</v>
      </c>
      <c r="F381" s="95">
        <v>45127</v>
      </c>
      <c r="G381" s="83">
        <v>930743.02000000014</v>
      </c>
      <c r="H381" s="85">
        <v>7.152228</v>
      </c>
      <c r="I381" s="83">
        <v>66.568860000000015</v>
      </c>
      <c r="J381" s="84">
        <f t="shared" si="5"/>
        <v>-3.5080802750865926E-3</v>
      </c>
      <c r="K381" s="84">
        <f>I381/'סכום נכסי הקרן'!$C$42</f>
        <v>8.6537322253606719E-6</v>
      </c>
    </row>
    <row r="382" spans="2:11">
      <c r="B382" s="72"/>
      <c r="C382" s="73"/>
      <c r="D382" s="73"/>
      <c r="E382" s="73"/>
      <c r="F382" s="73"/>
      <c r="G382" s="83"/>
      <c r="H382" s="85"/>
      <c r="I382" s="73"/>
      <c r="J382" s="84"/>
      <c r="K382" s="73"/>
    </row>
    <row r="383" spans="2:11">
      <c r="B383" s="92" t="s">
        <v>192</v>
      </c>
      <c r="C383" s="71"/>
      <c r="D383" s="71"/>
      <c r="E383" s="71"/>
      <c r="F383" s="71"/>
      <c r="G383" s="80"/>
      <c r="H383" s="82"/>
      <c r="I383" s="80">
        <v>-89.768242124000011</v>
      </c>
      <c r="J383" s="81">
        <f t="shared" si="5"/>
        <v>4.7306533343728849E-3</v>
      </c>
      <c r="K383" s="81">
        <f>I383/'סכום נכסי הקרן'!$C$42</f>
        <v>-1.1669575379275507E-5</v>
      </c>
    </row>
    <row r="384" spans="2:11">
      <c r="B384" s="76" t="s">
        <v>2964</v>
      </c>
      <c r="C384" s="73" t="s">
        <v>2965</v>
      </c>
      <c r="D384" s="86" t="s">
        <v>504</v>
      </c>
      <c r="E384" s="86" t="s">
        <v>132</v>
      </c>
      <c r="F384" s="95">
        <v>45119</v>
      </c>
      <c r="G384" s="83">
        <v>2408095.3000000003</v>
      </c>
      <c r="H384" s="85">
        <v>-2.4624030000000001</v>
      </c>
      <c r="I384" s="83">
        <v>-59.297010910000012</v>
      </c>
      <c r="J384" s="84">
        <f t="shared" si="5"/>
        <v>3.1248646040350622E-3</v>
      </c>
      <c r="K384" s="84">
        <f>I384/'סכום נכסי הקרן'!$C$42</f>
        <v>-7.7084158295549949E-6</v>
      </c>
    </row>
    <row r="385" spans="2:11">
      <c r="B385" s="76" t="s">
        <v>2966</v>
      </c>
      <c r="C385" s="73" t="s">
        <v>2967</v>
      </c>
      <c r="D385" s="86" t="s">
        <v>504</v>
      </c>
      <c r="E385" s="86" t="s">
        <v>132</v>
      </c>
      <c r="F385" s="95">
        <v>45196</v>
      </c>
      <c r="G385" s="83">
        <v>1204047.6500000001</v>
      </c>
      <c r="H385" s="85">
        <v>-1.4406319999999999</v>
      </c>
      <c r="I385" s="83">
        <v>-17.345895741000003</v>
      </c>
      <c r="J385" s="84">
        <f t="shared" si="5"/>
        <v>9.1410300105350503E-4</v>
      </c>
      <c r="K385" s="84">
        <f>I385/'סכום נכסי הקרן'!$C$42</f>
        <v>-2.2549092316082644E-6</v>
      </c>
    </row>
    <row r="386" spans="2:11">
      <c r="B386" s="76" t="s">
        <v>2968</v>
      </c>
      <c r="C386" s="73" t="s">
        <v>2969</v>
      </c>
      <c r="D386" s="86" t="s">
        <v>504</v>
      </c>
      <c r="E386" s="86" t="s">
        <v>132</v>
      </c>
      <c r="F386" s="95">
        <v>45196</v>
      </c>
      <c r="G386" s="83">
        <v>1204047.6500000001</v>
      </c>
      <c r="H386" s="85">
        <v>-1.090101</v>
      </c>
      <c r="I386" s="83">
        <v>-13.125335473000003</v>
      </c>
      <c r="J386" s="84">
        <f t="shared" si="5"/>
        <v>6.9168572928431787E-4</v>
      </c>
      <c r="K386" s="84">
        <f>I386/'סכום נכסי הקרן'!$C$42</f>
        <v>-1.7062503181122474E-6</v>
      </c>
    </row>
    <row r="387" spans="2:11">
      <c r="B387" s="72"/>
      <c r="C387" s="73"/>
      <c r="D387" s="73"/>
      <c r="E387" s="73"/>
      <c r="F387" s="73"/>
      <c r="G387" s="83"/>
      <c r="H387" s="85"/>
      <c r="I387" s="73"/>
      <c r="J387" s="84"/>
      <c r="K387" s="73"/>
    </row>
    <row r="388" spans="2:11">
      <c r="B388" s="70" t="s">
        <v>203</v>
      </c>
      <c r="C388" s="71"/>
      <c r="D388" s="71"/>
      <c r="E388" s="71"/>
      <c r="F388" s="71"/>
      <c r="G388" s="80"/>
      <c r="H388" s="82"/>
      <c r="I388" s="80">
        <v>1536.5984325660002</v>
      </c>
      <c r="J388" s="81">
        <f t="shared" si="5"/>
        <v>-8.0976460345178802E-2</v>
      </c>
      <c r="K388" s="81">
        <f>I388/'סכום נכסי הקרן'!$C$42</f>
        <v>1.9975272782702137E-4</v>
      </c>
    </row>
    <row r="389" spans="2:11">
      <c r="B389" s="92" t="s">
        <v>191</v>
      </c>
      <c r="C389" s="71"/>
      <c r="D389" s="71"/>
      <c r="E389" s="71"/>
      <c r="F389" s="71"/>
      <c r="G389" s="80"/>
      <c r="H389" s="82"/>
      <c r="I389" s="80">
        <v>1626.0318927210003</v>
      </c>
      <c r="J389" s="81">
        <f t="shared" si="5"/>
        <v>-8.5689471165891359E-2</v>
      </c>
      <c r="K389" s="81">
        <f>I389/'סכום נכסי הקרן'!$C$42</f>
        <v>2.1137878265459141E-4</v>
      </c>
    </row>
    <row r="390" spans="2:11">
      <c r="B390" s="76" t="s">
        <v>2970</v>
      </c>
      <c r="C390" s="73" t="s">
        <v>2971</v>
      </c>
      <c r="D390" s="86" t="s">
        <v>504</v>
      </c>
      <c r="E390" s="86" t="s">
        <v>131</v>
      </c>
      <c r="F390" s="95">
        <v>45068</v>
      </c>
      <c r="G390" s="83">
        <v>2099916.4729610006</v>
      </c>
      <c r="H390" s="85">
        <v>4.9135770000000001</v>
      </c>
      <c r="I390" s="83">
        <v>103.18100654300001</v>
      </c>
      <c r="J390" s="84">
        <f t="shared" si="5"/>
        <v>-5.4374861431768385E-3</v>
      </c>
      <c r="K390" s="84">
        <f>I390/'סכום נכסי הקרן'!$C$42</f>
        <v>1.3413190512295228E-5</v>
      </c>
    </row>
    <row r="391" spans="2:11">
      <c r="B391" s="76" t="s">
        <v>2972</v>
      </c>
      <c r="C391" s="73" t="s">
        <v>2973</v>
      </c>
      <c r="D391" s="86" t="s">
        <v>504</v>
      </c>
      <c r="E391" s="86" t="s">
        <v>140</v>
      </c>
      <c r="F391" s="95">
        <v>44909</v>
      </c>
      <c r="G391" s="83">
        <v>7292217.8489780007</v>
      </c>
      <c r="H391" s="85">
        <v>15.957428</v>
      </c>
      <c r="I391" s="83">
        <v>1163.6503815680003</v>
      </c>
      <c r="J391" s="84">
        <f t="shared" si="5"/>
        <v>-6.1322650721008114E-2</v>
      </c>
      <c r="K391" s="84">
        <f>I391/'סכום נכסי הקרן'!$C$42</f>
        <v>1.5127071135104679E-4</v>
      </c>
    </row>
    <row r="392" spans="2:11">
      <c r="B392" s="76" t="s">
        <v>2974</v>
      </c>
      <c r="C392" s="73" t="s">
        <v>2975</v>
      </c>
      <c r="D392" s="86" t="s">
        <v>504</v>
      </c>
      <c r="E392" s="86" t="s">
        <v>131</v>
      </c>
      <c r="F392" s="95">
        <v>44868</v>
      </c>
      <c r="G392" s="83">
        <v>4712373.1651230007</v>
      </c>
      <c r="H392" s="85">
        <v>-4.7118099999999998</v>
      </c>
      <c r="I392" s="83">
        <v>-222.03807537400004</v>
      </c>
      <c r="J392" s="84">
        <f t="shared" si="5"/>
        <v>1.1701077538923146E-2</v>
      </c>
      <c r="K392" s="84">
        <f>I392/'סכום נכסי הקרן'!$C$42</f>
        <v>-2.8864217415185505E-5</v>
      </c>
    </row>
    <row r="393" spans="2:11">
      <c r="B393" s="76" t="s">
        <v>2976</v>
      </c>
      <c r="C393" s="73" t="s">
        <v>2977</v>
      </c>
      <c r="D393" s="86" t="s">
        <v>504</v>
      </c>
      <c r="E393" s="86" t="s">
        <v>131</v>
      </c>
      <c r="F393" s="95">
        <v>44972</v>
      </c>
      <c r="G393" s="83">
        <v>20864758.713985004</v>
      </c>
      <c r="H393" s="85">
        <v>-4.1344789999999998</v>
      </c>
      <c r="I393" s="83">
        <v>-862.64900647900026</v>
      </c>
      <c r="J393" s="84">
        <f t="shared" si="5"/>
        <v>4.5460324301062484E-2</v>
      </c>
      <c r="K393" s="84">
        <f>I393/'סכום נכסי הקרן'!$C$42</f>
        <v>-1.1214152543009885E-4</v>
      </c>
    </row>
    <row r="394" spans="2:11">
      <c r="B394" s="76" t="s">
        <v>2976</v>
      </c>
      <c r="C394" s="73" t="s">
        <v>2978</v>
      </c>
      <c r="D394" s="86" t="s">
        <v>504</v>
      </c>
      <c r="E394" s="86" t="s">
        <v>131</v>
      </c>
      <c r="F394" s="95">
        <v>45069</v>
      </c>
      <c r="G394" s="83">
        <v>16560866.869944002</v>
      </c>
      <c r="H394" s="85">
        <v>2.166995</v>
      </c>
      <c r="I394" s="83">
        <v>358.87317373500002</v>
      </c>
      <c r="J394" s="84">
        <f t="shared" si="5"/>
        <v>-1.8912084449658251E-2</v>
      </c>
      <c r="K394" s="84">
        <f>I394/'סכום נכסי הקרן'!$C$42</f>
        <v>4.6652328857186803E-5</v>
      </c>
    </row>
    <row r="395" spans="2:11">
      <c r="B395" s="76" t="s">
        <v>2976</v>
      </c>
      <c r="C395" s="73" t="s">
        <v>2979</v>
      </c>
      <c r="D395" s="86" t="s">
        <v>504</v>
      </c>
      <c r="E395" s="86" t="s">
        <v>131</v>
      </c>
      <c r="F395" s="95">
        <v>45153</v>
      </c>
      <c r="G395" s="83">
        <v>22207625.149883002</v>
      </c>
      <c r="H395" s="85">
        <v>-3.882339</v>
      </c>
      <c r="I395" s="83">
        <v>-862.17531142700022</v>
      </c>
      <c r="J395" s="84">
        <f t="shared" si="5"/>
        <v>4.5435361273780249E-2</v>
      </c>
      <c r="K395" s="84">
        <f>I395/'סכום נכסי הקרן'!$C$42</f>
        <v>-1.1207994663580244E-4</v>
      </c>
    </row>
    <row r="396" spans="2:11">
      <c r="B396" s="76" t="s">
        <v>2980</v>
      </c>
      <c r="C396" s="73" t="s">
        <v>2981</v>
      </c>
      <c r="D396" s="86" t="s">
        <v>504</v>
      </c>
      <c r="E396" s="86" t="s">
        <v>131</v>
      </c>
      <c r="F396" s="95">
        <v>45126</v>
      </c>
      <c r="G396" s="83">
        <v>2829835.3474690006</v>
      </c>
      <c r="H396" s="85">
        <v>-6.9081549999999998</v>
      </c>
      <c r="I396" s="83">
        <v>-195.48940945800004</v>
      </c>
      <c r="J396" s="84">
        <f t="shared" ref="J396:J401" si="6">IFERROR(I396/$I$11,0)</f>
        <v>1.0302002187027631E-2</v>
      </c>
      <c r="K396" s="84">
        <f>I396/'סכום נכסי הקרן'!$C$42</f>
        <v>-2.5412978415785128E-5</v>
      </c>
    </row>
    <row r="397" spans="2:11">
      <c r="B397" s="76" t="s">
        <v>2982</v>
      </c>
      <c r="C397" s="73" t="s">
        <v>2983</v>
      </c>
      <c r="D397" s="86" t="s">
        <v>504</v>
      </c>
      <c r="E397" s="86" t="s">
        <v>140</v>
      </c>
      <c r="F397" s="95">
        <v>45082</v>
      </c>
      <c r="G397" s="83">
        <v>5148476.1152920006</v>
      </c>
      <c r="H397" s="85">
        <v>5.7461880000000001</v>
      </c>
      <c r="I397" s="83">
        <v>295.84112626600006</v>
      </c>
      <c r="J397" s="84">
        <f t="shared" si="6"/>
        <v>-1.5590388953831516E-2</v>
      </c>
      <c r="K397" s="84">
        <f>I397/'סכום נכסי הקרן'!$C$42</f>
        <v>3.8458370594825867E-5</v>
      </c>
    </row>
    <row r="398" spans="2:11">
      <c r="B398" s="76" t="s">
        <v>2982</v>
      </c>
      <c r="C398" s="73" t="s">
        <v>2984</v>
      </c>
      <c r="D398" s="86" t="s">
        <v>504</v>
      </c>
      <c r="E398" s="86" t="s">
        <v>140</v>
      </c>
      <c r="F398" s="95">
        <v>44972</v>
      </c>
      <c r="G398" s="83">
        <v>9865796.8490459993</v>
      </c>
      <c r="H398" s="85">
        <v>18.719602999999999</v>
      </c>
      <c r="I398" s="83">
        <v>1846.8380073470003</v>
      </c>
      <c r="J398" s="84">
        <f t="shared" si="6"/>
        <v>-9.732562619901014E-2</v>
      </c>
      <c r="K398" s="84">
        <f>I398/'סכום נכסי הקרן'!$C$42</f>
        <v>2.4008284923610862E-4</v>
      </c>
    </row>
    <row r="399" spans="2:11">
      <c r="B399" s="72"/>
      <c r="C399" s="73"/>
      <c r="D399" s="73"/>
      <c r="E399" s="73"/>
      <c r="F399" s="73"/>
      <c r="G399" s="83"/>
      <c r="H399" s="85"/>
      <c r="I399" s="73"/>
      <c r="J399" s="84"/>
      <c r="K399" s="73"/>
    </row>
    <row r="400" spans="2:11">
      <c r="B400" s="72" t="s">
        <v>192</v>
      </c>
      <c r="C400" s="73"/>
      <c r="D400" s="73"/>
      <c r="E400" s="73"/>
      <c r="F400" s="73"/>
      <c r="G400" s="83"/>
      <c r="H400" s="85"/>
      <c r="I400" s="83">
        <v>-89.433460154999992</v>
      </c>
      <c r="J400" s="84">
        <f t="shared" si="6"/>
        <v>4.7130108207125388E-3</v>
      </c>
      <c r="K400" s="84">
        <f>I400/'סכום נכסי הקרן'!$C$42</f>
        <v>-1.1626054827570022E-5</v>
      </c>
    </row>
    <row r="401" spans="2:11">
      <c r="B401" s="76" t="s">
        <v>2985</v>
      </c>
      <c r="C401" s="73" t="s">
        <v>2986</v>
      </c>
      <c r="D401" s="86" t="s">
        <v>504</v>
      </c>
      <c r="E401" s="86" t="s">
        <v>131</v>
      </c>
      <c r="F401" s="95">
        <v>45195</v>
      </c>
      <c r="G401" s="83">
        <v>13799428.362654002</v>
      </c>
      <c r="H401" s="85">
        <v>-0.64809499999999998</v>
      </c>
      <c r="I401" s="83">
        <v>-89.433460154999992</v>
      </c>
      <c r="J401" s="84">
        <f t="shared" si="6"/>
        <v>4.7130108207125388E-3</v>
      </c>
      <c r="K401" s="84">
        <f>I401/'סכום נכסי הקרן'!$C$42</f>
        <v>-1.1626054827570022E-5</v>
      </c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24" t="s">
        <v>222</v>
      </c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24" t="s">
        <v>111</v>
      </c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24" t="s">
        <v>205</v>
      </c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24" t="s">
        <v>213</v>
      </c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2:11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2:11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2:11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2:11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2:11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2:11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</row>
    <row r="508" spans="2:11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</row>
    <row r="509" spans="2:11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</row>
    <row r="510" spans="2:11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</row>
    <row r="511" spans="2:11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</row>
    <row r="512" spans="2:11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</row>
    <row r="513" spans="2:11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</row>
    <row r="514" spans="2:11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</row>
    <row r="515" spans="2:11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</row>
    <row r="516" spans="2:11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</row>
    <row r="517" spans="2:11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</row>
    <row r="518" spans="2:11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</row>
    <row r="519" spans="2:11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</row>
    <row r="520" spans="2:11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</row>
    <row r="521" spans="2:11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</row>
    <row r="522" spans="2:11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</row>
    <row r="523" spans="2:11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</row>
    <row r="524" spans="2:11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</row>
    <row r="525" spans="2:11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</row>
    <row r="526" spans="2:11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</row>
    <row r="527" spans="2:11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</row>
    <row r="528" spans="2:11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</row>
    <row r="529" spans="2:11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</row>
    <row r="530" spans="2:11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</row>
    <row r="531" spans="2:11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</row>
    <row r="532" spans="2:11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</row>
    <row r="533" spans="2:11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</row>
    <row r="534" spans="2:11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</row>
    <row r="535" spans="2:11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</row>
    <row r="536" spans="2:11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</row>
    <row r="537" spans="2:11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</row>
    <row r="538" spans="2:11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</row>
    <row r="539" spans="2:11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</row>
    <row r="540" spans="2:11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</row>
    <row r="541" spans="2:11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</row>
    <row r="542" spans="2:11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</row>
    <row r="543" spans="2:11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</row>
    <row r="544" spans="2:11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</row>
    <row r="545" spans="2:11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</row>
    <row r="546" spans="2:11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</row>
    <row r="547" spans="2:11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</row>
    <row r="548" spans="2:11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</row>
    <row r="549" spans="2:11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</row>
    <row r="550" spans="2:11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</row>
    <row r="551" spans="2:11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</row>
    <row r="552" spans="2:11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</row>
    <row r="553" spans="2:11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</row>
    <row r="554" spans="2:11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</row>
    <row r="555" spans="2:11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</row>
    <row r="556" spans="2:11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</row>
    <row r="557" spans="2:11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</row>
    <row r="558" spans="2:11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</row>
    <row r="559" spans="2:11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</row>
    <row r="560" spans="2:11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</row>
    <row r="561" spans="2:11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</row>
    <row r="562" spans="2:11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</row>
    <row r="563" spans="2:11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</row>
    <row r="564" spans="2:11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</row>
    <row r="565" spans="2:11">
      <c r="B565" s="119"/>
      <c r="C565" s="119"/>
      <c r="D565" s="119"/>
      <c r="E565" s="120"/>
      <c r="F565" s="120"/>
      <c r="G565" s="120"/>
      <c r="H565" s="120"/>
      <c r="I565" s="120"/>
      <c r="J565" s="120"/>
      <c r="K565" s="120"/>
    </row>
    <row r="566" spans="2:11">
      <c r="B566" s="119"/>
      <c r="C566" s="119"/>
      <c r="D566" s="119"/>
      <c r="E566" s="120"/>
      <c r="F566" s="120"/>
      <c r="G566" s="120"/>
      <c r="H566" s="120"/>
      <c r="I566" s="120"/>
      <c r="J566" s="120"/>
      <c r="K566" s="120"/>
    </row>
    <row r="567" spans="2:11">
      <c r="B567" s="119"/>
      <c r="C567" s="119"/>
      <c r="D567" s="119"/>
      <c r="E567" s="120"/>
      <c r="F567" s="120"/>
      <c r="G567" s="120"/>
      <c r="H567" s="120"/>
      <c r="I567" s="120"/>
      <c r="J567" s="120"/>
      <c r="K567" s="120"/>
    </row>
    <row r="568" spans="2:11">
      <c r="B568" s="119"/>
      <c r="C568" s="119"/>
      <c r="D568" s="119"/>
      <c r="E568" s="120"/>
      <c r="F568" s="120"/>
      <c r="G568" s="120"/>
      <c r="H568" s="120"/>
      <c r="I568" s="120"/>
      <c r="J568" s="120"/>
      <c r="K568" s="120"/>
    </row>
    <row r="569" spans="2:11">
      <c r="B569" s="119"/>
      <c r="C569" s="119"/>
      <c r="D569" s="119"/>
      <c r="E569" s="120"/>
      <c r="F569" s="120"/>
      <c r="G569" s="120"/>
      <c r="H569" s="120"/>
      <c r="I569" s="120"/>
      <c r="J569" s="120"/>
      <c r="K569" s="120"/>
    </row>
    <row r="570" spans="2:11">
      <c r="B570" s="119"/>
      <c r="C570" s="119"/>
      <c r="D570" s="119"/>
      <c r="E570" s="120"/>
      <c r="F570" s="120"/>
      <c r="G570" s="120"/>
      <c r="H570" s="120"/>
      <c r="I570" s="120"/>
      <c r="J570" s="120"/>
      <c r="K570" s="120"/>
    </row>
    <row r="571" spans="2:11">
      <c r="B571" s="119"/>
      <c r="C571" s="119"/>
      <c r="D571" s="119"/>
      <c r="E571" s="120"/>
      <c r="F571" s="120"/>
      <c r="G571" s="120"/>
      <c r="H571" s="120"/>
      <c r="I571" s="120"/>
      <c r="J571" s="120"/>
      <c r="K571" s="120"/>
    </row>
    <row r="572" spans="2:11">
      <c r="B572" s="119"/>
      <c r="C572" s="119"/>
      <c r="D572" s="119"/>
      <c r="E572" s="120"/>
      <c r="F572" s="120"/>
      <c r="G572" s="120"/>
      <c r="H572" s="120"/>
      <c r="I572" s="120"/>
      <c r="J572" s="120"/>
      <c r="K572" s="120"/>
    </row>
    <row r="573" spans="2:11">
      <c r="B573" s="119"/>
      <c r="C573" s="119"/>
      <c r="D573" s="119"/>
      <c r="E573" s="120"/>
      <c r="F573" s="120"/>
      <c r="G573" s="120"/>
      <c r="H573" s="120"/>
      <c r="I573" s="120"/>
      <c r="J573" s="120"/>
      <c r="K573" s="120"/>
    </row>
    <row r="574" spans="2:11">
      <c r="B574" s="119"/>
      <c r="C574" s="119"/>
      <c r="D574" s="119"/>
      <c r="E574" s="120"/>
      <c r="F574" s="120"/>
      <c r="G574" s="120"/>
      <c r="H574" s="120"/>
      <c r="I574" s="120"/>
      <c r="J574" s="120"/>
      <c r="K574" s="120"/>
    </row>
    <row r="575" spans="2:11">
      <c r="B575" s="119"/>
      <c r="C575" s="119"/>
      <c r="D575" s="119"/>
      <c r="E575" s="120"/>
      <c r="F575" s="120"/>
      <c r="G575" s="120"/>
      <c r="H575" s="120"/>
      <c r="I575" s="120"/>
      <c r="J575" s="120"/>
      <c r="K575" s="120"/>
    </row>
    <row r="576" spans="2:11">
      <c r="B576" s="119"/>
      <c r="C576" s="119"/>
      <c r="D576" s="119"/>
      <c r="E576" s="120"/>
      <c r="F576" s="120"/>
      <c r="G576" s="120"/>
      <c r="H576" s="120"/>
      <c r="I576" s="120"/>
      <c r="J576" s="120"/>
      <c r="K576" s="120"/>
    </row>
    <row r="577" spans="2:11">
      <c r="B577" s="119"/>
      <c r="C577" s="119"/>
      <c r="D577" s="119"/>
      <c r="E577" s="120"/>
      <c r="F577" s="120"/>
      <c r="G577" s="120"/>
      <c r="H577" s="120"/>
      <c r="I577" s="120"/>
      <c r="J577" s="120"/>
      <c r="K577" s="120"/>
    </row>
    <row r="578" spans="2:11">
      <c r="B578" s="119"/>
      <c r="C578" s="119"/>
      <c r="D578" s="119"/>
      <c r="E578" s="120"/>
      <c r="F578" s="120"/>
      <c r="G578" s="120"/>
      <c r="H578" s="120"/>
      <c r="I578" s="120"/>
      <c r="J578" s="120"/>
      <c r="K578" s="120"/>
    </row>
    <row r="579" spans="2:11">
      <c r="B579" s="119"/>
      <c r="C579" s="119"/>
      <c r="D579" s="119"/>
      <c r="E579" s="120"/>
      <c r="F579" s="120"/>
      <c r="G579" s="120"/>
      <c r="H579" s="120"/>
      <c r="I579" s="120"/>
      <c r="J579" s="120"/>
      <c r="K579" s="120"/>
    </row>
    <row r="580" spans="2:11">
      <c r="B580" s="119"/>
      <c r="C580" s="119"/>
      <c r="D580" s="119"/>
      <c r="E580" s="120"/>
      <c r="F580" s="120"/>
      <c r="G580" s="120"/>
      <c r="H580" s="120"/>
      <c r="I580" s="120"/>
      <c r="J580" s="120"/>
      <c r="K580" s="120"/>
    </row>
    <row r="581" spans="2:11">
      <c r="B581" s="119"/>
      <c r="C581" s="119"/>
      <c r="D581" s="119"/>
      <c r="E581" s="120"/>
      <c r="F581" s="120"/>
      <c r="G581" s="120"/>
      <c r="H581" s="120"/>
      <c r="I581" s="120"/>
      <c r="J581" s="120"/>
      <c r="K581" s="120"/>
    </row>
    <row r="582" spans="2:11">
      <c r="B582" s="119"/>
      <c r="C582" s="119"/>
      <c r="D582" s="119"/>
      <c r="E582" s="120"/>
      <c r="F582" s="120"/>
      <c r="G582" s="120"/>
      <c r="H582" s="120"/>
      <c r="I582" s="120"/>
      <c r="J582" s="120"/>
      <c r="K582" s="120"/>
    </row>
    <row r="583" spans="2:11">
      <c r="B583" s="119"/>
      <c r="C583" s="119"/>
      <c r="D583" s="119"/>
      <c r="E583" s="120"/>
      <c r="F583" s="120"/>
      <c r="G583" s="120"/>
      <c r="H583" s="120"/>
      <c r="I583" s="120"/>
      <c r="J583" s="120"/>
      <c r="K583" s="120"/>
    </row>
    <row r="584" spans="2:11">
      <c r="B584" s="119"/>
      <c r="C584" s="119"/>
      <c r="D584" s="119"/>
      <c r="E584" s="120"/>
      <c r="F584" s="120"/>
      <c r="G584" s="120"/>
      <c r="H584" s="120"/>
      <c r="I584" s="120"/>
      <c r="J584" s="120"/>
      <c r="K584" s="120"/>
    </row>
    <row r="585" spans="2:11">
      <c r="B585" s="119"/>
      <c r="C585" s="119"/>
      <c r="D585" s="119"/>
      <c r="E585" s="120"/>
      <c r="F585" s="120"/>
      <c r="G585" s="120"/>
      <c r="H585" s="120"/>
      <c r="I585" s="120"/>
      <c r="J585" s="120"/>
      <c r="K585" s="120"/>
    </row>
    <row r="586" spans="2:11">
      <c r="B586" s="119"/>
      <c r="C586" s="119"/>
      <c r="D586" s="119"/>
      <c r="E586" s="120"/>
      <c r="F586" s="120"/>
      <c r="G586" s="120"/>
      <c r="H586" s="120"/>
      <c r="I586" s="120"/>
      <c r="J586" s="120"/>
      <c r="K586" s="120"/>
    </row>
    <row r="587" spans="2:11">
      <c r="B587" s="119"/>
      <c r="C587" s="119"/>
      <c r="D587" s="119"/>
      <c r="E587" s="120"/>
      <c r="F587" s="120"/>
      <c r="G587" s="120"/>
      <c r="H587" s="120"/>
      <c r="I587" s="120"/>
      <c r="J587" s="120"/>
      <c r="K587" s="120"/>
    </row>
    <row r="588" spans="2:11">
      <c r="B588" s="119"/>
      <c r="C588" s="119"/>
      <c r="D588" s="119"/>
      <c r="E588" s="120"/>
      <c r="F588" s="120"/>
      <c r="G588" s="120"/>
      <c r="H588" s="120"/>
      <c r="I588" s="120"/>
      <c r="J588" s="120"/>
      <c r="K588" s="120"/>
    </row>
    <row r="589" spans="2:11">
      <c r="B589" s="119"/>
      <c r="C589" s="119"/>
      <c r="D589" s="119"/>
      <c r="E589" s="120"/>
      <c r="F589" s="120"/>
      <c r="G589" s="120"/>
      <c r="H589" s="120"/>
      <c r="I589" s="120"/>
      <c r="J589" s="120"/>
      <c r="K589" s="120"/>
    </row>
    <row r="590" spans="2:11">
      <c r="B590" s="119"/>
      <c r="C590" s="119"/>
      <c r="D590" s="119"/>
      <c r="E590" s="120"/>
      <c r="F590" s="120"/>
      <c r="G590" s="120"/>
      <c r="H590" s="120"/>
      <c r="I590" s="120"/>
      <c r="J590" s="120"/>
      <c r="K590" s="120"/>
    </row>
    <row r="591" spans="2:11">
      <c r="B591" s="119"/>
      <c r="C591" s="119"/>
      <c r="D591" s="119"/>
      <c r="E591" s="120"/>
      <c r="F591" s="120"/>
      <c r="G591" s="120"/>
      <c r="H591" s="120"/>
      <c r="I591" s="120"/>
      <c r="J591" s="120"/>
      <c r="K591" s="120"/>
    </row>
    <row r="592" spans="2:11">
      <c r="B592" s="119"/>
      <c r="C592" s="119"/>
      <c r="D592" s="119"/>
      <c r="E592" s="120"/>
      <c r="F592" s="120"/>
      <c r="G592" s="120"/>
      <c r="H592" s="120"/>
      <c r="I592" s="120"/>
      <c r="J592" s="120"/>
      <c r="K592" s="120"/>
    </row>
    <row r="593" spans="2:11">
      <c r="B593" s="119"/>
      <c r="C593" s="119"/>
      <c r="D593" s="119"/>
      <c r="E593" s="120"/>
      <c r="F593" s="120"/>
      <c r="G593" s="120"/>
      <c r="H593" s="120"/>
      <c r="I593" s="120"/>
      <c r="J593" s="120"/>
      <c r="K593" s="120"/>
    </row>
    <row r="594" spans="2:11">
      <c r="B594" s="119"/>
      <c r="C594" s="119"/>
      <c r="D594" s="119"/>
      <c r="E594" s="120"/>
      <c r="F594" s="120"/>
      <c r="G594" s="120"/>
      <c r="H594" s="120"/>
      <c r="I594" s="120"/>
      <c r="J594" s="120"/>
      <c r="K594" s="120"/>
    </row>
    <row r="595" spans="2:11">
      <c r="B595" s="119"/>
      <c r="C595" s="119"/>
      <c r="D595" s="119"/>
      <c r="E595" s="120"/>
      <c r="F595" s="120"/>
      <c r="G595" s="120"/>
      <c r="H595" s="120"/>
      <c r="I595" s="120"/>
      <c r="J595" s="120"/>
      <c r="K595" s="120"/>
    </row>
    <row r="596" spans="2:11">
      <c r="B596" s="119"/>
      <c r="C596" s="119"/>
      <c r="D596" s="119"/>
      <c r="E596" s="120"/>
      <c r="F596" s="120"/>
      <c r="G596" s="120"/>
      <c r="H596" s="120"/>
      <c r="I596" s="120"/>
      <c r="J596" s="120"/>
      <c r="K596" s="120"/>
    </row>
    <row r="597" spans="2:11">
      <c r="B597" s="119"/>
      <c r="C597" s="119"/>
      <c r="D597" s="119"/>
      <c r="E597" s="120"/>
      <c r="F597" s="120"/>
      <c r="G597" s="120"/>
      <c r="H597" s="120"/>
      <c r="I597" s="120"/>
      <c r="J597" s="120"/>
      <c r="K597" s="120"/>
    </row>
    <row r="598" spans="2:11">
      <c r="B598" s="119"/>
      <c r="C598" s="119"/>
      <c r="D598" s="119"/>
      <c r="E598" s="120"/>
      <c r="F598" s="120"/>
      <c r="G598" s="120"/>
      <c r="H598" s="120"/>
      <c r="I598" s="120"/>
      <c r="J598" s="120"/>
      <c r="K598" s="120"/>
    </row>
    <row r="599" spans="2:11">
      <c r="B599" s="119"/>
      <c r="C599" s="119"/>
      <c r="D599" s="119"/>
      <c r="E599" s="120"/>
      <c r="F599" s="120"/>
      <c r="G599" s="120"/>
      <c r="H599" s="120"/>
      <c r="I599" s="120"/>
      <c r="J599" s="120"/>
      <c r="K599" s="120"/>
    </row>
    <row r="600" spans="2:11">
      <c r="B600" s="119"/>
      <c r="C600" s="119"/>
      <c r="D600" s="119"/>
      <c r="E600" s="120"/>
      <c r="F600" s="120"/>
      <c r="G600" s="120"/>
      <c r="H600" s="120"/>
      <c r="I600" s="120"/>
      <c r="J600" s="120"/>
      <c r="K600" s="120"/>
    </row>
    <row r="601" spans="2:11">
      <c r="B601" s="119"/>
      <c r="C601" s="119"/>
      <c r="D601" s="119"/>
      <c r="E601" s="120"/>
      <c r="F601" s="120"/>
      <c r="G601" s="120"/>
      <c r="H601" s="120"/>
      <c r="I601" s="120"/>
      <c r="J601" s="120"/>
      <c r="K601" s="120"/>
    </row>
    <row r="602" spans="2:11">
      <c r="B602" s="119"/>
      <c r="C602" s="119"/>
      <c r="D602" s="119"/>
      <c r="E602" s="120"/>
      <c r="F602" s="120"/>
      <c r="G602" s="120"/>
      <c r="H602" s="120"/>
      <c r="I602" s="120"/>
      <c r="J602" s="120"/>
      <c r="K602" s="120"/>
    </row>
    <row r="603" spans="2:11">
      <c r="B603" s="119"/>
      <c r="C603" s="119"/>
      <c r="D603" s="119"/>
      <c r="E603" s="120"/>
      <c r="F603" s="120"/>
      <c r="G603" s="120"/>
      <c r="H603" s="120"/>
      <c r="I603" s="120"/>
      <c r="J603" s="120"/>
      <c r="K603" s="120"/>
    </row>
    <row r="604" spans="2:11">
      <c r="B604" s="119"/>
      <c r="C604" s="119"/>
      <c r="D604" s="119"/>
      <c r="E604" s="120"/>
      <c r="F604" s="120"/>
      <c r="G604" s="120"/>
      <c r="H604" s="120"/>
      <c r="I604" s="120"/>
      <c r="J604" s="120"/>
      <c r="K604" s="120"/>
    </row>
    <row r="605" spans="2:11">
      <c r="B605" s="119"/>
      <c r="C605" s="119"/>
      <c r="D605" s="119"/>
      <c r="E605" s="120"/>
      <c r="F605" s="120"/>
      <c r="G605" s="120"/>
      <c r="H605" s="120"/>
      <c r="I605" s="120"/>
      <c r="J605" s="120"/>
      <c r="K605" s="120"/>
    </row>
    <row r="606" spans="2:11">
      <c r="B606" s="119"/>
      <c r="C606" s="119"/>
      <c r="D606" s="119"/>
      <c r="E606" s="120"/>
      <c r="F606" s="120"/>
      <c r="G606" s="120"/>
      <c r="H606" s="120"/>
      <c r="I606" s="120"/>
      <c r="J606" s="120"/>
      <c r="K606" s="120"/>
    </row>
    <row r="607" spans="2:11">
      <c r="B607" s="119"/>
      <c r="C607" s="119"/>
      <c r="D607" s="119"/>
      <c r="E607" s="120"/>
      <c r="F607" s="120"/>
      <c r="G607" s="120"/>
      <c r="H607" s="120"/>
      <c r="I607" s="120"/>
      <c r="J607" s="120"/>
      <c r="K607" s="120"/>
    </row>
    <row r="608" spans="2:11">
      <c r="B608" s="119"/>
      <c r="C608" s="119"/>
      <c r="D608" s="119"/>
      <c r="E608" s="120"/>
      <c r="F608" s="120"/>
      <c r="G608" s="120"/>
      <c r="H608" s="120"/>
      <c r="I608" s="120"/>
      <c r="J608" s="120"/>
      <c r="K608" s="120"/>
    </row>
    <row r="609" spans="2:11">
      <c r="B609" s="119"/>
      <c r="C609" s="119"/>
      <c r="D609" s="119"/>
      <c r="E609" s="120"/>
      <c r="F609" s="120"/>
      <c r="G609" s="120"/>
      <c r="H609" s="120"/>
      <c r="I609" s="120"/>
      <c r="J609" s="120"/>
      <c r="K609" s="120"/>
    </row>
    <row r="610" spans="2:11">
      <c r="B610" s="119"/>
      <c r="C610" s="119"/>
      <c r="D610" s="119"/>
      <c r="E610" s="120"/>
      <c r="F610" s="120"/>
      <c r="G610" s="120"/>
      <c r="H610" s="120"/>
      <c r="I610" s="120"/>
      <c r="J610" s="120"/>
      <c r="K610" s="120"/>
    </row>
    <row r="611" spans="2:11">
      <c r="B611" s="119"/>
      <c r="C611" s="119"/>
      <c r="D611" s="119"/>
      <c r="E611" s="120"/>
      <c r="F611" s="120"/>
      <c r="G611" s="120"/>
      <c r="H611" s="120"/>
      <c r="I611" s="120"/>
      <c r="J611" s="120"/>
      <c r="K611" s="120"/>
    </row>
    <row r="612" spans="2:11">
      <c r="B612" s="119"/>
      <c r="C612" s="119"/>
      <c r="D612" s="119"/>
      <c r="E612" s="120"/>
      <c r="F612" s="120"/>
      <c r="G612" s="120"/>
      <c r="H612" s="120"/>
      <c r="I612" s="120"/>
      <c r="J612" s="120"/>
      <c r="K612" s="120"/>
    </row>
    <row r="613" spans="2:11">
      <c r="B613" s="119"/>
      <c r="C613" s="119"/>
      <c r="D613" s="119"/>
      <c r="E613" s="120"/>
      <c r="F613" s="120"/>
      <c r="G613" s="120"/>
      <c r="H613" s="120"/>
      <c r="I613" s="120"/>
      <c r="J613" s="120"/>
      <c r="K613" s="120"/>
    </row>
    <row r="614" spans="2:11">
      <c r="B614" s="119"/>
      <c r="C614" s="119"/>
      <c r="D614" s="119"/>
      <c r="E614" s="120"/>
      <c r="F614" s="120"/>
      <c r="G614" s="120"/>
      <c r="H614" s="120"/>
      <c r="I614" s="120"/>
      <c r="J614" s="120"/>
      <c r="K614" s="120"/>
    </row>
    <row r="615" spans="2:11">
      <c r="B615" s="119"/>
      <c r="C615" s="119"/>
      <c r="D615" s="119"/>
      <c r="E615" s="120"/>
      <c r="F615" s="120"/>
      <c r="G615" s="120"/>
      <c r="H615" s="120"/>
      <c r="I615" s="120"/>
      <c r="J615" s="120"/>
      <c r="K615" s="120"/>
    </row>
    <row r="616" spans="2:11">
      <c r="B616" s="119"/>
      <c r="C616" s="119"/>
      <c r="D616" s="119"/>
      <c r="E616" s="120"/>
      <c r="F616" s="120"/>
      <c r="G616" s="120"/>
      <c r="H616" s="120"/>
      <c r="I616" s="120"/>
      <c r="J616" s="120"/>
      <c r="K616" s="120"/>
    </row>
    <row r="617" spans="2:11">
      <c r="B617" s="119"/>
      <c r="C617" s="119"/>
      <c r="D617" s="119"/>
      <c r="E617" s="120"/>
      <c r="F617" s="120"/>
      <c r="G617" s="120"/>
      <c r="H617" s="120"/>
      <c r="I617" s="120"/>
      <c r="J617" s="120"/>
      <c r="K617" s="120"/>
    </row>
    <row r="618" spans="2:11">
      <c r="B618" s="119"/>
      <c r="C618" s="119"/>
      <c r="D618" s="119"/>
      <c r="E618" s="120"/>
      <c r="F618" s="120"/>
      <c r="G618" s="120"/>
      <c r="H618" s="120"/>
      <c r="I618" s="120"/>
      <c r="J618" s="120"/>
      <c r="K618" s="120"/>
    </row>
    <row r="619" spans="2:11">
      <c r="B619" s="119"/>
      <c r="C619" s="119"/>
      <c r="D619" s="119"/>
      <c r="E619" s="120"/>
      <c r="F619" s="120"/>
      <c r="G619" s="120"/>
      <c r="H619" s="120"/>
      <c r="I619" s="120"/>
      <c r="J619" s="120"/>
      <c r="K619" s="120"/>
    </row>
    <row r="620" spans="2:11">
      <c r="B620" s="119"/>
      <c r="C620" s="119"/>
      <c r="D620" s="119"/>
      <c r="E620" s="120"/>
      <c r="F620" s="120"/>
      <c r="G620" s="120"/>
      <c r="H620" s="120"/>
      <c r="I620" s="120"/>
      <c r="J620" s="120"/>
      <c r="K620" s="120"/>
    </row>
    <row r="621" spans="2:11">
      <c r="B621" s="119"/>
      <c r="C621" s="119"/>
      <c r="D621" s="119"/>
      <c r="E621" s="120"/>
      <c r="F621" s="120"/>
      <c r="G621" s="120"/>
      <c r="H621" s="120"/>
      <c r="I621" s="120"/>
      <c r="J621" s="120"/>
      <c r="K621" s="120"/>
    </row>
    <row r="622" spans="2:11">
      <c r="B622" s="119"/>
      <c r="C622" s="119"/>
      <c r="D622" s="119"/>
      <c r="E622" s="120"/>
      <c r="F622" s="120"/>
      <c r="G622" s="120"/>
      <c r="H622" s="120"/>
      <c r="I622" s="120"/>
      <c r="J622" s="120"/>
      <c r="K622" s="120"/>
    </row>
    <row r="623" spans="2:11">
      <c r="B623" s="119"/>
      <c r="C623" s="119"/>
      <c r="D623" s="119"/>
      <c r="E623" s="120"/>
      <c r="F623" s="120"/>
      <c r="G623" s="120"/>
      <c r="H623" s="120"/>
      <c r="I623" s="120"/>
      <c r="J623" s="120"/>
      <c r="K623" s="120"/>
    </row>
    <row r="624" spans="2:11">
      <c r="B624" s="119"/>
      <c r="C624" s="119"/>
      <c r="D624" s="119"/>
      <c r="E624" s="120"/>
      <c r="F624" s="120"/>
      <c r="G624" s="120"/>
      <c r="H624" s="120"/>
      <c r="I624" s="120"/>
      <c r="J624" s="120"/>
      <c r="K624" s="120"/>
    </row>
    <row r="625" spans="2:11">
      <c r="B625" s="119"/>
      <c r="C625" s="119"/>
      <c r="D625" s="119"/>
      <c r="E625" s="120"/>
      <c r="F625" s="120"/>
      <c r="G625" s="120"/>
      <c r="H625" s="120"/>
      <c r="I625" s="120"/>
      <c r="J625" s="120"/>
      <c r="K625" s="120"/>
    </row>
    <row r="626" spans="2:11">
      <c r="B626" s="119"/>
      <c r="C626" s="119"/>
      <c r="D626" s="119"/>
      <c r="E626" s="120"/>
      <c r="F626" s="120"/>
      <c r="G626" s="120"/>
      <c r="H626" s="120"/>
      <c r="I626" s="120"/>
      <c r="J626" s="120"/>
      <c r="K626" s="120"/>
    </row>
    <row r="627" spans="2:11">
      <c r="B627" s="119"/>
      <c r="C627" s="119"/>
      <c r="D627" s="119"/>
      <c r="E627" s="120"/>
      <c r="F627" s="120"/>
      <c r="G627" s="120"/>
      <c r="H627" s="120"/>
      <c r="I627" s="120"/>
      <c r="J627" s="120"/>
      <c r="K627" s="120"/>
    </row>
    <row r="628" spans="2:11">
      <c r="B628" s="119"/>
      <c r="C628" s="119"/>
      <c r="D628" s="119"/>
      <c r="E628" s="120"/>
      <c r="F628" s="120"/>
      <c r="G628" s="120"/>
      <c r="H628" s="120"/>
      <c r="I628" s="120"/>
      <c r="J628" s="120"/>
      <c r="K628" s="120"/>
    </row>
    <row r="629" spans="2:11">
      <c r="B629" s="119"/>
      <c r="C629" s="119"/>
      <c r="D629" s="119"/>
      <c r="E629" s="120"/>
      <c r="F629" s="120"/>
      <c r="G629" s="120"/>
      <c r="H629" s="120"/>
      <c r="I629" s="120"/>
      <c r="J629" s="120"/>
      <c r="K629" s="120"/>
    </row>
    <row r="630" spans="2:11">
      <c r="B630" s="119"/>
      <c r="C630" s="119"/>
      <c r="D630" s="119"/>
      <c r="E630" s="120"/>
      <c r="F630" s="120"/>
      <c r="G630" s="120"/>
      <c r="H630" s="120"/>
      <c r="I630" s="120"/>
      <c r="J630" s="120"/>
      <c r="K630" s="120"/>
    </row>
    <row r="631" spans="2:11">
      <c r="B631" s="119"/>
      <c r="C631" s="119"/>
      <c r="D631" s="119"/>
      <c r="E631" s="120"/>
      <c r="F631" s="120"/>
      <c r="G631" s="120"/>
      <c r="H631" s="120"/>
      <c r="I631" s="120"/>
      <c r="J631" s="120"/>
      <c r="K631" s="120"/>
    </row>
    <row r="632" spans="2:11">
      <c r="B632" s="119"/>
      <c r="C632" s="119"/>
      <c r="D632" s="119"/>
      <c r="E632" s="120"/>
      <c r="F632" s="120"/>
      <c r="G632" s="120"/>
      <c r="H632" s="120"/>
      <c r="I632" s="120"/>
      <c r="J632" s="120"/>
      <c r="K632" s="120"/>
    </row>
    <row r="633" spans="2:11">
      <c r="B633" s="119"/>
      <c r="C633" s="119"/>
      <c r="D633" s="119"/>
      <c r="E633" s="120"/>
      <c r="F633" s="120"/>
      <c r="G633" s="120"/>
      <c r="H633" s="120"/>
      <c r="I633" s="120"/>
      <c r="J633" s="120"/>
      <c r="K633" s="120"/>
    </row>
    <row r="634" spans="2:11">
      <c r="B634" s="119"/>
      <c r="C634" s="119"/>
      <c r="D634" s="119"/>
      <c r="E634" s="120"/>
      <c r="F634" s="120"/>
      <c r="G634" s="120"/>
      <c r="H634" s="120"/>
      <c r="I634" s="120"/>
      <c r="J634" s="120"/>
      <c r="K634" s="120"/>
    </row>
    <row r="635" spans="2:11">
      <c r="B635" s="119"/>
      <c r="C635" s="119"/>
      <c r="D635" s="119"/>
      <c r="E635" s="120"/>
      <c r="F635" s="120"/>
      <c r="G635" s="120"/>
      <c r="H635" s="120"/>
      <c r="I635" s="120"/>
      <c r="J635" s="120"/>
      <c r="K635" s="120"/>
    </row>
    <row r="636" spans="2:11">
      <c r="B636" s="119"/>
      <c r="C636" s="119"/>
      <c r="D636" s="119"/>
      <c r="E636" s="120"/>
      <c r="F636" s="120"/>
      <c r="G636" s="120"/>
      <c r="H636" s="120"/>
      <c r="I636" s="120"/>
      <c r="J636" s="120"/>
      <c r="K636" s="120"/>
    </row>
    <row r="637" spans="2:11">
      <c r="B637" s="119"/>
      <c r="C637" s="119"/>
      <c r="D637" s="119"/>
      <c r="E637" s="120"/>
      <c r="F637" s="120"/>
      <c r="G637" s="120"/>
      <c r="H637" s="120"/>
      <c r="I637" s="120"/>
      <c r="J637" s="120"/>
      <c r="K637" s="120"/>
    </row>
    <row r="638" spans="2:11">
      <c r="B638" s="119"/>
      <c r="C638" s="119"/>
      <c r="D638" s="119"/>
      <c r="E638" s="120"/>
      <c r="F638" s="120"/>
      <c r="G638" s="120"/>
      <c r="H638" s="120"/>
      <c r="I638" s="120"/>
      <c r="J638" s="120"/>
      <c r="K638" s="120"/>
    </row>
    <row r="639" spans="2:11">
      <c r="B639" s="119"/>
      <c r="C639" s="119"/>
      <c r="D639" s="119"/>
      <c r="E639" s="120"/>
      <c r="F639" s="120"/>
      <c r="G639" s="120"/>
      <c r="H639" s="120"/>
      <c r="I639" s="120"/>
      <c r="J639" s="120"/>
      <c r="K639" s="120"/>
    </row>
    <row r="640" spans="2:11">
      <c r="B640" s="119"/>
      <c r="C640" s="119"/>
      <c r="D640" s="119"/>
      <c r="E640" s="120"/>
      <c r="F640" s="120"/>
      <c r="G640" s="120"/>
      <c r="H640" s="120"/>
      <c r="I640" s="120"/>
      <c r="J640" s="120"/>
      <c r="K640" s="120"/>
    </row>
    <row r="641" spans="2:11">
      <c r="B641" s="119"/>
      <c r="C641" s="119"/>
      <c r="D641" s="119"/>
      <c r="E641" s="120"/>
      <c r="F641" s="120"/>
      <c r="G641" s="120"/>
      <c r="H641" s="120"/>
      <c r="I641" s="120"/>
      <c r="J641" s="120"/>
      <c r="K641" s="120"/>
    </row>
    <row r="642" spans="2:11">
      <c r="B642" s="119"/>
      <c r="C642" s="119"/>
      <c r="D642" s="119"/>
      <c r="E642" s="120"/>
      <c r="F642" s="120"/>
      <c r="G642" s="120"/>
      <c r="H642" s="120"/>
      <c r="I642" s="120"/>
      <c r="J642" s="120"/>
      <c r="K642" s="120"/>
    </row>
    <row r="643" spans="2:11">
      <c r="B643" s="119"/>
      <c r="C643" s="119"/>
      <c r="D643" s="119"/>
      <c r="E643" s="120"/>
      <c r="F643" s="120"/>
      <c r="G643" s="120"/>
      <c r="H643" s="120"/>
      <c r="I643" s="120"/>
      <c r="J643" s="120"/>
      <c r="K643" s="120"/>
    </row>
    <row r="644" spans="2:11">
      <c r="B644" s="119"/>
      <c r="C644" s="119"/>
      <c r="D644" s="119"/>
      <c r="E644" s="120"/>
      <c r="F644" s="120"/>
      <c r="G644" s="120"/>
      <c r="H644" s="120"/>
      <c r="I644" s="120"/>
      <c r="J644" s="120"/>
      <c r="K644" s="120"/>
    </row>
    <row r="645" spans="2:11">
      <c r="B645" s="119"/>
      <c r="C645" s="119"/>
      <c r="D645" s="119"/>
      <c r="E645" s="120"/>
      <c r="F645" s="120"/>
      <c r="G645" s="120"/>
      <c r="H645" s="120"/>
      <c r="I645" s="120"/>
      <c r="J645" s="120"/>
      <c r="K645" s="120"/>
    </row>
    <row r="646" spans="2:11">
      <c r="B646" s="119"/>
      <c r="C646" s="119"/>
      <c r="D646" s="119"/>
      <c r="E646" s="120"/>
      <c r="F646" s="120"/>
      <c r="G646" s="120"/>
      <c r="H646" s="120"/>
      <c r="I646" s="120"/>
      <c r="J646" s="120"/>
      <c r="K646" s="120"/>
    </row>
    <row r="647" spans="2:11">
      <c r="B647" s="119"/>
      <c r="C647" s="119"/>
      <c r="D647" s="119"/>
      <c r="E647" s="120"/>
      <c r="F647" s="120"/>
      <c r="G647" s="120"/>
      <c r="H647" s="120"/>
      <c r="I647" s="120"/>
      <c r="J647" s="120"/>
      <c r="K647" s="120"/>
    </row>
    <row r="648" spans="2:11">
      <c r="B648" s="119"/>
      <c r="C648" s="119"/>
      <c r="D648" s="119"/>
      <c r="E648" s="120"/>
      <c r="F648" s="120"/>
      <c r="G648" s="120"/>
      <c r="H648" s="120"/>
      <c r="I648" s="120"/>
      <c r="J648" s="120"/>
      <c r="K648" s="120"/>
    </row>
    <row r="649" spans="2:11">
      <c r="B649" s="119"/>
      <c r="C649" s="119"/>
      <c r="D649" s="119"/>
      <c r="E649" s="120"/>
      <c r="F649" s="120"/>
      <c r="G649" s="120"/>
      <c r="H649" s="120"/>
      <c r="I649" s="120"/>
      <c r="J649" s="120"/>
      <c r="K649" s="120"/>
    </row>
    <row r="650" spans="2:11">
      <c r="B650" s="119"/>
      <c r="C650" s="119"/>
      <c r="D650" s="119"/>
      <c r="E650" s="120"/>
      <c r="F650" s="120"/>
      <c r="G650" s="120"/>
      <c r="H650" s="120"/>
      <c r="I650" s="120"/>
      <c r="J650" s="120"/>
      <c r="K650" s="120"/>
    </row>
    <row r="651" spans="2:11">
      <c r="B651" s="119"/>
      <c r="C651" s="119"/>
      <c r="D651" s="119"/>
      <c r="E651" s="120"/>
      <c r="F651" s="120"/>
      <c r="G651" s="120"/>
      <c r="H651" s="120"/>
      <c r="I651" s="120"/>
      <c r="J651" s="120"/>
      <c r="K651" s="120"/>
    </row>
    <row r="652" spans="2:11">
      <c r="B652" s="119"/>
      <c r="C652" s="119"/>
      <c r="D652" s="119"/>
      <c r="E652" s="120"/>
      <c r="F652" s="120"/>
      <c r="G652" s="120"/>
      <c r="H652" s="120"/>
      <c r="I652" s="120"/>
      <c r="J652" s="120"/>
      <c r="K652" s="120"/>
    </row>
    <row r="653" spans="2:11">
      <c r="B653" s="119"/>
      <c r="C653" s="119"/>
      <c r="D653" s="119"/>
      <c r="E653" s="120"/>
      <c r="F653" s="120"/>
      <c r="G653" s="120"/>
      <c r="H653" s="120"/>
      <c r="I653" s="120"/>
      <c r="J653" s="120"/>
      <c r="K653" s="120"/>
    </row>
    <row r="654" spans="2:11">
      <c r="B654" s="119"/>
      <c r="C654" s="119"/>
      <c r="D654" s="119"/>
      <c r="E654" s="120"/>
      <c r="F654" s="120"/>
      <c r="G654" s="120"/>
      <c r="H654" s="120"/>
      <c r="I654" s="120"/>
      <c r="J654" s="120"/>
      <c r="K654" s="120"/>
    </row>
    <row r="655" spans="2:11">
      <c r="B655" s="119"/>
      <c r="C655" s="119"/>
      <c r="D655" s="119"/>
      <c r="E655" s="120"/>
      <c r="F655" s="120"/>
      <c r="G655" s="120"/>
      <c r="H655" s="120"/>
      <c r="I655" s="120"/>
      <c r="J655" s="120"/>
      <c r="K655" s="120"/>
    </row>
    <row r="656" spans="2:11">
      <c r="B656" s="119"/>
      <c r="C656" s="119"/>
      <c r="D656" s="119"/>
      <c r="E656" s="120"/>
      <c r="F656" s="120"/>
      <c r="G656" s="120"/>
      <c r="H656" s="120"/>
      <c r="I656" s="120"/>
      <c r="J656" s="120"/>
      <c r="K656" s="120"/>
    </row>
    <row r="657" spans="2:11">
      <c r="B657" s="119"/>
      <c r="C657" s="119"/>
      <c r="D657" s="119"/>
      <c r="E657" s="120"/>
      <c r="F657" s="120"/>
      <c r="G657" s="120"/>
      <c r="H657" s="120"/>
      <c r="I657" s="120"/>
      <c r="J657" s="120"/>
      <c r="K657" s="120"/>
    </row>
    <row r="658" spans="2:11">
      <c r="B658" s="119"/>
      <c r="C658" s="119"/>
      <c r="D658" s="119"/>
      <c r="E658" s="120"/>
      <c r="F658" s="120"/>
      <c r="G658" s="120"/>
      <c r="H658" s="120"/>
      <c r="I658" s="120"/>
      <c r="J658" s="120"/>
      <c r="K658" s="120"/>
    </row>
    <row r="659" spans="2:11">
      <c r="B659" s="119"/>
      <c r="C659" s="119"/>
      <c r="D659" s="119"/>
      <c r="E659" s="120"/>
      <c r="F659" s="120"/>
      <c r="G659" s="120"/>
      <c r="H659" s="120"/>
      <c r="I659" s="120"/>
      <c r="J659" s="120"/>
      <c r="K659" s="120"/>
    </row>
    <row r="660" spans="2:11">
      <c r="B660" s="119"/>
      <c r="C660" s="119"/>
      <c r="D660" s="119"/>
      <c r="E660" s="120"/>
      <c r="F660" s="120"/>
      <c r="G660" s="120"/>
      <c r="H660" s="120"/>
      <c r="I660" s="120"/>
      <c r="J660" s="120"/>
      <c r="K660" s="120"/>
    </row>
    <row r="661" spans="2:11">
      <c r="B661" s="119"/>
      <c r="C661" s="119"/>
      <c r="D661" s="119"/>
      <c r="E661" s="120"/>
      <c r="F661" s="120"/>
      <c r="G661" s="120"/>
      <c r="H661" s="120"/>
      <c r="I661" s="120"/>
      <c r="J661" s="120"/>
      <c r="K661" s="120"/>
    </row>
    <row r="662" spans="2:11">
      <c r="B662" s="119"/>
      <c r="C662" s="119"/>
      <c r="D662" s="119"/>
      <c r="E662" s="120"/>
      <c r="F662" s="120"/>
      <c r="G662" s="120"/>
      <c r="H662" s="120"/>
      <c r="I662" s="120"/>
      <c r="J662" s="120"/>
      <c r="K662" s="120"/>
    </row>
    <row r="663" spans="2:11">
      <c r="B663" s="119"/>
      <c r="C663" s="119"/>
      <c r="D663" s="119"/>
      <c r="E663" s="120"/>
      <c r="F663" s="120"/>
      <c r="G663" s="120"/>
      <c r="H663" s="120"/>
      <c r="I663" s="120"/>
      <c r="J663" s="120"/>
      <c r="K663" s="120"/>
    </row>
    <row r="664" spans="2:11">
      <c r="B664" s="119"/>
      <c r="C664" s="119"/>
      <c r="D664" s="119"/>
      <c r="E664" s="120"/>
      <c r="F664" s="120"/>
      <c r="G664" s="120"/>
      <c r="H664" s="120"/>
      <c r="I664" s="120"/>
      <c r="J664" s="120"/>
      <c r="K664" s="120"/>
    </row>
    <row r="665" spans="2:11">
      <c r="B665" s="119"/>
      <c r="C665" s="119"/>
      <c r="D665" s="119"/>
      <c r="E665" s="120"/>
      <c r="F665" s="120"/>
      <c r="G665" s="120"/>
      <c r="H665" s="120"/>
      <c r="I665" s="120"/>
      <c r="J665" s="120"/>
      <c r="K665" s="120"/>
    </row>
    <row r="666" spans="2:11">
      <c r="B666" s="119"/>
      <c r="C666" s="119"/>
      <c r="D666" s="119"/>
      <c r="E666" s="120"/>
      <c r="F666" s="120"/>
      <c r="G666" s="120"/>
      <c r="H666" s="120"/>
      <c r="I666" s="120"/>
      <c r="J666" s="120"/>
      <c r="K666" s="120"/>
    </row>
    <row r="667" spans="2:11">
      <c r="B667" s="119"/>
      <c r="C667" s="119"/>
      <c r="D667" s="119"/>
      <c r="E667" s="120"/>
      <c r="F667" s="120"/>
      <c r="G667" s="120"/>
      <c r="H667" s="120"/>
      <c r="I667" s="120"/>
      <c r="J667" s="120"/>
      <c r="K667" s="120"/>
    </row>
    <row r="668" spans="2:11">
      <c r="B668" s="119"/>
      <c r="C668" s="119"/>
      <c r="D668" s="119"/>
      <c r="E668" s="120"/>
      <c r="F668" s="120"/>
      <c r="G668" s="120"/>
      <c r="H668" s="120"/>
      <c r="I668" s="120"/>
      <c r="J668" s="120"/>
      <c r="K668" s="120"/>
    </row>
    <row r="669" spans="2:11">
      <c r="B669" s="119"/>
      <c r="C669" s="119"/>
      <c r="D669" s="119"/>
      <c r="E669" s="120"/>
      <c r="F669" s="120"/>
      <c r="G669" s="120"/>
      <c r="H669" s="120"/>
      <c r="I669" s="120"/>
      <c r="J669" s="120"/>
      <c r="K669" s="120"/>
    </row>
    <row r="670" spans="2:11">
      <c r="B670" s="119"/>
      <c r="C670" s="119"/>
      <c r="D670" s="119"/>
      <c r="E670" s="120"/>
      <c r="F670" s="120"/>
      <c r="G670" s="120"/>
      <c r="H670" s="120"/>
      <c r="I670" s="120"/>
      <c r="J670" s="120"/>
      <c r="K670" s="120"/>
    </row>
    <row r="671" spans="2:11">
      <c r="B671" s="119"/>
      <c r="C671" s="119"/>
      <c r="D671" s="119"/>
      <c r="E671" s="120"/>
      <c r="F671" s="120"/>
      <c r="G671" s="120"/>
      <c r="H671" s="120"/>
      <c r="I671" s="120"/>
      <c r="J671" s="120"/>
      <c r="K671" s="120"/>
    </row>
    <row r="672" spans="2:11">
      <c r="B672" s="119"/>
      <c r="C672" s="119"/>
      <c r="D672" s="119"/>
      <c r="E672" s="120"/>
      <c r="F672" s="120"/>
      <c r="G672" s="120"/>
      <c r="H672" s="120"/>
      <c r="I672" s="120"/>
      <c r="J672" s="120"/>
      <c r="K672" s="120"/>
    </row>
    <row r="673" spans="2:11">
      <c r="B673" s="119"/>
      <c r="C673" s="119"/>
      <c r="D673" s="119"/>
      <c r="E673" s="120"/>
      <c r="F673" s="120"/>
      <c r="G673" s="120"/>
      <c r="H673" s="120"/>
      <c r="I673" s="120"/>
      <c r="J673" s="120"/>
      <c r="K673" s="120"/>
    </row>
    <row r="674" spans="2:11">
      <c r="B674" s="119"/>
      <c r="C674" s="119"/>
      <c r="D674" s="119"/>
      <c r="E674" s="120"/>
      <c r="F674" s="120"/>
      <c r="G674" s="120"/>
      <c r="H674" s="120"/>
      <c r="I674" s="120"/>
      <c r="J674" s="120"/>
      <c r="K674" s="120"/>
    </row>
    <row r="675" spans="2:11">
      <c r="B675" s="119"/>
      <c r="C675" s="119"/>
      <c r="D675" s="119"/>
      <c r="E675" s="120"/>
      <c r="F675" s="120"/>
      <c r="G675" s="120"/>
      <c r="H675" s="120"/>
      <c r="I675" s="120"/>
      <c r="J675" s="120"/>
      <c r="K675" s="120"/>
    </row>
    <row r="676" spans="2:11">
      <c r="B676" s="119"/>
      <c r="C676" s="119"/>
      <c r="D676" s="119"/>
      <c r="E676" s="120"/>
      <c r="F676" s="120"/>
      <c r="G676" s="120"/>
      <c r="H676" s="120"/>
      <c r="I676" s="120"/>
      <c r="J676" s="120"/>
      <c r="K676" s="120"/>
    </row>
    <row r="677" spans="2:11">
      <c r="B677" s="119"/>
      <c r="C677" s="119"/>
      <c r="D677" s="119"/>
      <c r="E677" s="120"/>
      <c r="F677" s="120"/>
      <c r="G677" s="120"/>
      <c r="H677" s="120"/>
      <c r="I677" s="120"/>
      <c r="J677" s="120"/>
      <c r="K677" s="120"/>
    </row>
    <row r="678" spans="2:11">
      <c r="B678" s="119"/>
      <c r="C678" s="119"/>
      <c r="D678" s="119"/>
      <c r="E678" s="120"/>
      <c r="F678" s="120"/>
      <c r="G678" s="120"/>
      <c r="H678" s="120"/>
      <c r="I678" s="120"/>
      <c r="J678" s="120"/>
      <c r="K678" s="120"/>
    </row>
    <row r="679" spans="2:11">
      <c r="B679" s="119"/>
      <c r="C679" s="119"/>
      <c r="D679" s="119"/>
      <c r="E679" s="120"/>
      <c r="F679" s="120"/>
      <c r="G679" s="120"/>
      <c r="H679" s="120"/>
      <c r="I679" s="120"/>
      <c r="J679" s="120"/>
      <c r="K679" s="120"/>
    </row>
    <row r="680" spans="2:11">
      <c r="B680" s="119"/>
      <c r="C680" s="119"/>
      <c r="D680" s="119"/>
      <c r="E680" s="120"/>
      <c r="F680" s="120"/>
      <c r="G680" s="120"/>
      <c r="H680" s="120"/>
      <c r="I680" s="120"/>
      <c r="J680" s="120"/>
      <c r="K680" s="120"/>
    </row>
    <row r="681" spans="2:11">
      <c r="B681" s="119"/>
      <c r="C681" s="119"/>
      <c r="D681" s="119"/>
      <c r="E681" s="120"/>
      <c r="F681" s="120"/>
      <c r="G681" s="120"/>
      <c r="H681" s="120"/>
      <c r="I681" s="120"/>
      <c r="J681" s="120"/>
      <c r="K681" s="120"/>
    </row>
    <row r="682" spans="2:11">
      <c r="B682" s="119"/>
      <c r="C682" s="119"/>
      <c r="D682" s="119"/>
      <c r="E682" s="120"/>
      <c r="F682" s="120"/>
      <c r="G682" s="120"/>
      <c r="H682" s="120"/>
      <c r="I682" s="120"/>
      <c r="J682" s="120"/>
      <c r="K682" s="120"/>
    </row>
    <row r="683" spans="2:11">
      <c r="B683" s="119"/>
      <c r="C683" s="119"/>
      <c r="D683" s="119"/>
      <c r="E683" s="120"/>
      <c r="F683" s="120"/>
      <c r="G683" s="120"/>
      <c r="H683" s="120"/>
      <c r="I683" s="120"/>
      <c r="J683" s="120"/>
      <c r="K683" s="120"/>
    </row>
    <row r="684" spans="2:11">
      <c r="B684" s="119"/>
      <c r="C684" s="119"/>
      <c r="D684" s="119"/>
      <c r="E684" s="120"/>
      <c r="F684" s="120"/>
      <c r="G684" s="120"/>
      <c r="H684" s="120"/>
      <c r="I684" s="120"/>
      <c r="J684" s="120"/>
      <c r="K684" s="120"/>
    </row>
    <row r="685" spans="2:11">
      <c r="B685" s="119"/>
      <c r="C685" s="119"/>
      <c r="D685" s="119"/>
      <c r="E685" s="120"/>
      <c r="F685" s="120"/>
      <c r="G685" s="120"/>
      <c r="H685" s="120"/>
      <c r="I685" s="120"/>
      <c r="J685" s="120"/>
      <c r="K685" s="120"/>
    </row>
    <row r="686" spans="2:11">
      <c r="B686" s="119"/>
      <c r="C686" s="119"/>
      <c r="D686" s="119"/>
      <c r="E686" s="120"/>
      <c r="F686" s="120"/>
      <c r="G686" s="120"/>
      <c r="H686" s="120"/>
      <c r="I686" s="120"/>
      <c r="J686" s="120"/>
      <c r="K686" s="120"/>
    </row>
    <row r="687" spans="2:11">
      <c r="B687" s="119"/>
      <c r="C687" s="119"/>
      <c r="D687" s="119"/>
      <c r="E687" s="120"/>
      <c r="F687" s="120"/>
      <c r="G687" s="120"/>
      <c r="H687" s="120"/>
      <c r="I687" s="120"/>
      <c r="J687" s="120"/>
      <c r="K687" s="120"/>
    </row>
    <row r="688" spans="2:11">
      <c r="B688" s="119"/>
      <c r="C688" s="119"/>
      <c r="D688" s="119"/>
      <c r="E688" s="120"/>
      <c r="F688" s="120"/>
      <c r="G688" s="120"/>
      <c r="H688" s="120"/>
      <c r="I688" s="120"/>
      <c r="J688" s="120"/>
      <c r="K688" s="120"/>
    </row>
    <row r="689" spans="2:11">
      <c r="B689" s="119"/>
      <c r="C689" s="119"/>
      <c r="D689" s="119"/>
      <c r="E689" s="120"/>
      <c r="F689" s="120"/>
      <c r="G689" s="120"/>
      <c r="H689" s="120"/>
      <c r="I689" s="120"/>
      <c r="J689" s="120"/>
      <c r="K689" s="120"/>
    </row>
    <row r="690" spans="2:11">
      <c r="B690" s="119"/>
      <c r="C690" s="119"/>
      <c r="D690" s="119"/>
      <c r="E690" s="120"/>
      <c r="F690" s="120"/>
      <c r="G690" s="120"/>
      <c r="H690" s="120"/>
      <c r="I690" s="120"/>
      <c r="J690" s="120"/>
      <c r="K690" s="120"/>
    </row>
    <row r="691" spans="2:11">
      <c r="B691" s="119"/>
      <c r="C691" s="119"/>
      <c r="D691" s="119"/>
      <c r="E691" s="120"/>
      <c r="F691" s="120"/>
      <c r="G691" s="120"/>
      <c r="H691" s="120"/>
      <c r="I691" s="120"/>
      <c r="J691" s="120"/>
      <c r="K691" s="120"/>
    </row>
    <row r="692" spans="2:11">
      <c r="B692" s="119"/>
      <c r="C692" s="119"/>
      <c r="D692" s="119"/>
      <c r="E692" s="120"/>
      <c r="F692" s="120"/>
      <c r="G692" s="120"/>
      <c r="H692" s="120"/>
      <c r="I692" s="120"/>
      <c r="J692" s="120"/>
      <c r="K692" s="120"/>
    </row>
    <row r="693" spans="2:11">
      <c r="B693" s="119"/>
      <c r="C693" s="119"/>
      <c r="D693" s="119"/>
      <c r="E693" s="120"/>
      <c r="F693" s="120"/>
      <c r="G693" s="120"/>
      <c r="H693" s="120"/>
      <c r="I693" s="120"/>
      <c r="J693" s="120"/>
      <c r="K693" s="120"/>
    </row>
    <row r="694" spans="2:11">
      <c r="B694" s="119"/>
      <c r="C694" s="119"/>
      <c r="D694" s="119"/>
      <c r="E694" s="120"/>
      <c r="F694" s="120"/>
      <c r="G694" s="120"/>
      <c r="H694" s="120"/>
      <c r="I694" s="120"/>
      <c r="J694" s="120"/>
      <c r="K694" s="120"/>
    </row>
    <row r="695" spans="2:11">
      <c r="B695" s="119"/>
      <c r="C695" s="119"/>
      <c r="D695" s="119"/>
      <c r="E695" s="120"/>
      <c r="F695" s="120"/>
      <c r="G695" s="120"/>
      <c r="H695" s="120"/>
      <c r="I695" s="120"/>
      <c r="J695" s="120"/>
      <c r="K695" s="120"/>
    </row>
    <row r="696" spans="2:11">
      <c r="B696" s="119"/>
      <c r="C696" s="119"/>
      <c r="D696" s="119"/>
      <c r="E696" s="120"/>
      <c r="F696" s="120"/>
      <c r="G696" s="120"/>
      <c r="H696" s="120"/>
      <c r="I696" s="120"/>
      <c r="J696" s="120"/>
      <c r="K696" s="120"/>
    </row>
    <row r="697" spans="2:11">
      <c r="B697" s="119"/>
      <c r="C697" s="119"/>
      <c r="D697" s="119"/>
      <c r="E697" s="120"/>
      <c r="F697" s="120"/>
      <c r="G697" s="120"/>
      <c r="H697" s="120"/>
      <c r="I697" s="120"/>
      <c r="J697" s="120"/>
      <c r="K697" s="120"/>
    </row>
    <row r="698" spans="2:11">
      <c r="B698" s="119"/>
      <c r="C698" s="119"/>
      <c r="D698" s="119"/>
      <c r="E698" s="120"/>
      <c r="F698" s="120"/>
      <c r="G698" s="120"/>
      <c r="H698" s="120"/>
      <c r="I698" s="120"/>
      <c r="J698" s="120"/>
      <c r="K698" s="120"/>
    </row>
    <row r="699" spans="2:11">
      <c r="B699" s="119"/>
      <c r="C699" s="119"/>
      <c r="D699" s="119"/>
      <c r="E699" s="120"/>
      <c r="F699" s="120"/>
      <c r="G699" s="120"/>
      <c r="H699" s="120"/>
      <c r="I699" s="120"/>
      <c r="J699" s="120"/>
      <c r="K699" s="120"/>
    </row>
    <row r="700" spans="2:11">
      <c r="B700" s="119"/>
      <c r="C700" s="119"/>
      <c r="D700" s="119"/>
      <c r="E700" s="120"/>
      <c r="F700" s="120"/>
      <c r="G700" s="120"/>
      <c r="H700" s="120"/>
      <c r="I700" s="120"/>
      <c r="J700" s="120"/>
      <c r="K700" s="120"/>
    </row>
    <row r="701" spans="2:11">
      <c r="B701" s="119"/>
      <c r="C701" s="119"/>
      <c r="D701" s="119"/>
      <c r="E701" s="120"/>
      <c r="F701" s="120"/>
      <c r="G701" s="120"/>
      <c r="H701" s="120"/>
      <c r="I701" s="120"/>
      <c r="J701" s="120"/>
      <c r="K701" s="120"/>
    </row>
    <row r="702" spans="2:11">
      <c r="B702" s="119"/>
      <c r="C702" s="119"/>
      <c r="D702" s="119"/>
      <c r="E702" s="120"/>
      <c r="F702" s="120"/>
      <c r="G702" s="120"/>
      <c r="H702" s="120"/>
      <c r="I702" s="120"/>
      <c r="J702" s="120"/>
      <c r="K702" s="120"/>
    </row>
    <row r="703" spans="2:11">
      <c r="B703" s="119"/>
      <c r="C703" s="119"/>
      <c r="D703" s="119"/>
      <c r="E703" s="120"/>
      <c r="F703" s="120"/>
      <c r="G703" s="120"/>
      <c r="H703" s="120"/>
      <c r="I703" s="120"/>
      <c r="J703" s="120"/>
      <c r="K703" s="120"/>
    </row>
    <row r="704" spans="2:11">
      <c r="B704" s="119"/>
      <c r="C704" s="119"/>
      <c r="D704" s="119"/>
      <c r="E704" s="120"/>
      <c r="F704" s="120"/>
      <c r="G704" s="120"/>
      <c r="H704" s="120"/>
      <c r="I704" s="120"/>
      <c r="J704" s="120"/>
      <c r="K704" s="120"/>
    </row>
    <row r="705" spans="2:11">
      <c r="B705" s="119"/>
      <c r="C705" s="119"/>
      <c r="D705" s="119"/>
      <c r="E705" s="120"/>
      <c r="F705" s="120"/>
      <c r="G705" s="120"/>
      <c r="H705" s="120"/>
      <c r="I705" s="120"/>
      <c r="J705" s="120"/>
      <c r="K705" s="120"/>
    </row>
    <row r="706" spans="2:11">
      <c r="B706" s="119"/>
      <c r="C706" s="119"/>
      <c r="D706" s="119"/>
      <c r="E706" s="120"/>
      <c r="F706" s="120"/>
      <c r="G706" s="120"/>
      <c r="H706" s="120"/>
      <c r="I706" s="120"/>
      <c r="J706" s="120"/>
      <c r="K706" s="120"/>
    </row>
    <row r="707" spans="2:11">
      <c r="B707" s="119"/>
      <c r="C707" s="119"/>
      <c r="D707" s="119"/>
      <c r="E707" s="120"/>
      <c r="F707" s="120"/>
      <c r="G707" s="120"/>
      <c r="H707" s="120"/>
      <c r="I707" s="120"/>
      <c r="J707" s="120"/>
      <c r="K707" s="120"/>
    </row>
    <row r="708" spans="2:11">
      <c r="B708" s="119"/>
      <c r="C708" s="119"/>
      <c r="D708" s="119"/>
      <c r="E708" s="120"/>
      <c r="F708" s="120"/>
      <c r="G708" s="120"/>
      <c r="H708" s="120"/>
      <c r="I708" s="120"/>
      <c r="J708" s="120"/>
      <c r="K708" s="120"/>
    </row>
    <row r="709" spans="2:11">
      <c r="B709" s="119"/>
      <c r="C709" s="119"/>
      <c r="D709" s="119"/>
      <c r="E709" s="120"/>
      <c r="F709" s="120"/>
      <c r="G709" s="120"/>
      <c r="H709" s="120"/>
      <c r="I709" s="120"/>
      <c r="J709" s="120"/>
      <c r="K709" s="120"/>
    </row>
    <row r="710" spans="2:11">
      <c r="B710" s="119"/>
      <c r="C710" s="119"/>
      <c r="D710" s="119"/>
      <c r="E710" s="120"/>
      <c r="F710" s="120"/>
      <c r="G710" s="120"/>
      <c r="H710" s="120"/>
      <c r="I710" s="120"/>
      <c r="J710" s="120"/>
      <c r="K710" s="120"/>
    </row>
    <row r="711" spans="2:11">
      <c r="B711" s="119"/>
      <c r="C711" s="119"/>
      <c r="D711" s="119"/>
      <c r="E711" s="120"/>
      <c r="F711" s="120"/>
      <c r="G711" s="120"/>
      <c r="H711" s="120"/>
      <c r="I711" s="120"/>
      <c r="J711" s="120"/>
      <c r="K711" s="120"/>
    </row>
    <row r="712" spans="2:11">
      <c r="B712" s="119"/>
      <c r="C712" s="119"/>
      <c r="D712" s="119"/>
      <c r="E712" s="120"/>
      <c r="F712" s="120"/>
      <c r="G712" s="120"/>
      <c r="H712" s="120"/>
      <c r="I712" s="120"/>
      <c r="J712" s="120"/>
      <c r="K712" s="120"/>
    </row>
    <row r="713" spans="2:11">
      <c r="B713" s="119"/>
      <c r="C713" s="119"/>
      <c r="D713" s="119"/>
      <c r="E713" s="120"/>
      <c r="F713" s="120"/>
      <c r="G713" s="120"/>
      <c r="H713" s="120"/>
      <c r="I713" s="120"/>
      <c r="J713" s="120"/>
      <c r="K713" s="120"/>
    </row>
    <row r="714" spans="2:11">
      <c r="B714" s="119"/>
      <c r="C714" s="119"/>
      <c r="D714" s="119"/>
      <c r="E714" s="120"/>
      <c r="F714" s="120"/>
      <c r="G714" s="120"/>
      <c r="H714" s="120"/>
      <c r="I714" s="120"/>
      <c r="J714" s="120"/>
      <c r="K714" s="120"/>
    </row>
    <row r="715" spans="2:11">
      <c r="B715" s="119"/>
      <c r="C715" s="119"/>
      <c r="D715" s="119"/>
      <c r="E715" s="120"/>
      <c r="F715" s="120"/>
      <c r="G715" s="120"/>
      <c r="H715" s="120"/>
      <c r="I715" s="120"/>
      <c r="J715" s="120"/>
      <c r="K715" s="120"/>
    </row>
    <row r="716" spans="2:11">
      <c r="B716" s="119"/>
      <c r="C716" s="119"/>
      <c r="D716" s="119"/>
      <c r="E716" s="120"/>
      <c r="F716" s="120"/>
      <c r="G716" s="120"/>
      <c r="H716" s="120"/>
      <c r="I716" s="120"/>
      <c r="J716" s="120"/>
      <c r="K716" s="120"/>
    </row>
    <row r="717" spans="2:11">
      <c r="B717" s="119"/>
      <c r="C717" s="119"/>
      <c r="D717" s="119"/>
      <c r="E717" s="120"/>
      <c r="F717" s="120"/>
      <c r="G717" s="120"/>
      <c r="H717" s="120"/>
      <c r="I717" s="120"/>
      <c r="J717" s="120"/>
      <c r="K717" s="120"/>
    </row>
    <row r="718" spans="2:11">
      <c r="B718" s="119"/>
      <c r="C718" s="119"/>
      <c r="D718" s="119"/>
      <c r="E718" s="120"/>
      <c r="F718" s="120"/>
      <c r="G718" s="120"/>
      <c r="H718" s="120"/>
      <c r="I718" s="120"/>
      <c r="J718" s="120"/>
      <c r="K718" s="120"/>
    </row>
    <row r="719" spans="2:11">
      <c r="B719" s="119"/>
      <c r="C719" s="119"/>
      <c r="D719" s="119"/>
      <c r="E719" s="120"/>
      <c r="F719" s="120"/>
      <c r="G719" s="120"/>
      <c r="H719" s="120"/>
      <c r="I719" s="120"/>
      <c r="J719" s="120"/>
      <c r="K719" s="120"/>
    </row>
    <row r="720" spans="2:11">
      <c r="B720" s="119"/>
      <c r="C720" s="119"/>
      <c r="D720" s="119"/>
      <c r="E720" s="120"/>
      <c r="F720" s="120"/>
      <c r="G720" s="120"/>
      <c r="H720" s="120"/>
      <c r="I720" s="120"/>
      <c r="J720" s="120"/>
      <c r="K720" s="120"/>
    </row>
    <row r="721" spans="2:11">
      <c r="B721" s="119"/>
      <c r="C721" s="119"/>
      <c r="D721" s="119"/>
      <c r="E721" s="120"/>
      <c r="F721" s="120"/>
      <c r="G721" s="120"/>
      <c r="H721" s="120"/>
      <c r="I721" s="120"/>
      <c r="J721" s="120"/>
      <c r="K721" s="120"/>
    </row>
    <row r="722" spans="2:11">
      <c r="B722" s="119"/>
      <c r="C722" s="119"/>
      <c r="D722" s="119"/>
      <c r="E722" s="120"/>
      <c r="F722" s="120"/>
      <c r="G722" s="120"/>
      <c r="H722" s="120"/>
      <c r="I722" s="120"/>
      <c r="J722" s="120"/>
      <c r="K722" s="120"/>
    </row>
    <row r="723" spans="2:11">
      <c r="B723" s="119"/>
      <c r="C723" s="119"/>
      <c r="D723" s="119"/>
      <c r="E723" s="120"/>
      <c r="F723" s="120"/>
      <c r="G723" s="120"/>
      <c r="H723" s="120"/>
      <c r="I723" s="120"/>
      <c r="J723" s="120"/>
      <c r="K723" s="120"/>
    </row>
    <row r="724" spans="2:11">
      <c r="B724" s="119"/>
      <c r="C724" s="119"/>
      <c r="D724" s="119"/>
      <c r="E724" s="120"/>
      <c r="F724" s="120"/>
      <c r="G724" s="120"/>
      <c r="H724" s="120"/>
      <c r="I724" s="120"/>
      <c r="J724" s="120"/>
      <c r="K724" s="120"/>
    </row>
    <row r="725" spans="2:11">
      <c r="B725" s="119"/>
      <c r="C725" s="119"/>
      <c r="D725" s="119"/>
      <c r="E725" s="120"/>
      <c r="F725" s="120"/>
      <c r="G725" s="120"/>
      <c r="H725" s="120"/>
      <c r="I725" s="120"/>
      <c r="J725" s="120"/>
      <c r="K725" s="120"/>
    </row>
    <row r="726" spans="2:11">
      <c r="B726" s="119"/>
      <c r="C726" s="119"/>
      <c r="D726" s="119"/>
      <c r="E726" s="120"/>
      <c r="F726" s="120"/>
      <c r="G726" s="120"/>
      <c r="H726" s="120"/>
      <c r="I726" s="120"/>
      <c r="J726" s="120"/>
      <c r="K726" s="120"/>
    </row>
    <row r="727" spans="2:11">
      <c r="B727" s="119"/>
      <c r="C727" s="119"/>
      <c r="D727" s="119"/>
      <c r="E727" s="120"/>
      <c r="F727" s="120"/>
      <c r="G727" s="120"/>
      <c r="H727" s="120"/>
      <c r="I727" s="120"/>
      <c r="J727" s="120"/>
      <c r="K727" s="120"/>
    </row>
    <row r="728" spans="2:11">
      <c r="B728" s="119"/>
      <c r="C728" s="119"/>
      <c r="D728" s="119"/>
      <c r="E728" s="120"/>
      <c r="F728" s="120"/>
      <c r="G728" s="120"/>
      <c r="H728" s="120"/>
      <c r="I728" s="120"/>
      <c r="J728" s="120"/>
      <c r="K728" s="120"/>
    </row>
    <row r="729" spans="2:11">
      <c r="B729" s="119"/>
      <c r="C729" s="119"/>
      <c r="D729" s="119"/>
      <c r="E729" s="120"/>
      <c r="F729" s="120"/>
      <c r="G729" s="120"/>
      <c r="H729" s="120"/>
      <c r="I729" s="120"/>
      <c r="J729" s="120"/>
      <c r="K729" s="120"/>
    </row>
    <row r="730" spans="2:11">
      <c r="B730" s="119"/>
      <c r="C730" s="119"/>
      <c r="D730" s="119"/>
      <c r="E730" s="120"/>
      <c r="F730" s="120"/>
      <c r="G730" s="120"/>
      <c r="H730" s="120"/>
      <c r="I730" s="120"/>
      <c r="J730" s="120"/>
      <c r="K730" s="120"/>
    </row>
    <row r="731" spans="2:11">
      <c r="B731" s="119"/>
      <c r="C731" s="119"/>
      <c r="D731" s="119"/>
      <c r="E731" s="120"/>
      <c r="F731" s="120"/>
      <c r="G731" s="120"/>
      <c r="H731" s="120"/>
      <c r="I731" s="120"/>
      <c r="J731" s="120"/>
      <c r="K731" s="120"/>
    </row>
    <row r="732" spans="2:11">
      <c r="B732" s="119"/>
      <c r="C732" s="119"/>
      <c r="D732" s="119"/>
      <c r="E732" s="120"/>
      <c r="F732" s="120"/>
      <c r="G732" s="120"/>
      <c r="H732" s="120"/>
      <c r="I732" s="120"/>
      <c r="J732" s="120"/>
      <c r="K732" s="120"/>
    </row>
    <row r="733" spans="2:11">
      <c r="B733" s="119"/>
      <c r="C733" s="119"/>
      <c r="D733" s="119"/>
      <c r="E733" s="120"/>
      <c r="F733" s="120"/>
      <c r="G733" s="120"/>
      <c r="H733" s="120"/>
      <c r="I733" s="120"/>
      <c r="J733" s="120"/>
      <c r="K733" s="120"/>
    </row>
    <row r="734" spans="2:11">
      <c r="B734" s="119"/>
      <c r="C734" s="119"/>
      <c r="D734" s="119"/>
      <c r="E734" s="120"/>
      <c r="F734" s="120"/>
      <c r="G734" s="120"/>
      <c r="H734" s="120"/>
      <c r="I734" s="120"/>
      <c r="J734" s="120"/>
      <c r="K734" s="120"/>
    </row>
    <row r="735" spans="2:11">
      <c r="B735" s="119"/>
      <c r="C735" s="119"/>
      <c r="D735" s="119"/>
      <c r="E735" s="120"/>
      <c r="F735" s="120"/>
      <c r="G735" s="120"/>
      <c r="H735" s="120"/>
      <c r="I735" s="120"/>
      <c r="J735" s="120"/>
      <c r="K735" s="120"/>
    </row>
    <row r="736" spans="2:11">
      <c r="B736" s="119"/>
      <c r="C736" s="119"/>
      <c r="D736" s="119"/>
      <c r="E736" s="120"/>
      <c r="F736" s="120"/>
      <c r="G736" s="120"/>
      <c r="H736" s="120"/>
      <c r="I736" s="120"/>
      <c r="J736" s="120"/>
      <c r="K736" s="120"/>
    </row>
    <row r="737" spans="2:11">
      <c r="B737" s="119"/>
      <c r="C737" s="119"/>
      <c r="D737" s="119"/>
      <c r="E737" s="120"/>
      <c r="F737" s="120"/>
      <c r="G737" s="120"/>
      <c r="H737" s="120"/>
      <c r="I737" s="120"/>
      <c r="J737" s="120"/>
      <c r="K737" s="120"/>
    </row>
    <row r="738" spans="2:11">
      <c r="B738" s="119"/>
      <c r="C738" s="119"/>
      <c r="D738" s="119"/>
      <c r="E738" s="120"/>
      <c r="F738" s="120"/>
      <c r="G738" s="120"/>
      <c r="H738" s="120"/>
      <c r="I738" s="120"/>
      <c r="J738" s="120"/>
      <c r="K738" s="120"/>
    </row>
    <row r="739" spans="2:11">
      <c r="B739" s="119"/>
      <c r="C739" s="119"/>
      <c r="D739" s="119"/>
      <c r="E739" s="120"/>
      <c r="F739" s="120"/>
      <c r="G739" s="120"/>
      <c r="H739" s="120"/>
      <c r="I739" s="120"/>
      <c r="J739" s="120"/>
      <c r="K739" s="120"/>
    </row>
    <row r="740" spans="2:11">
      <c r="B740" s="119"/>
      <c r="C740" s="119"/>
      <c r="D740" s="119"/>
      <c r="E740" s="120"/>
      <c r="F740" s="120"/>
      <c r="G740" s="120"/>
      <c r="H740" s="120"/>
      <c r="I740" s="120"/>
      <c r="J740" s="120"/>
      <c r="K740" s="120"/>
    </row>
    <row r="741" spans="2:11">
      <c r="B741" s="119"/>
      <c r="C741" s="119"/>
      <c r="D741" s="119"/>
      <c r="E741" s="120"/>
      <c r="F741" s="120"/>
      <c r="G741" s="120"/>
      <c r="H741" s="120"/>
      <c r="I741" s="120"/>
      <c r="J741" s="120"/>
      <c r="K741" s="120"/>
    </row>
    <row r="742" spans="2:11">
      <c r="B742" s="119"/>
      <c r="C742" s="119"/>
      <c r="D742" s="119"/>
      <c r="E742" s="120"/>
      <c r="F742" s="120"/>
      <c r="G742" s="120"/>
      <c r="H742" s="120"/>
      <c r="I742" s="120"/>
      <c r="J742" s="120"/>
      <c r="K742" s="120"/>
    </row>
    <row r="743" spans="2:11">
      <c r="B743" s="119"/>
      <c r="C743" s="119"/>
      <c r="D743" s="119"/>
      <c r="E743" s="120"/>
      <c r="F743" s="120"/>
      <c r="G743" s="120"/>
      <c r="H743" s="120"/>
      <c r="I743" s="120"/>
      <c r="J743" s="120"/>
      <c r="K743" s="120"/>
    </row>
    <row r="744" spans="2:11">
      <c r="B744" s="119"/>
      <c r="C744" s="119"/>
      <c r="D744" s="119"/>
      <c r="E744" s="120"/>
      <c r="F744" s="120"/>
      <c r="G744" s="120"/>
      <c r="H744" s="120"/>
      <c r="I744" s="120"/>
      <c r="J744" s="120"/>
      <c r="K744" s="120"/>
    </row>
    <row r="745" spans="2:11">
      <c r="B745" s="119"/>
      <c r="C745" s="119"/>
      <c r="D745" s="119"/>
      <c r="E745" s="120"/>
      <c r="F745" s="120"/>
      <c r="G745" s="120"/>
      <c r="H745" s="120"/>
      <c r="I745" s="120"/>
      <c r="J745" s="120"/>
      <c r="K745" s="120"/>
    </row>
    <row r="746" spans="2:11">
      <c r="B746" s="119"/>
      <c r="C746" s="119"/>
      <c r="D746" s="119"/>
      <c r="E746" s="120"/>
      <c r="F746" s="120"/>
      <c r="G746" s="120"/>
      <c r="H746" s="120"/>
      <c r="I746" s="120"/>
      <c r="J746" s="120"/>
      <c r="K746" s="120"/>
    </row>
    <row r="747" spans="2:11">
      <c r="B747" s="119"/>
      <c r="C747" s="119"/>
      <c r="D747" s="119"/>
      <c r="E747" s="120"/>
      <c r="F747" s="120"/>
      <c r="G747" s="120"/>
      <c r="H747" s="120"/>
      <c r="I747" s="120"/>
      <c r="J747" s="120"/>
      <c r="K747" s="120"/>
    </row>
    <row r="748" spans="2:11">
      <c r="B748" s="119"/>
      <c r="C748" s="119"/>
      <c r="D748" s="119"/>
      <c r="E748" s="120"/>
      <c r="F748" s="120"/>
      <c r="G748" s="120"/>
      <c r="H748" s="120"/>
      <c r="I748" s="120"/>
      <c r="J748" s="120"/>
      <c r="K748" s="120"/>
    </row>
    <row r="749" spans="2:11">
      <c r="B749" s="119"/>
      <c r="C749" s="119"/>
      <c r="D749" s="119"/>
      <c r="E749" s="120"/>
      <c r="F749" s="120"/>
      <c r="G749" s="120"/>
      <c r="H749" s="120"/>
      <c r="I749" s="120"/>
      <c r="J749" s="120"/>
      <c r="K749" s="120"/>
    </row>
    <row r="750" spans="2:11">
      <c r="B750" s="119"/>
      <c r="C750" s="119"/>
      <c r="D750" s="119"/>
      <c r="E750" s="120"/>
      <c r="F750" s="120"/>
      <c r="G750" s="120"/>
      <c r="H750" s="120"/>
      <c r="I750" s="120"/>
      <c r="J750" s="120"/>
      <c r="K750" s="120"/>
    </row>
    <row r="751" spans="2:11">
      <c r="B751" s="119"/>
      <c r="C751" s="119"/>
      <c r="D751" s="119"/>
      <c r="E751" s="120"/>
      <c r="F751" s="120"/>
      <c r="G751" s="120"/>
      <c r="H751" s="120"/>
      <c r="I751" s="120"/>
      <c r="J751" s="120"/>
      <c r="K751" s="120"/>
    </row>
    <row r="752" spans="2:11">
      <c r="B752" s="119"/>
      <c r="C752" s="119"/>
      <c r="D752" s="119"/>
      <c r="E752" s="120"/>
      <c r="F752" s="120"/>
      <c r="G752" s="120"/>
      <c r="H752" s="120"/>
      <c r="I752" s="120"/>
      <c r="J752" s="120"/>
      <c r="K752" s="120"/>
    </row>
    <row r="753" spans="2:11">
      <c r="B753" s="119"/>
      <c r="C753" s="119"/>
      <c r="D753" s="119"/>
      <c r="E753" s="120"/>
      <c r="F753" s="120"/>
      <c r="G753" s="120"/>
      <c r="H753" s="120"/>
      <c r="I753" s="120"/>
      <c r="J753" s="120"/>
      <c r="K753" s="120"/>
    </row>
    <row r="754" spans="2:11">
      <c r="B754" s="119"/>
      <c r="C754" s="119"/>
      <c r="D754" s="119"/>
      <c r="E754" s="120"/>
      <c r="F754" s="120"/>
      <c r="G754" s="120"/>
      <c r="H754" s="120"/>
      <c r="I754" s="120"/>
      <c r="J754" s="120"/>
      <c r="K754" s="120"/>
    </row>
    <row r="755" spans="2:11">
      <c r="B755" s="119"/>
      <c r="C755" s="119"/>
      <c r="D755" s="119"/>
      <c r="E755" s="120"/>
      <c r="F755" s="120"/>
      <c r="G755" s="120"/>
      <c r="H755" s="120"/>
      <c r="I755" s="120"/>
      <c r="J755" s="120"/>
      <c r="K755" s="120"/>
    </row>
    <row r="756" spans="2:11">
      <c r="B756" s="119"/>
      <c r="C756" s="119"/>
      <c r="D756" s="119"/>
      <c r="E756" s="120"/>
      <c r="F756" s="120"/>
      <c r="G756" s="120"/>
      <c r="H756" s="120"/>
      <c r="I756" s="120"/>
      <c r="J756" s="120"/>
      <c r="K756" s="120"/>
    </row>
    <row r="757" spans="2:11">
      <c r="B757" s="119"/>
      <c r="C757" s="119"/>
      <c r="D757" s="119"/>
      <c r="E757" s="120"/>
      <c r="F757" s="120"/>
      <c r="G757" s="120"/>
      <c r="H757" s="120"/>
      <c r="I757" s="120"/>
      <c r="J757" s="120"/>
      <c r="K757" s="120"/>
    </row>
    <row r="758" spans="2:11">
      <c r="B758" s="119"/>
      <c r="C758" s="119"/>
      <c r="D758" s="119"/>
      <c r="E758" s="120"/>
      <c r="F758" s="120"/>
      <c r="G758" s="120"/>
      <c r="H758" s="120"/>
      <c r="I758" s="120"/>
      <c r="J758" s="120"/>
      <c r="K758" s="120"/>
    </row>
    <row r="759" spans="2:11">
      <c r="B759" s="119"/>
      <c r="C759" s="119"/>
      <c r="D759" s="119"/>
      <c r="E759" s="120"/>
      <c r="F759" s="120"/>
      <c r="G759" s="120"/>
      <c r="H759" s="120"/>
      <c r="I759" s="120"/>
      <c r="J759" s="120"/>
      <c r="K759" s="120"/>
    </row>
    <row r="760" spans="2:11">
      <c r="B760" s="119"/>
      <c r="C760" s="119"/>
      <c r="D760" s="119"/>
      <c r="E760" s="120"/>
      <c r="F760" s="120"/>
      <c r="G760" s="120"/>
      <c r="H760" s="120"/>
      <c r="I760" s="120"/>
      <c r="J760" s="120"/>
      <c r="K760" s="120"/>
    </row>
    <row r="761" spans="2:11">
      <c r="B761" s="119"/>
      <c r="C761" s="119"/>
      <c r="D761" s="119"/>
      <c r="E761" s="120"/>
      <c r="F761" s="120"/>
      <c r="G761" s="120"/>
      <c r="H761" s="120"/>
      <c r="I761" s="120"/>
      <c r="J761" s="120"/>
      <c r="K761" s="120"/>
    </row>
    <row r="762" spans="2:11">
      <c r="B762" s="119"/>
      <c r="C762" s="119"/>
      <c r="D762" s="119"/>
      <c r="E762" s="120"/>
      <c r="F762" s="120"/>
      <c r="G762" s="120"/>
      <c r="H762" s="120"/>
      <c r="I762" s="120"/>
      <c r="J762" s="120"/>
      <c r="K762" s="120"/>
    </row>
    <row r="763" spans="2:11">
      <c r="B763" s="119"/>
      <c r="C763" s="119"/>
      <c r="D763" s="119"/>
      <c r="E763" s="120"/>
      <c r="F763" s="120"/>
      <c r="G763" s="120"/>
      <c r="H763" s="120"/>
      <c r="I763" s="120"/>
      <c r="J763" s="120"/>
      <c r="K763" s="120"/>
    </row>
    <row r="764" spans="2:11">
      <c r="B764" s="119"/>
      <c r="C764" s="119"/>
      <c r="D764" s="119"/>
      <c r="E764" s="120"/>
      <c r="F764" s="120"/>
      <c r="G764" s="120"/>
      <c r="H764" s="120"/>
      <c r="I764" s="120"/>
      <c r="J764" s="120"/>
      <c r="K764" s="120"/>
    </row>
    <row r="765" spans="2:11">
      <c r="B765" s="119"/>
      <c r="C765" s="119"/>
      <c r="D765" s="119"/>
      <c r="E765" s="120"/>
      <c r="F765" s="120"/>
      <c r="G765" s="120"/>
      <c r="H765" s="120"/>
      <c r="I765" s="120"/>
      <c r="J765" s="120"/>
      <c r="K765" s="120"/>
    </row>
    <row r="766" spans="2:11">
      <c r="B766" s="119"/>
      <c r="C766" s="119"/>
      <c r="D766" s="119"/>
      <c r="E766" s="120"/>
      <c r="F766" s="120"/>
      <c r="G766" s="120"/>
      <c r="H766" s="120"/>
      <c r="I766" s="120"/>
      <c r="J766" s="120"/>
      <c r="K766" s="120"/>
    </row>
    <row r="767" spans="2:11">
      <c r="B767" s="119"/>
      <c r="C767" s="119"/>
      <c r="D767" s="119"/>
      <c r="E767" s="120"/>
      <c r="F767" s="120"/>
      <c r="G767" s="120"/>
      <c r="H767" s="120"/>
      <c r="I767" s="120"/>
      <c r="J767" s="120"/>
      <c r="K767" s="120"/>
    </row>
    <row r="768" spans="2:11">
      <c r="B768" s="119"/>
      <c r="C768" s="119"/>
      <c r="D768" s="119"/>
      <c r="E768" s="120"/>
      <c r="F768" s="120"/>
      <c r="G768" s="120"/>
      <c r="H768" s="120"/>
      <c r="I768" s="120"/>
      <c r="J768" s="120"/>
      <c r="K768" s="120"/>
    </row>
    <row r="769" spans="2:11">
      <c r="B769" s="119"/>
      <c r="C769" s="119"/>
      <c r="D769" s="119"/>
      <c r="E769" s="120"/>
      <c r="F769" s="120"/>
      <c r="G769" s="120"/>
      <c r="H769" s="120"/>
      <c r="I769" s="120"/>
      <c r="J769" s="120"/>
      <c r="K769" s="120"/>
    </row>
    <row r="770" spans="2:11">
      <c r="B770" s="119"/>
      <c r="C770" s="119"/>
      <c r="D770" s="119"/>
      <c r="E770" s="120"/>
      <c r="F770" s="120"/>
      <c r="G770" s="120"/>
      <c r="H770" s="120"/>
      <c r="I770" s="120"/>
      <c r="J770" s="120"/>
      <c r="K770" s="120"/>
    </row>
    <row r="771" spans="2:11">
      <c r="B771" s="119"/>
      <c r="C771" s="119"/>
      <c r="D771" s="119"/>
      <c r="E771" s="120"/>
      <c r="F771" s="120"/>
      <c r="G771" s="120"/>
      <c r="H771" s="120"/>
      <c r="I771" s="120"/>
      <c r="J771" s="120"/>
      <c r="K771" s="120"/>
    </row>
    <row r="772" spans="2:11">
      <c r="B772" s="119"/>
      <c r="C772" s="119"/>
      <c r="D772" s="119"/>
      <c r="E772" s="120"/>
      <c r="F772" s="120"/>
      <c r="G772" s="120"/>
      <c r="H772" s="120"/>
      <c r="I772" s="120"/>
      <c r="J772" s="120"/>
      <c r="K772" s="120"/>
    </row>
    <row r="773" spans="2:11">
      <c r="B773" s="119"/>
      <c r="C773" s="119"/>
      <c r="D773" s="119"/>
      <c r="E773" s="120"/>
      <c r="F773" s="120"/>
      <c r="G773" s="120"/>
      <c r="H773" s="120"/>
      <c r="I773" s="120"/>
      <c r="J773" s="120"/>
      <c r="K773" s="120"/>
    </row>
    <row r="774" spans="2:11">
      <c r="B774" s="119"/>
      <c r="C774" s="119"/>
      <c r="D774" s="119"/>
      <c r="E774" s="120"/>
      <c r="F774" s="120"/>
      <c r="G774" s="120"/>
      <c r="H774" s="120"/>
      <c r="I774" s="120"/>
      <c r="J774" s="120"/>
      <c r="K774" s="120"/>
    </row>
    <row r="775" spans="2:11">
      <c r="B775" s="119"/>
      <c r="C775" s="119"/>
      <c r="D775" s="119"/>
      <c r="E775" s="120"/>
      <c r="F775" s="120"/>
      <c r="G775" s="120"/>
      <c r="H775" s="120"/>
      <c r="I775" s="120"/>
      <c r="J775" s="120"/>
      <c r="K775" s="120"/>
    </row>
    <row r="776" spans="2:11">
      <c r="B776" s="119"/>
      <c r="C776" s="119"/>
      <c r="D776" s="119"/>
      <c r="E776" s="120"/>
      <c r="F776" s="120"/>
      <c r="G776" s="120"/>
      <c r="H776" s="120"/>
      <c r="I776" s="120"/>
      <c r="J776" s="120"/>
      <c r="K776" s="120"/>
    </row>
    <row r="777" spans="2:11">
      <c r="B777" s="119"/>
      <c r="C777" s="119"/>
      <c r="D777" s="119"/>
      <c r="E777" s="120"/>
      <c r="F777" s="120"/>
      <c r="G777" s="120"/>
      <c r="H777" s="120"/>
      <c r="I777" s="120"/>
      <c r="J777" s="120"/>
      <c r="K777" s="120"/>
    </row>
    <row r="778" spans="2:11">
      <c r="B778" s="119"/>
      <c r="C778" s="119"/>
      <c r="D778" s="119"/>
      <c r="E778" s="120"/>
      <c r="F778" s="120"/>
      <c r="G778" s="120"/>
      <c r="H778" s="120"/>
      <c r="I778" s="120"/>
      <c r="J778" s="120"/>
      <c r="K778" s="120"/>
    </row>
    <row r="779" spans="2:11">
      <c r="B779" s="119"/>
      <c r="C779" s="119"/>
      <c r="D779" s="119"/>
      <c r="E779" s="120"/>
      <c r="F779" s="120"/>
      <c r="G779" s="120"/>
      <c r="H779" s="120"/>
      <c r="I779" s="120"/>
      <c r="J779" s="120"/>
      <c r="K779" s="120"/>
    </row>
    <row r="780" spans="2:11">
      <c r="B780" s="119"/>
      <c r="C780" s="119"/>
      <c r="D780" s="119"/>
      <c r="E780" s="120"/>
      <c r="F780" s="120"/>
      <c r="G780" s="120"/>
      <c r="H780" s="120"/>
      <c r="I780" s="120"/>
      <c r="J780" s="120"/>
      <c r="K780" s="120"/>
    </row>
    <row r="781" spans="2:11">
      <c r="B781" s="119"/>
      <c r="C781" s="119"/>
      <c r="D781" s="119"/>
      <c r="E781" s="120"/>
      <c r="F781" s="120"/>
      <c r="G781" s="120"/>
      <c r="H781" s="120"/>
      <c r="I781" s="120"/>
      <c r="J781" s="120"/>
      <c r="K781" s="120"/>
    </row>
    <row r="782" spans="2:11">
      <c r="B782" s="119"/>
      <c r="C782" s="119"/>
      <c r="D782" s="119"/>
      <c r="E782" s="120"/>
      <c r="F782" s="120"/>
      <c r="G782" s="120"/>
      <c r="H782" s="120"/>
      <c r="I782" s="120"/>
      <c r="J782" s="120"/>
      <c r="K782" s="120"/>
    </row>
    <row r="783" spans="2:11">
      <c r="B783" s="119"/>
      <c r="C783" s="119"/>
      <c r="D783" s="119"/>
      <c r="E783" s="120"/>
      <c r="F783" s="120"/>
      <c r="G783" s="120"/>
      <c r="H783" s="120"/>
      <c r="I783" s="120"/>
      <c r="J783" s="120"/>
      <c r="K783" s="120"/>
    </row>
    <row r="784" spans="2:11">
      <c r="B784" s="119"/>
      <c r="C784" s="119"/>
      <c r="D784" s="119"/>
      <c r="E784" s="120"/>
      <c r="F784" s="120"/>
      <c r="G784" s="120"/>
      <c r="H784" s="120"/>
      <c r="I784" s="120"/>
      <c r="J784" s="120"/>
      <c r="K784" s="120"/>
    </row>
    <row r="785" spans="2:11">
      <c r="B785" s="119"/>
      <c r="C785" s="119"/>
      <c r="D785" s="119"/>
      <c r="E785" s="120"/>
      <c r="F785" s="120"/>
      <c r="G785" s="120"/>
      <c r="H785" s="120"/>
      <c r="I785" s="120"/>
      <c r="J785" s="120"/>
      <c r="K785" s="120"/>
    </row>
    <row r="786" spans="2:11">
      <c r="B786" s="119"/>
      <c r="C786" s="119"/>
      <c r="D786" s="119"/>
      <c r="E786" s="120"/>
      <c r="F786" s="120"/>
      <c r="G786" s="120"/>
      <c r="H786" s="120"/>
      <c r="I786" s="120"/>
      <c r="J786" s="120"/>
      <c r="K786" s="120"/>
    </row>
    <row r="787" spans="2:11">
      <c r="B787" s="119"/>
      <c r="C787" s="119"/>
      <c r="D787" s="119"/>
      <c r="E787" s="120"/>
      <c r="F787" s="120"/>
      <c r="G787" s="120"/>
      <c r="H787" s="120"/>
      <c r="I787" s="120"/>
      <c r="J787" s="120"/>
      <c r="K787" s="120"/>
    </row>
    <row r="788" spans="2:11">
      <c r="B788" s="119"/>
      <c r="C788" s="119"/>
      <c r="D788" s="119"/>
      <c r="E788" s="120"/>
      <c r="F788" s="120"/>
      <c r="G788" s="120"/>
      <c r="H788" s="120"/>
      <c r="I788" s="120"/>
      <c r="J788" s="120"/>
      <c r="K788" s="120"/>
    </row>
    <row r="789" spans="2:11">
      <c r="B789" s="119"/>
      <c r="C789" s="119"/>
      <c r="D789" s="119"/>
      <c r="E789" s="120"/>
      <c r="F789" s="120"/>
      <c r="G789" s="120"/>
      <c r="H789" s="120"/>
      <c r="I789" s="120"/>
      <c r="J789" s="120"/>
      <c r="K789" s="120"/>
    </row>
    <row r="790" spans="2:11">
      <c r="B790" s="119"/>
      <c r="C790" s="119"/>
      <c r="D790" s="119"/>
      <c r="E790" s="120"/>
      <c r="F790" s="120"/>
      <c r="G790" s="120"/>
      <c r="H790" s="120"/>
      <c r="I790" s="120"/>
      <c r="J790" s="120"/>
      <c r="K790" s="120"/>
    </row>
    <row r="791" spans="2:11">
      <c r="B791" s="119"/>
      <c r="C791" s="119"/>
      <c r="D791" s="119"/>
      <c r="E791" s="120"/>
      <c r="F791" s="120"/>
      <c r="G791" s="120"/>
      <c r="H791" s="120"/>
      <c r="I791" s="120"/>
      <c r="J791" s="120"/>
      <c r="K791" s="120"/>
    </row>
    <row r="792" spans="2:11">
      <c r="B792" s="119"/>
      <c r="C792" s="119"/>
      <c r="D792" s="119"/>
      <c r="E792" s="120"/>
      <c r="F792" s="120"/>
      <c r="G792" s="120"/>
      <c r="H792" s="120"/>
      <c r="I792" s="120"/>
      <c r="J792" s="120"/>
      <c r="K792" s="120"/>
    </row>
    <row r="793" spans="2:11">
      <c r="B793" s="119"/>
      <c r="C793" s="119"/>
      <c r="D793" s="119"/>
      <c r="E793" s="120"/>
      <c r="F793" s="120"/>
      <c r="G793" s="120"/>
      <c r="H793" s="120"/>
      <c r="I793" s="120"/>
      <c r="J793" s="120"/>
      <c r="K793" s="120"/>
    </row>
    <row r="794" spans="2:11">
      <c r="B794" s="119"/>
      <c r="C794" s="119"/>
      <c r="D794" s="119"/>
      <c r="E794" s="120"/>
      <c r="F794" s="120"/>
      <c r="G794" s="120"/>
      <c r="H794" s="120"/>
      <c r="I794" s="120"/>
      <c r="J794" s="120"/>
      <c r="K794" s="120"/>
    </row>
    <row r="795" spans="2:11">
      <c r="B795" s="119"/>
      <c r="C795" s="119"/>
      <c r="D795" s="119"/>
      <c r="E795" s="120"/>
      <c r="F795" s="120"/>
      <c r="G795" s="120"/>
      <c r="H795" s="120"/>
      <c r="I795" s="120"/>
      <c r="J795" s="120"/>
      <c r="K795" s="120"/>
    </row>
    <row r="796" spans="2:11">
      <c r="B796" s="119"/>
      <c r="C796" s="119"/>
      <c r="D796" s="119"/>
      <c r="E796" s="120"/>
      <c r="F796" s="120"/>
      <c r="G796" s="120"/>
      <c r="H796" s="120"/>
      <c r="I796" s="120"/>
      <c r="J796" s="120"/>
      <c r="K796" s="120"/>
    </row>
    <row r="797" spans="2:11">
      <c r="B797" s="119"/>
      <c r="C797" s="119"/>
      <c r="D797" s="119"/>
      <c r="E797" s="120"/>
      <c r="F797" s="120"/>
      <c r="G797" s="120"/>
      <c r="H797" s="120"/>
      <c r="I797" s="120"/>
      <c r="J797" s="120"/>
      <c r="K797" s="120"/>
    </row>
    <row r="798" spans="2:11">
      <c r="B798" s="119"/>
      <c r="C798" s="119"/>
      <c r="D798" s="119"/>
      <c r="E798" s="120"/>
      <c r="F798" s="120"/>
      <c r="G798" s="120"/>
      <c r="H798" s="120"/>
      <c r="I798" s="120"/>
      <c r="J798" s="120"/>
      <c r="K798" s="120"/>
    </row>
    <row r="799" spans="2:11">
      <c r="B799" s="119"/>
      <c r="C799" s="119"/>
      <c r="D799" s="119"/>
      <c r="E799" s="120"/>
      <c r="F799" s="120"/>
      <c r="G799" s="120"/>
      <c r="H799" s="120"/>
      <c r="I799" s="120"/>
      <c r="J799" s="120"/>
      <c r="K799" s="120"/>
    </row>
    <row r="800" spans="2:11">
      <c r="B800" s="119"/>
      <c r="C800" s="119"/>
      <c r="D800" s="119"/>
      <c r="E800" s="120"/>
      <c r="F800" s="120"/>
      <c r="G800" s="120"/>
      <c r="H800" s="120"/>
      <c r="I800" s="120"/>
      <c r="J800" s="120"/>
      <c r="K800" s="120"/>
    </row>
    <row r="801" spans="2:11">
      <c r="B801" s="119"/>
      <c r="C801" s="119"/>
      <c r="D801" s="119"/>
      <c r="E801" s="120"/>
      <c r="F801" s="120"/>
      <c r="G801" s="120"/>
      <c r="H801" s="120"/>
      <c r="I801" s="120"/>
      <c r="J801" s="120"/>
      <c r="K801" s="120"/>
    </row>
    <row r="802" spans="2:11">
      <c r="B802" s="119"/>
      <c r="C802" s="119"/>
      <c r="D802" s="119"/>
      <c r="E802" s="120"/>
      <c r="F802" s="120"/>
      <c r="G802" s="120"/>
      <c r="H802" s="120"/>
      <c r="I802" s="120"/>
      <c r="J802" s="120"/>
      <c r="K802" s="120"/>
    </row>
    <row r="803" spans="2:11">
      <c r="B803" s="119"/>
      <c r="C803" s="119"/>
      <c r="D803" s="119"/>
      <c r="E803" s="120"/>
      <c r="F803" s="120"/>
      <c r="G803" s="120"/>
      <c r="H803" s="120"/>
      <c r="I803" s="120"/>
      <c r="J803" s="120"/>
      <c r="K803" s="120"/>
    </row>
    <row r="804" spans="2:11">
      <c r="B804" s="119"/>
      <c r="C804" s="119"/>
      <c r="D804" s="119"/>
      <c r="E804" s="120"/>
      <c r="F804" s="120"/>
      <c r="G804" s="120"/>
      <c r="H804" s="120"/>
      <c r="I804" s="120"/>
      <c r="J804" s="120"/>
      <c r="K804" s="120"/>
    </row>
    <row r="805" spans="2:11">
      <c r="B805" s="119"/>
      <c r="C805" s="119"/>
      <c r="D805" s="119"/>
      <c r="E805" s="120"/>
      <c r="F805" s="120"/>
      <c r="G805" s="120"/>
      <c r="H805" s="120"/>
      <c r="I805" s="120"/>
      <c r="J805" s="120"/>
      <c r="K805" s="120"/>
    </row>
    <row r="806" spans="2:11">
      <c r="B806" s="119"/>
      <c r="C806" s="119"/>
      <c r="D806" s="119"/>
      <c r="E806" s="120"/>
      <c r="F806" s="120"/>
      <c r="G806" s="120"/>
      <c r="H806" s="120"/>
      <c r="I806" s="120"/>
      <c r="J806" s="120"/>
      <c r="K806" s="120"/>
    </row>
    <row r="807" spans="2:11">
      <c r="B807" s="119"/>
      <c r="C807" s="119"/>
      <c r="D807" s="119"/>
      <c r="E807" s="120"/>
      <c r="F807" s="120"/>
      <c r="G807" s="120"/>
      <c r="H807" s="120"/>
      <c r="I807" s="120"/>
      <c r="J807" s="120"/>
      <c r="K807" s="120"/>
    </row>
    <row r="808" spans="2:11">
      <c r="B808" s="119"/>
      <c r="C808" s="119"/>
      <c r="D808" s="119"/>
      <c r="E808" s="120"/>
      <c r="F808" s="120"/>
      <c r="G808" s="120"/>
      <c r="H808" s="120"/>
      <c r="I808" s="120"/>
      <c r="J808" s="120"/>
      <c r="K808" s="120"/>
    </row>
    <row r="809" spans="2:11">
      <c r="B809" s="119"/>
      <c r="C809" s="119"/>
      <c r="D809" s="119"/>
      <c r="E809" s="120"/>
      <c r="F809" s="120"/>
      <c r="G809" s="120"/>
      <c r="H809" s="120"/>
      <c r="I809" s="120"/>
      <c r="J809" s="120"/>
      <c r="K809" s="120"/>
    </row>
    <row r="810" spans="2:11">
      <c r="B810" s="119"/>
      <c r="C810" s="119"/>
      <c r="D810" s="119"/>
      <c r="E810" s="120"/>
      <c r="F810" s="120"/>
      <c r="G810" s="120"/>
      <c r="H810" s="120"/>
      <c r="I810" s="120"/>
      <c r="J810" s="120"/>
      <c r="K810" s="120"/>
    </row>
    <row r="811" spans="2:11">
      <c r="B811" s="119"/>
      <c r="C811" s="119"/>
      <c r="D811" s="119"/>
      <c r="E811" s="120"/>
      <c r="F811" s="120"/>
      <c r="G811" s="120"/>
      <c r="H811" s="120"/>
      <c r="I811" s="120"/>
      <c r="J811" s="120"/>
      <c r="K811" s="120"/>
    </row>
    <row r="812" spans="2:11">
      <c r="B812" s="119"/>
      <c r="C812" s="119"/>
      <c r="D812" s="119"/>
      <c r="E812" s="120"/>
      <c r="F812" s="120"/>
      <c r="G812" s="120"/>
      <c r="H812" s="120"/>
      <c r="I812" s="120"/>
      <c r="J812" s="120"/>
      <c r="K812" s="120"/>
    </row>
    <row r="813" spans="2:11">
      <c r="B813" s="119"/>
      <c r="C813" s="119"/>
      <c r="D813" s="119"/>
      <c r="E813" s="120"/>
      <c r="F813" s="120"/>
      <c r="G813" s="120"/>
      <c r="H813" s="120"/>
      <c r="I813" s="120"/>
      <c r="J813" s="120"/>
      <c r="K813" s="120"/>
    </row>
    <row r="814" spans="2:11">
      <c r="B814" s="119"/>
      <c r="C814" s="119"/>
      <c r="D814" s="119"/>
      <c r="E814" s="120"/>
      <c r="F814" s="120"/>
      <c r="G814" s="120"/>
      <c r="H814" s="120"/>
      <c r="I814" s="120"/>
      <c r="J814" s="120"/>
      <c r="K814" s="120"/>
    </row>
    <row r="815" spans="2:11">
      <c r="B815" s="119"/>
      <c r="C815" s="119"/>
      <c r="D815" s="119"/>
      <c r="E815" s="120"/>
      <c r="F815" s="120"/>
      <c r="G815" s="120"/>
      <c r="H815" s="120"/>
      <c r="I815" s="120"/>
      <c r="J815" s="120"/>
      <c r="K815" s="120"/>
    </row>
    <row r="816" spans="2:11">
      <c r="B816" s="119"/>
      <c r="C816" s="119"/>
      <c r="D816" s="119"/>
      <c r="E816" s="120"/>
      <c r="F816" s="120"/>
      <c r="G816" s="120"/>
      <c r="H816" s="120"/>
      <c r="I816" s="120"/>
      <c r="J816" s="120"/>
      <c r="K816" s="120"/>
    </row>
    <row r="817" spans="2:11">
      <c r="B817" s="119"/>
      <c r="C817" s="119"/>
      <c r="D817" s="119"/>
      <c r="E817" s="120"/>
      <c r="F817" s="120"/>
      <c r="G817" s="120"/>
      <c r="H817" s="120"/>
      <c r="I817" s="120"/>
      <c r="J817" s="120"/>
      <c r="K817" s="120"/>
    </row>
    <row r="818" spans="2:11">
      <c r="B818" s="119"/>
      <c r="C818" s="119"/>
      <c r="D818" s="119"/>
      <c r="E818" s="120"/>
      <c r="F818" s="120"/>
      <c r="G818" s="120"/>
      <c r="H818" s="120"/>
      <c r="I818" s="120"/>
      <c r="J818" s="120"/>
      <c r="K818" s="120"/>
    </row>
    <row r="819" spans="2:11">
      <c r="B819" s="119"/>
      <c r="C819" s="119"/>
      <c r="D819" s="119"/>
      <c r="E819" s="120"/>
      <c r="F819" s="120"/>
      <c r="G819" s="120"/>
      <c r="H819" s="120"/>
      <c r="I819" s="120"/>
      <c r="J819" s="120"/>
      <c r="K819" s="120"/>
    </row>
    <row r="820" spans="2:11">
      <c r="B820" s="119"/>
      <c r="C820" s="119"/>
      <c r="D820" s="119"/>
      <c r="E820" s="120"/>
      <c r="F820" s="120"/>
      <c r="G820" s="120"/>
      <c r="H820" s="120"/>
      <c r="I820" s="120"/>
      <c r="J820" s="120"/>
      <c r="K820" s="120"/>
    </row>
    <row r="821" spans="2:11">
      <c r="B821" s="119"/>
      <c r="C821" s="119"/>
      <c r="D821" s="119"/>
      <c r="E821" s="120"/>
      <c r="F821" s="120"/>
      <c r="G821" s="120"/>
      <c r="H821" s="120"/>
      <c r="I821" s="120"/>
      <c r="J821" s="120"/>
      <c r="K821" s="120"/>
    </row>
    <row r="822" spans="2:11">
      <c r="B822" s="119"/>
      <c r="C822" s="119"/>
      <c r="D822" s="119"/>
      <c r="E822" s="120"/>
      <c r="F822" s="120"/>
      <c r="G822" s="120"/>
      <c r="H822" s="120"/>
      <c r="I822" s="120"/>
      <c r="J822" s="120"/>
      <c r="K822" s="120"/>
    </row>
    <row r="823" spans="2:11">
      <c r="B823" s="119"/>
      <c r="C823" s="119"/>
      <c r="D823" s="119"/>
      <c r="E823" s="120"/>
      <c r="F823" s="120"/>
      <c r="G823" s="120"/>
      <c r="H823" s="120"/>
      <c r="I823" s="120"/>
      <c r="J823" s="120"/>
      <c r="K823" s="120"/>
    </row>
    <row r="824" spans="2:11">
      <c r="B824" s="119"/>
      <c r="C824" s="119"/>
      <c r="D824" s="119"/>
      <c r="E824" s="120"/>
      <c r="F824" s="120"/>
      <c r="G824" s="120"/>
      <c r="H824" s="120"/>
      <c r="I824" s="120"/>
      <c r="J824" s="120"/>
      <c r="K824" s="120"/>
    </row>
    <row r="825" spans="2:11">
      <c r="B825" s="119"/>
      <c r="C825" s="119"/>
      <c r="D825" s="119"/>
      <c r="E825" s="120"/>
      <c r="F825" s="120"/>
      <c r="G825" s="120"/>
      <c r="H825" s="120"/>
      <c r="I825" s="120"/>
      <c r="J825" s="120"/>
      <c r="K825" s="120"/>
    </row>
    <row r="826" spans="2:11">
      <c r="B826" s="119"/>
      <c r="C826" s="119"/>
      <c r="D826" s="119"/>
      <c r="E826" s="120"/>
      <c r="F826" s="120"/>
      <c r="G826" s="120"/>
      <c r="H826" s="120"/>
      <c r="I826" s="120"/>
      <c r="J826" s="120"/>
      <c r="K826" s="120"/>
    </row>
    <row r="827" spans="2:11">
      <c r="B827" s="119"/>
      <c r="C827" s="119"/>
      <c r="D827" s="119"/>
      <c r="E827" s="120"/>
      <c r="F827" s="120"/>
      <c r="G827" s="120"/>
      <c r="H827" s="120"/>
      <c r="I827" s="120"/>
      <c r="J827" s="120"/>
      <c r="K827" s="120"/>
    </row>
    <row r="828" spans="2:11">
      <c r="B828" s="119"/>
      <c r="C828" s="119"/>
      <c r="D828" s="119"/>
      <c r="E828" s="120"/>
      <c r="F828" s="120"/>
      <c r="G828" s="120"/>
      <c r="H828" s="120"/>
      <c r="I828" s="120"/>
      <c r="J828" s="120"/>
      <c r="K828" s="120"/>
    </row>
    <row r="829" spans="2:11">
      <c r="B829" s="119"/>
      <c r="C829" s="119"/>
      <c r="D829" s="119"/>
      <c r="E829" s="120"/>
      <c r="F829" s="120"/>
      <c r="G829" s="120"/>
      <c r="H829" s="120"/>
      <c r="I829" s="120"/>
      <c r="J829" s="120"/>
      <c r="K829" s="120"/>
    </row>
    <row r="830" spans="2:11">
      <c r="B830" s="119"/>
      <c r="C830" s="119"/>
      <c r="D830" s="119"/>
      <c r="E830" s="120"/>
      <c r="F830" s="120"/>
      <c r="G830" s="120"/>
      <c r="H830" s="120"/>
      <c r="I830" s="120"/>
      <c r="J830" s="120"/>
      <c r="K830" s="120"/>
    </row>
    <row r="831" spans="2:11">
      <c r="B831" s="119"/>
      <c r="C831" s="119"/>
      <c r="D831" s="119"/>
      <c r="E831" s="120"/>
      <c r="F831" s="120"/>
      <c r="G831" s="120"/>
      <c r="H831" s="120"/>
      <c r="I831" s="120"/>
      <c r="J831" s="120"/>
      <c r="K831" s="120"/>
    </row>
    <row r="832" spans="2:11">
      <c r="B832" s="119"/>
      <c r="C832" s="119"/>
      <c r="D832" s="119"/>
      <c r="E832" s="120"/>
      <c r="F832" s="120"/>
      <c r="G832" s="120"/>
      <c r="H832" s="120"/>
      <c r="I832" s="120"/>
      <c r="J832" s="120"/>
      <c r="K832" s="120"/>
    </row>
    <row r="833" spans="2:11">
      <c r="B833" s="119"/>
      <c r="C833" s="119"/>
      <c r="D833" s="119"/>
      <c r="E833" s="120"/>
      <c r="F833" s="120"/>
      <c r="G833" s="120"/>
      <c r="H833" s="120"/>
      <c r="I833" s="120"/>
      <c r="J833" s="120"/>
      <c r="K833" s="120"/>
    </row>
    <row r="834" spans="2:11">
      <c r="B834" s="119"/>
      <c r="C834" s="119"/>
      <c r="D834" s="119"/>
      <c r="E834" s="120"/>
      <c r="F834" s="120"/>
      <c r="G834" s="120"/>
      <c r="H834" s="120"/>
      <c r="I834" s="120"/>
      <c r="J834" s="120"/>
      <c r="K834" s="120"/>
    </row>
    <row r="835" spans="2:11">
      <c r="B835" s="119"/>
      <c r="C835" s="119"/>
      <c r="D835" s="119"/>
      <c r="E835" s="120"/>
      <c r="F835" s="120"/>
      <c r="G835" s="120"/>
      <c r="H835" s="120"/>
      <c r="I835" s="120"/>
      <c r="J835" s="120"/>
      <c r="K835" s="120"/>
    </row>
    <row r="836" spans="2:11">
      <c r="B836" s="119"/>
      <c r="C836" s="119"/>
      <c r="D836" s="119"/>
      <c r="E836" s="120"/>
      <c r="F836" s="120"/>
      <c r="G836" s="120"/>
      <c r="H836" s="120"/>
      <c r="I836" s="120"/>
      <c r="J836" s="120"/>
      <c r="K836" s="120"/>
    </row>
    <row r="837" spans="2:11">
      <c r="B837" s="119"/>
      <c r="C837" s="119"/>
      <c r="D837" s="119"/>
      <c r="E837" s="120"/>
      <c r="F837" s="120"/>
      <c r="G837" s="120"/>
      <c r="H837" s="120"/>
      <c r="I837" s="120"/>
      <c r="J837" s="120"/>
      <c r="K837" s="120"/>
    </row>
    <row r="838" spans="2:11">
      <c r="B838" s="119"/>
      <c r="C838" s="119"/>
      <c r="D838" s="119"/>
      <c r="E838" s="120"/>
      <c r="F838" s="120"/>
      <c r="G838" s="120"/>
      <c r="H838" s="120"/>
      <c r="I838" s="120"/>
      <c r="J838" s="120"/>
      <c r="K838" s="120"/>
    </row>
    <row r="839" spans="2:11">
      <c r="B839" s="119"/>
      <c r="C839" s="119"/>
      <c r="D839" s="119"/>
      <c r="E839" s="120"/>
      <c r="F839" s="120"/>
      <c r="G839" s="120"/>
      <c r="H839" s="120"/>
      <c r="I839" s="120"/>
      <c r="J839" s="120"/>
      <c r="K839" s="120"/>
    </row>
    <row r="840" spans="2:11">
      <c r="B840" s="119"/>
      <c r="C840" s="119"/>
      <c r="D840" s="119"/>
      <c r="E840" s="120"/>
      <c r="F840" s="120"/>
      <c r="G840" s="120"/>
      <c r="H840" s="120"/>
      <c r="I840" s="120"/>
      <c r="J840" s="120"/>
      <c r="K840" s="120"/>
    </row>
    <row r="841" spans="2:11">
      <c r="B841" s="119"/>
      <c r="C841" s="119"/>
      <c r="D841" s="119"/>
      <c r="E841" s="120"/>
      <c r="F841" s="120"/>
      <c r="G841" s="120"/>
      <c r="H841" s="120"/>
      <c r="I841" s="120"/>
      <c r="J841" s="120"/>
      <c r="K841" s="120"/>
    </row>
    <row r="842" spans="2:11">
      <c r="B842" s="119"/>
      <c r="C842" s="119"/>
      <c r="D842" s="119"/>
      <c r="E842" s="120"/>
      <c r="F842" s="120"/>
      <c r="G842" s="120"/>
      <c r="H842" s="120"/>
      <c r="I842" s="120"/>
      <c r="J842" s="120"/>
      <c r="K842" s="120"/>
    </row>
    <row r="843" spans="2:11">
      <c r="B843" s="119"/>
      <c r="C843" s="119"/>
      <c r="D843" s="119"/>
      <c r="E843" s="120"/>
      <c r="F843" s="120"/>
      <c r="G843" s="120"/>
      <c r="H843" s="120"/>
      <c r="I843" s="120"/>
      <c r="J843" s="120"/>
      <c r="K843" s="120"/>
    </row>
    <row r="844" spans="2:11">
      <c r="B844" s="119"/>
      <c r="C844" s="119"/>
      <c r="D844" s="119"/>
      <c r="E844" s="120"/>
      <c r="F844" s="120"/>
      <c r="G844" s="120"/>
      <c r="H844" s="120"/>
      <c r="I844" s="120"/>
      <c r="J844" s="120"/>
      <c r="K844" s="120"/>
    </row>
    <row r="845" spans="2:11">
      <c r="B845" s="119"/>
      <c r="C845" s="119"/>
      <c r="D845" s="119"/>
      <c r="E845" s="120"/>
      <c r="F845" s="120"/>
      <c r="G845" s="120"/>
      <c r="H845" s="120"/>
      <c r="I845" s="120"/>
      <c r="J845" s="120"/>
      <c r="K845" s="120"/>
    </row>
    <row r="846" spans="2:11">
      <c r="B846" s="119"/>
      <c r="C846" s="119"/>
      <c r="D846" s="119"/>
      <c r="E846" s="120"/>
      <c r="F846" s="120"/>
      <c r="G846" s="120"/>
      <c r="H846" s="120"/>
      <c r="I846" s="120"/>
      <c r="J846" s="120"/>
      <c r="K846" s="120"/>
    </row>
    <row r="847" spans="2:11">
      <c r="B847" s="119"/>
      <c r="C847" s="119"/>
      <c r="D847" s="119"/>
      <c r="E847" s="120"/>
      <c r="F847" s="120"/>
      <c r="G847" s="120"/>
      <c r="H847" s="120"/>
      <c r="I847" s="120"/>
      <c r="J847" s="120"/>
      <c r="K847" s="120"/>
    </row>
    <row r="848" spans="2:11">
      <c r="B848" s="119"/>
      <c r="C848" s="119"/>
      <c r="D848" s="119"/>
      <c r="E848" s="120"/>
      <c r="F848" s="120"/>
      <c r="G848" s="120"/>
      <c r="H848" s="120"/>
      <c r="I848" s="120"/>
      <c r="J848" s="120"/>
      <c r="K848" s="120"/>
    </row>
    <row r="849" spans="2:11">
      <c r="B849" s="119"/>
      <c r="C849" s="119"/>
      <c r="D849" s="119"/>
      <c r="E849" s="120"/>
      <c r="F849" s="120"/>
      <c r="G849" s="120"/>
      <c r="H849" s="120"/>
      <c r="I849" s="120"/>
      <c r="J849" s="120"/>
      <c r="K849" s="120"/>
    </row>
    <row r="850" spans="2:11">
      <c r="B850" s="119"/>
      <c r="C850" s="119"/>
      <c r="D850" s="119"/>
      <c r="E850" s="120"/>
      <c r="F850" s="120"/>
      <c r="G850" s="120"/>
      <c r="H850" s="120"/>
      <c r="I850" s="120"/>
      <c r="J850" s="120"/>
      <c r="K850" s="120"/>
    </row>
    <row r="851" spans="2:11">
      <c r="B851" s="119"/>
      <c r="C851" s="119"/>
      <c r="D851" s="119"/>
      <c r="E851" s="120"/>
      <c r="F851" s="120"/>
      <c r="G851" s="120"/>
      <c r="H851" s="120"/>
      <c r="I851" s="120"/>
      <c r="J851" s="120"/>
      <c r="K851" s="120"/>
    </row>
    <row r="852" spans="2:11">
      <c r="B852" s="119"/>
      <c r="C852" s="119"/>
      <c r="D852" s="119"/>
      <c r="E852" s="120"/>
      <c r="F852" s="120"/>
      <c r="G852" s="120"/>
      <c r="H852" s="120"/>
      <c r="I852" s="120"/>
      <c r="J852" s="120"/>
      <c r="K852" s="120"/>
    </row>
    <row r="853" spans="2:11">
      <c r="B853" s="119"/>
      <c r="C853" s="119"/>
      <c r="D853" s="119"/>
      <c r="E853" s="120"/>
      <c r="F853" s="120"/>
      <c r="G853" s="120"/>
      <c r="H853" s="120"/>
      <c r="I853" s="120"/>
      <c r="J853" s="120"/>
      <c r="K853" s="120"/>
    </row>
    <row r="854" spans="2:11">
      <c r="B854" s="119"/>
      <c r="C854" s="119"/>
      <c r="D854" s="119"/>
      <c r="E854" s="120"/>
      <c r="F854" s="120"/>
      <c r="G854" s="120"/>
      <c r="H854" s="120"/>
      <c r="I854" s="120"/>
      <c r="J854" s="120"/>
      <c r="K854" s="120"/>
    </row>
    <row r="855" spans="2:11">
      <c r="B855" s="119"/>
      <c r="C855" s="119"/>
      <c r="D855" s="119"/>
      <c r="E855" s="120"/>
      <c r="F855" s="120"/>
      <c r="G855" s="120"/>
      <c r="H855" s="120"/>
      <c r="I855" s="120"/>
      <c r="J855" s="120"/>
      <c r="K855" s="120"/>
    </row>
    <row r="856" spans="2:11">
      <c r="B856" s="119"/>
      <c r="C856" s="119"/>
      <c r="D856" s="119"/>
      <c r="E856" s="120"/>
      <c r="F856" s="120"/>
      <c r="G856" s="120"/>
      <c r="H856" s="120"/>
      <c r="I856" s="120"/>
      <c r="J856" s="120"/>
      <c r="K856" s="120"/>
    </row>
    <row r="857" spans="2:11">
      <c r="B857" s="119"/>
      <c r="C857" s="119"/>
      <c r="D857" s="119"/>
      <c r="E857" s="120"/>
      <c r="F857" s="120"/>
      <c r="G857" s="120"/>
      <c r="H857" s="120"/>
      <c r="I857" s="120"/>
      <c r="J857" s="120"/>
      <c r="K857" s="120"/>
    </row>
    <row r="858" spans="2:11">
      <c r="B858" s="119"/>
      <c r="C858" s="119"/>
      <c r="D858" s="119"/>
      <c r="E858" s="120"/>
      <c r="F858" s="120"/>
      <c r="G858" s="120"/>
      <c r="H858" s="120"/>
      <c r="I858" s="120"/>
      <c r="J858" s="120"/>
      <c r="K858" s="120"/>
    </row>
    <row r="859" spans="2:11">
      <c r="B859" s="119"/>
      <c r="C859" s="119"/>
      <c r="D859" s="119"/>
      <c r="E859" s="120"/>
      <c r="F859" s="120"/>
      <c r="G859" s="120"/>
      <c r="H859" s="120"/>
      <c r="I859" s="120"/>
      <c r="J859" s="120"/>
      <c r="K859" s="120"/>
    </row>
    <row r="860" spans="2:11">
      <c r="B860" s="119"/>
      <c r="C860" s="119"/>
      <c r="D860" s="119"/>
      <c r="E860" s="120"/>
      <c r="F860" s="120"/>
      <c r="G860" s="120"/>
      <c r="H860" s="120"/>
      <c r="I860" s="120"/>
      <c r="J860" s="120"/>
      <c r="K860" s="120"/>
    </row>
    <row r="861" spans="2:11">
      <c r="B861" s="119"/>
      <c r="C861" s="119"/>
      <c r="D861" s="119"/>
      <c r="E861" s="120"/>
      <c r="F861" s="120"/>
      <c r="G861" s="120"/>
      <c r="H861" s="120"/>
      <c r="I861" s="120"/>
      <c r="J861" s="120"/>
      <c r="K861" s="120"/>
    </row>
    <row r="862" spans="2:11">
      <c r="B862" s="119"/>
      <c r="C862" s="119"/>
      <c r="D862" s="119"/>
      <c r="E862" s="120"/>
      <c r="F862" s="120"/>
      <c r="G862" s="120"/>
      <c r="H862" s="120"/>
      <c r="I862" s="120"/>
      <c r="J862" s="120"/>
      <c r="K862" s="120"/>
    </row>
    <row r="863" spans="2:11">
      <c r="B863" s="119"/>
      <c r="C863" s="119"/>
      <c r="D863" s="119"/>
      <c r="E863" s="120"/>
      <c r="F863" s="120"/>
      <c r="G863" s="120"/>
      <c r="H863" s="120"/>
      <c r="I863" s="120"/>
      <c r="J863" s="120"/>
      <c r="K863" s="120"/>
    </row>
    <row r="864" spans="2:11">
      <c r="B864" s="119"/>
      <c r="C864" s="119"/>
      <c r="D864" s="119"/>
      <c r="E864" s="120"/>
      <c r="F864" s="120"/>
      <c r="G864" s="120"/>
      <c r="H864" s="120"/>
      <c r="I864" s="120"/>
      <c r="J864" s="120"/>
      <c r="K864" s="120"/>
    </row>
    <row r="865" spans="2:11">
      <c r="B865" s="119"/>
      <c r="C865" s="119"/>
      <c r="D865" s="119"/>
      <c r="E865" s="120"/>
      <c r="F865" s="120"/>
      <c r="G865" s="120"/>
      <c r="H865" s="120"/>
      <c r="I865" s="120"/>
      <c r="J865" s="120"/>
      <c r="K865" s="120"/>
    </row>
    <row r="866" spans="2:11">
      <c r="B866" s="119"/>
      <c r="C866" s="119"/>
      <c r="D866" s="119"/>
      <c r="E866" s="120"/>
      <c r="F866" s="120"/>
      <c r="G866" s="120"/>
      <c r="H866" s="120"/>
      <c r="I866" s="120"/>
      <c r="J866" s="120"/>
      <c r="K866" s="120"/>
    </row>
    <row r="867" spans="2:11">
      <c r="B867" s="119"/>
      <c r="C867" s="119"/>
      <c r="D867" s="119"/>
      <c r="E867" s="120"/>
      <c r="F867" s="120"/>
      <c r="G867" s="120"/>
      <c r="H867" s="120"/>
      <c r="I867" s="120"/>
      <c r="J867" s="120"/>
      <c r="K867" s="120"/>
    </row>
    <row r="868" spans="2:11">
      <c r="B868" s="119"/>
      <c r="C868" s="119"/>
      <c r="D868" s="119"/>
      <c r="E868" s="120"/>
      <c r="F868" s="120"/>
      <c r="G868" s="120"/>
      <c r="H868" s="120"/>
      <c r="I868" s="120"/>
      <c r="J868" s="120"/>
      <c r="K868" s="120"/>
    </row>
    <row r="869" spans="2:11">
      <c r="B869" s="119"/>
      <c r="C869" s="119"/>
      <c r="D869" s="119"/>
      <c r="E869" s="120"/>
      <c r="F869" s="120"/>
      <c r="G869" s="120"/>
      <c r="H869" s="120"/>
      <c r="I869" s="120"/>
      <c r="J869" s="120"/>
      <c r="K869" s="120"/>
    </row>
    <row r="870" spans="2:11">
      <c r="B870" s="119"/>
      <c r="C870" s="119"/>
      <c r="D870" s="119"/>
      <c r="E870" s="120"/>
      <c r="F870" s="120"/>
      <c r="G870" s="120"/>
      <c r="H870" s="120"/>
      <c r="I870" s="120"/>
      <c r="J870" s="120"/>
      <c r="K870" s="120"/>
    </row>
    <row r="871" spans="2:11">
      <c r="B871" s="119"/>
      <c r="C871" s="119"/>
      <c r="D871" s="119"/>
      <c r="E871" s="120"/>
      <c r="F871" s="120"/>
      <c r="G871" s="120"/>
      <c r="H871" s="120"/>
      <c r="I871" s="120"/>
      <c r="J871" s="120"/>
      <c r="K871" s="120"/>
    </row>
    <row r="872" spans="2:11">
      <c r="B872" s="119"/>
      <c r="C872" s="119"/>
      <c r="D872" s="119"/>
      <c r="E872" s="120"/>
      <c r="F872" s="120"/>
      <c r="G872" s="120"/>
      <c r="H872" s="120"/>
      <c r="I872" s="120"/>
      <c r="J872" s="120"/>
      <c r="K872" s="120"/>
    </row>
    <row r="873" spans="2:11">
      <c r="B873" s="119"/>
      <c r="C873" s="119"/>
      <c r="D873" s="119"/>
      <c r="E873" s="120"/>
      <c r="F873" s="120"/>
      <c r="G873" s="120"/>
      <c r="H873" s="120"/>
      <c r="I873" s="120"/>
      <c r="J873" s="120"/>
      <c r="K873" s="120"/>
    </row>
    <row r="874" spans="2:11">
      <c r="B874" s="119"/>
      <c r="C874" s="119"/>
      <c r="D874" s="119"/>
      <c r="E874" s="120"/>
      <c r="F874" s="120"/>
      <c r="G874" s="120"/>
      <c r="H874" s="120"/>
      <c r="I874" s="120"/>
      <c r="J874" s="120"/>
      <c r="K874" s="120"/>
    </row>
    <row r="875" spans="2:11">
      <c r="B875" s="119"/>
      <c r="C875" s="119"/>
      <c r="D875" s="119"/>
      <c r="E875" s="120"/>
      <c r="F875" s="120"/>
      <c r="G875" s="120"/>
      <c r="H875" s="120"/>
      <c r="I875" s="120"/>
      <c r="J875" s="120"/>
      <c r="K875" s="120"/>
    </row>
    <row r="876" spans="2:11">
      <c r="B876" s="119"/>
      <c r="C876" s="119"/>
      <c r="D876" s="119"/>
      <c r="E876" s="120"/>
      <c r="F876" s="120"/>
      <c r="G876" s="120"/>
      <c r="H876" s="120"/>
      <c r="I876" s="120"/>
      <c r="J876" s="120"/>
      <c r="K876" s="120"/>
    </row>
    <row r="877" spans="2:11">
      <c r="B877" s="119"/>
      <c r="C877" s="119"/>
      <c r="D877" s="119"/>
      <c r="E877" s="120"/>
      <c r="F877" s="120"/>
      <c r="G877" s="120"/>
      <c r="H877" s="120"/>
      <c r="I877" s="120"/>
      <c r="J877" s="120"/>
      <c r="K877" s="120"/>
    </row>
    <row r="878" spans="2:11">
      <c r="B878" s="119"/>
      <c r="C878" s="119"/>
      <c r="D878" s="119"/>
      <c r="E878" s="120"/>
      <c r="F878" s="120"/>
      <c r="G878" s="120"/>
      <c r="H878" s="120"/>
      <c r="I878" s="120"/>
      <c r="J878" s="120"/>
      <c r="K878" s="120"/>
    </row>
    <row r="879" spans="2:11">
      <c r="B879" s="119"/>
      <c r="C879" s="119"/>
      <c r="D879" s="119"/>
      <c r="E879" s="120"/>
      <c r="F879" s="120"/>
      <c r="G879" s="120"/>
      <c r="H879" s="120"/>
      <c r="I879" s="120"/>
      <c r="J879" s="120"/>
      <c r="K879" s="120"/>
    </row>
    <row r="880" spans="2:11">
      <c r="B880" s="119"/>
      <c r="C880" s="119"/>
      <c r="D880" s="119"/>
      <c r="E880" s="120"/>
      <c r="F880" s="120"/>
      <c r="G880" s="120"/>
      <c r="H880" s="120"/>
      <c r="I880" s="120"/>
      <c r="J880" s="120"/>
      <c r="K880" s="120"/>
    </row>
    <row r="881" spans="2:11">
      <c r="B881" s="119"/>
      <c r="C881" s="119"/>
      <c r="D881" s="119"/>
      <c r="E881" s="120"/>
      <c r="F881" s="120"/>
      <c r="G881" s="120"/>
      <c r="H881" s="120"/>
      <c r="I881" s="120"/>
      <c r="J881" s="120"/>
      <c r="K881" s="120"/>
    </row>
    <row r="882" spans="2:11">
      <c r="B882" s="119"/>
      <c r="C882" s="119"/>
      <c r="D882" s="119"/>
      <c r="E882" s="120"/>
      <c r="F882" s="120"/>
      <c r="G882" s="120"/>
      <c r="H882" s="120"/>
      <c r="I882" s="120"/>
      <c r="J882" s="120"/>
      <c r="K882" s="120"/>
    </row>
    <row r="883" spans="2:11">
      <c r="B883" s="119"/>
      <c r="C883" s="119"/>
      <c r="D883" s="119"/>
      <c r="E883" s="120"/>
      <c r="F883" s="120"/>
      <c r="G883" s="120"/>
      <c r="H883" s="120"/>
      <c r="I883" s="120"/>
      <c r="J883" s="120"/>
      <c r="K883" s="120"/>
    </row>
    <row r="884" spans="2:11">
      <c r="B884" s="119"/>
      <c r="C884" s="119"/>
      <c r="D884" s="119"/>
      <c r="E884" s="120"/>
      <c r="F884" s="120"/>
      <c r="G884" s="120"/>
      <c r="H884" s="120"/>
      <c r="I884" s="120"/>
      <c r="J884" s="120"/>
      <c r="K884" s="120"/>
    </row>
    <row r="885" spans="2:11">
      <c r="B885" s="119"/>
      <c r="C885" s="119"/>
      <c r="D885" s="119"/>
      <c r="E885" s="120"/>
      <c r="F885" s="120"/>
      <c r="G885" s="120"/>
      <c r="H885" s="120"/>
      <c r="I885" s="120"/>
      <c r="J885" s="120"/>
      <c r="K885" s="120"/>
    </row>
    <row r="886" spans="2:11">
      <c r="B886" s="119"/>
      <c r="C886" s="119"/>
      <c r="D886" s="119"/>
      <c r="E886" s="120"/>
      <c r="F886" s="120"/>
      <c r="G886" s="120"/>
      <c r="H886" s="120"/>
      <c r="I886" s="120"/>
      <c r="J886" s="120"/>
      <c r="K886" s="120"/>
    </row>
    <row r="887" spans="2:11">
      <c r="B887" s="119"/>
      <c r="C887" s="119"/>
      <c r="D887" s="119"/>
      <c r="E887" s="120"/>
      <c r="F887" s="120"/>
      <c r="G887" s="120"/>
      <c r="H887" s="120"/>
      <c r="I887" s="120"/>
      <c r="J887" s="120"/>
      <c r="K887" s="120"/>
    </row>
    <row r="888" spans="2:11">
      <c r="B888" s="119"/>
      <c r="C888" s="119"/>
      <c r="D888" s="119"/>
      <c r="E888" s="120"/>
      <c r="F888" s="120"/>
      <c r="G888" s="120"/>
      <c r="H888" s="120"/>
      <c r="I888" s="120"/>
      <c r="J888" s="120"/>
      <c r="K888" s="120"/>
    </row>
    <row r="889" spans="2:11">
      <c r="B889" s="119"/>
      <c r="C889" s="119"/>
      <c r="D889" s="119"/>
      <c r="E889" s="120"/>
      <c r="F889" s="120"/>
      <c r="G889" s="120"/>
      <c r="H889" s="120"/>
      <c r="I889" s="120"/>
      <c r="J889" s="120"/>
      <c r="K889" s="120"/>
    </row>
    <row r="890" spans="2:11">
      <c r="B890" s="119"/>
      <c r="C890" s="119"/>
      <c r="D890" s="119"/>
      <c r="E890" s="120"/>
      <c r="F890" s="120"/>
      <c r="G890" s="120"/>
      <c r="H890" s="120"/>
      <c r="I890" s="120"/>
      <c r="J890" s="120"/>
      <c r="K890" s="120"/>
    </row>
    <row r="891" spans="2:11">
      <c r="B891" s="119"/>
      <c r="C891" s="119"/>
      <c r="D891" s="119"/>
      <c r="E891" s="120"/>
      <c r="F891" s="120"/>
      <c r="G891" s="120"/>
      <c r="H891" s="120"/>
      <c r="I891" s="120"/>
      <c r="J891" s="120"/>
      <c r="K891" s="120"/>
    </row>
    <row r="892" spans="2:11">
      <c r="B892" s="119"/>
      <c r="C892" s="119"/>
      <c r="D892" s="119"/>
      <c r="E892" s="120"/>
      <c r="F892" s="120"/>
      <c r="G892" s="120"/>
      <c r="H892" s="120"/>
      <c r="I892" s="120"/>
      <c r="J892" s="120"/>
      <c r="K892" s="120"/>
    </row>
    <row r="893" spans="2:11">
      <c r="B893" s="119"/>
      <c r="C893" s="119"/>
      <c r="D893" s="119"/>
      <c r="E893" s="120"/>
      <c r="F893" s="120"/>
      <c r="G893" s="120"/>
      <c r="H893" s="120"/>
      <c r="I893" s="120"/>
      <c r="J893" s="120"/>
      <c r="K893" s="120"/>
    </row>
    <row r="894" spans="2:11">
      <c r="B894" s="119"/>
      <c r="C894" s="119"/>
      <c r="D894" s="119"/>
      <c r="E894" s="120"/>
      <c r="F894" s="120"/>
      <c r="G894" s="120"/>
      <c r="H894" s="120"/>
      <c r="I894" s="120"/>
      <c r="J894" s="120"/>
      <c r="K894" s="120"/>
    </row>
    <row r="895" spans="2:11">
      <c r="B895" s="119"/>
      <c r="C895" s="119"/>
      <c r="D895" s="119"/>
      <c r="E895" s="120"/>
      <c r="F895" s="120"/>
      <c r="G895" s="120"/>
      <c r="H895" s="120"/>
      <c r="I895" s="120"/>
      <c r="J895" s="120"/>
      <c r="K895" s="120"/>
    </row>
    <row r="896" spans="2:11">
      <c r="B896" s="119"/>
      <c r="C896" s="119"/>
      <c r="D896" s="119"/>
      <c r="E896" s="120"/>
      <c r="F896" s="120"/>
      <c r="G896" s="120"/>
      <c r="H896" s="120"/>
      <c r="I896" s="120"/>
      <c r="J896" s="120"/>
      <c r="K896" s="120"/>
    </row>
    <row r="897" spans="2:11">
      <c r="B897" s="119"/>
      <c r="C897" s="119"/>
      <c r="D897" s="119"/>
      <c r="E897" s="120"/>
      <c r="F897" s="120"/>
      <c r="G897" s="120"/>
      <c r="H897" s="120"/>
      <c r="I897" s="120"/>
      <c r="J897" s="120"/>
      <c r="K897" s="120"/>
    </row>
    <row r="898" spans="2:11">
      <c r="B898" s="119"/>
      <c r="C898" s="119"/>
      <c r="D898" s="119"/>
      <c r="E898" s="120"/>
      <c r="F898" s="120"/>
      <c r="G898" s="120"/>
      <c r="H898" s="120"/>
      <c r="I898" s="120"/>
      <c r="J898" s="120"/>
      <c r="K898" s="120"/>
    </row>
    <row r="899" spans="2:11">
      <c r="B899" s="119"/>
      <c r="C899" s="119"/>
      <c r="D899" s="119"/>
      <c r="E899" s="120"/>
      <c r="F899" s="120"/>
      <c r="G899" s="120"/>
      <c r="H899" s="120"/>
      <c r="I899" s="120"/>
      <c r="J899" s="120"/>
      <c r="K899" s="120"/>
    </row>
    <row r="900" spans="2:11">
      <c r="B900" s="119"/>
      <c r="C900" s="119"/>
      <c r="D900" s="119"/>
      <c r="E900" s="120"/>
      <c r="F900" s="120"/>
      <c r="G900" s="120"/>
      <c r="H900" s="120"/>
      <c r="I900" s="120"/>
      <c r="J900" s="120"/>
      <c r="K900" s="120"/>
    </row>
    <row r="901" spans="2:11">
      <c r="B901" s="119"/>
      <c r="C901" s="119"/>
      <c r="D901" s="119"/>
      <c r="E901" s="120"/>
      <c r="F901" s="120"/>
      <c r="G901" s="120"/>
      <c r="H901" s="120"/>
      <c r="I901" s="120"/>
      <c r="J901" s="120"/>
      <c r="K901" s="120"/>
    </row>
    <row r="902" spans="2:11">
      <c r="B902" s="119"/>
      <c r="C902" s="119"/>
      <c r="D902" s="119"/>
      <c r="E902" s="120"/>
      <c r="F902" s="120"/>
      <c r="G902" s="120"/>
      <c r="H902" s="120"/>
      <c r="I902" s="120"/>
      <c r="J902" s="120"/>
      <c r="K902" s="120"/>
    </row>
    <row r="903" spans="2:11">
      <c r="B903" s="119"/>
      <c r="C903" s="119"/>
      <c r="D903" s="119"/>
      <c r="E903" s="120"/>
      <c r="F903" s="120"/>
      <c r="G903" s="120"/>
      <c r="H903" s="120"/>
      <c r="I903" s="120"/>
      <c r="J903" s="120"/>
      <c r="K903" s="120"/>
    </row>
    <row r="904" spans="2:11">
      <c r="B904" s="119"/>
      <c r="C904" s="119"/>
      <c r="D904" s="119"/>
      <c r="E904" s="120"/>
      <c r="F904" s="120"/>
      <c r="G904" s="120"/>
      <c r="H904" s="120"/>
      <c r="I904" s="120"/>
      <c r="J904" s="120"/>
      <c r="K904" s="120"/>
    </row>
    <row r="905" spans="2:11">
      <c r="B905" s="119"/>
      <c r="C905" s="119"/>
      <c r="D905" s="119"/>
      <c r="E905" s="120"/>
      <c r="F905" s="120"/>
      <c r="G905" s="120"/>
      <c r="H905" s="120"/>
      <c r="I905" s="120"/>
      <c r="J905" s="120"/>
      <c r="K905" s="120"/>
    </row>
    <row r="906" spans="2:11">
      <c r="B906" s="119"/>
      <c r="C906" s="119"/>
      <c r="D906" s="119"/>
      <c r="E906" s="120"/>
      <c r="F906" s="120"/>
      <c r="G906" s="120"/>
      <c r="H906" s="120"/>
      <c r="I906" s="120"/>
      <c r="J906" s="120"/>
      <c r="K906" s="120"/>
    </row>
    <row r="907" spans="2:11">
      <c r="B907" s="119"/>
      <c r="C907" s="119"/>
      <c r="D907" s="119"/>
      <c r="E907" s="120"/>
      <c r="F907" s="120"/>
      <c r="G907" s="120"/>
      <c r="H907" s="120"/>
      <c r="I907" s="120"/>
      <c r="J907" s="120"/>
      <c r="K907" s="120"/>
    </row>
    <row r="908" spans="2:11">
      <c r="B908" s="119"/>
      <c r="C908" s="119"/>
      <c r="D908" s="119"/>
      <c r="E908" s="120"/>
      <c r="F908" s="120"/>
      <c r="G908" s="120"/>
      <c r="H908" s="120"/>
      <c r="I908" s="120"/>
      <c r="J908" s="120"/>
      <c r="K908" s="120"/>
    </row>
    <row r="909" spans="2:11">
      <c r="B909" s="119"/>
      <c r="C909" s="119"/>
      <c r="D909" s="119"/>
      <c r="E909" s="120"/>
      <c r="F909" s="120"/>
      <c r="G909" s="120"/>
      <c r="H909" s="120"/>
      <c r="I909" s="120"/>
      <c r="J909" s="120"/>
      <c r="K909" s="120"/>
    </row>
    <row r="910" spans="2:11">
      <c r="B910" s="119"/>
      <c r="C910" s="119"/>
      <c r="D910" s="119"/>
      <c r="E910" s="120"/>
      <c r="F910" s="120"/>
      <c r="G910" s="120"/>
      <c r="H910" s="120"/>
      <c r="I910" s="120"/>
      <c r="J910" s="120"/>
      <c r="K910" s="120"/>
    </row>
    <row r="911" spans="2:11">
      <c r="B911" s="119"/>
      <c r="C911" s="119"/>
      <c r="D911" s="119"/>
      <c r="E911" s="120"/>
      <c r="F911" s="120"/>
      <c r="G911" s="120"/>
      <c r="H911" s="120"/>
      <c r="I911" s="120"/>
      <c r="J911" s="120"/>
      <c r="K911" s="120"/>
    </row>
    <row r="912" spans="2:11">
      <c r="B912" s="119"/>
      <c r="C912" s="119"/>
      <c r="D912" s="119"/>
      <c r="E912" s="120"/>
      <c r="F912" s="120"/>
      <c r="G912" s="120"/>
      <c r="H912" s="120"/>
      <c r="I912" s="120"/>
      <c r="J912" s="120"/>
      <c r="K912" s="120"/>
    </row>
    <row r="913" spans="2:11">
      <c r="B913" s="119"/>
      <c r="C913" s="119"/>
      <c r="D913" s="119"/>
      <c r="E913" s="120"/>
      <c r="F913" s="120"/>
      <c r="G913" s="120"/>
      <c r="H913" s="120"/>
      <c r="I913" s="120"/>
      <c r="J913" s="120"/>
      <c r="K913" s="120"/>
    </row>
    <row r="914" spans="2:11">
      <c r="B914" s="119"/>
      <c r="C914" s="119"/>
      <c r="D914" s="119"/>
      <c r="E914" s="120"/>
      <c r="F914" s="120"/>
      <c r="G914" s="120"/>
      <c r="H914" s="120"/>
      <c r="I914" s="120"/>
      <c r="J914" s="120"/>
      <c r="K914" s="120"/>
    </row>
    <row r="915" spans="2:11">
      <c r="B915" s="119"/>
      <c r="C915" s="119"/>
      <c r="D915" s="119"/>
      <c r="E915" s="120"/>
      <c r="F915" s="120"/>
      <c r="G915" s="120"/>
      <c r="H915" s="120"/>
      <c r="I915" s="120"/>
      <c r="J915" s="120"/>
      <c r="K915" s="120"/>
    </row>
    <row r="916" spans="2:11">
      <c r="B916" s="119"/>
      <c r="C916" s="119"/>
      <c r="D916" s="119"/>
      <c r="E916" s="120"/>
      <c r="F916" s="120"/>
      <c r="G916" s="120"/>
      <c r="H916" s="120"/>
      <c r="I916" s="120"/>
      <c r="J916" s="120"/>
      <c r="K916" s="120"/>
    </row>
    <row r="917" spans="2:11">
      <c r="B917" s="119"/>
      <c r="C917" s="119"/>
      <c r="D917" s="119"/>
      <c r="E917" s="120"/>
      <c r="F917" s="120"/>
      <c r="G917" s="120"/>
      <c r="H917" s="120"/>
      <c r="I917" s="120"/>
      <c r="J917" s="120"/>
      <c r="K917" s="120"/>
    </row>
    <row r="918" spans="2:11">
      <c r="B918" s="119"/>
      <c r="C918" s="119"/>
      <c r="D918" s="119"/>
      <c r="E918" s="120"/>
      <c r="F918" s="120"/>
      <c r="G918" s="120"/>
      <c r="H918" s="120"/>
      <c r="I918" s="120"/>
      <c r="J918" s="120"/>
      <c r="K918" s="120"/>
    </row>
    <row r="919" spans="2:11">
      <c r="B919" s="119"/>
      <c r="C919" s="119"/>
      <c r="D919" s="119"/>
      <c r="E919" s="120"/>
      <c r="F919" s="120"/>
      <c r="G919" s="120"/>
      <c r="H919" s="120"/>
      <c r="I919" s="120"/>
      <c r="J919" s="120"/>
      <c r="K919" s="120"/>
    </row>
    <row r="920" spans="2:11">
      <c r="B920" s="119"/>
      <c r="C920" s="119"/>
      <c r="D920" s="119"/>
      <c r="E920" s="120"/>
      <c r="F920" s="120"/>
      <c r="G920" s="120"/>
      <c r="H920" s="120"/>
      <c r="I920" s="120"/>
      <c r="J920" s="120"/>
      <c r="K920" s="120"/>
    </row>
    <row r="921" spans="2:11">
      <c r="B921" s="119"/>
      <c r="C921" s="119"/>
      <c r="D921" s="119"/>
      <c r="E921" s="120"/>
      <c r="F921" s="120"/>
      <c r="G921" s="120"/>
      <c r="H921" s="120"/>
      <c r="I921" s="120"/>
      <c r="J921" s="120"/>
      <c r="K921" s="120"/>
    </row>
    <row r="922" spans="2:11">
      <c r="B922" s="119"/>
      <c r="C922" s="119"/>
      <c r="D922" s="119"/>
      <c r="E922" s="120"/>
      <c r="F922" s="120"/>
      <c r="G922" s="120"/>
      <c r="H922" s="120"/>
      <c r="I922" s="120"/>
      <c r="J922" s="120"/>
      <c r="K922" s="120"/>
    </row>
    <row r="923" spans="2:11">
      <c r="B923" s="119"/>
      <c r="C923" s="119"/>
      <c r="D923" s="119"/>
      <c r="E923" s="120"/>
      <c r="F923" s="120"/>
      <c r="G923" s="120"/>
      <c r="H923" s="120"/>
      <c r="I923" s="120"/>
      <c r="J923" s="120"/>
      <c r="K923" s="120"/>
    </row>
    <row r="924" spans="2:11">
      <c r="B924" s="119"/>
      <c r="C924" s="119"/>
      <c r="D924" s="119"/>
      <c r="E924" s="120"/>
      <c r="F924" s="120"/>
      <c r="G924" s="120"/>
      <c r="H924" s="120"/>
      <c r="I924" s="120"/>
      <c r="J924" s="120"/>
      <c r="K924" s="120"/>
    </row>
    <row r="925" spans="2:11">
      <c r="B925" s="119"/>
      <c r="C925" s="119"/>
      <c r="D925" s="119"/>
      <c r="E925" s="120"/>
      <c r="F925" s="120"/>
      <c r="G925" s="120"/>
      <c r="H925" s="120"/>
      <c r="I925" s="120"/>
      <c r="J925" s="120"/>
      <c r="K925" s="120"/>
    </row>
    <row r="926" spans="2:11">
      <c r="B926" s="119"/>
      <c r="C926" s="119"/>
      <c r="D926" s="119"/>
      <c r="E926" s="120"/>
      <c r="F926" s="120"/>
      <c r="G926" s="120"/>
      <c r="H926" s="120"/>
      <c r="I926" s="120"/>
      <c r="J926" s="120"/>
      <c r="K926" s="120"/>
    </row>
    <row r="927" spans="2:11">
      <c r="B927" s="119"/>
      <c r="C927" s="119"/>
      <c r="D927" s="119"/>
      <c r="E927" s="120"/>
      <c r="F927" s="120"/>
      <c r="G927" s="120"/>
      <c r="H927" s="120"/>
      <c r="I927" s="120"/>
      <c r="J927" s="120"/>
      <c r="K927" s="120"/>
    </row>
    <row r="928" spans="2:11">
      <c r="B928" s="119"/>
      <c r="C928" s="119"/>
      <c r="D928" s="119"/>
      <c r="E928" s="120"/>
      <c r="F928" s="120"/>
      <c r="G928" s="120"/>
      <c r="H928" s="120"/>
      <c r="I928" s="120"/>
      <c r="J928" s="120"/>
      <c r="K928" s="120"/>
    </row>
    <row r="929" spans="2:11">
      <c r="B929" s="119"/>
      <c r="C929" s="119"/>
      <c r="D929" s="119"/>
      <c r="E929" s="120"/>
      <c r="F929" s="120"/>
      <c r="G929" s="120"/>
      <c r="H929" s="120"/>
      <c r="I929" s="120"/>
      <c r="J929" s="120"/>
      <c r="K929" s="120"/>
    </row>
    <row r="930" spans="2:11">
      <c r="B930" s="119"/>
      <c r="C930" s="119"/>
      <c r="D930" s="119"/>
      <c r="E930" s="120"/>
      <c r="F930" s="120"/>
      <c r="G930" s="120"/>
      <c r="H930" s="120"/>
      <c r="I930" s="120"/>
      <c r="J930" s="120"/>
      <c r="K930" s="120"/>
    </row>
    <row r="931" spans="2:11">
      <c r="B931" s="119"/>
      <c r="C931" s="119"/>
      <c r="D931" s="119"/>
      <c r="E931" s="120"/>
      <c r="F931" s="120"/>
      <c r="G931" s="120"/>
      <c r="H931" s="120"/>
      <c r="I931" s="120"/>
      <c r="J931" s="120"/>
      <c r="K931" s="120"/>
    </row>
    <row r="932" spans="2:11">
      <c r="B932" s="119"/>
      <c r="C932" s="119"/>
      <c r="D932" s="119"/>
      <c r="E932" s="120"/>
      <c r="F932" s="120"/>
      <c r="G932" s="120"/>
      <c r="H932" s="120"/>
      <c r="I932" s="120"/>
      <c r="J932" s="120"/>
      <c r="K932" s="120"/>
    </row>
    <row r="933" spans="2:11">
      <c r="B933" s="119"/>
      <c r="C933" s="119"/>
      <c r="D933" s="119"/>
      <c r="E933" s="120"/>
      <c r="F933" s="120"/>
      <c r="G933" s="120"/>
      <c r="H933" s="120"/>
      <c r="I933" s="120"/>
      <c r="J933" s="120"/>
      <c r="K933" s="120"/>
    </row>
    <row r="934" spans="2:11">
      <c r="B934" s="119"/>
      <c r="C934" s="119"/>
      <c r="D934" s="119"/>
      <c r="E934" s="120"/>
      <c r="F934" s="120"/>
      <c r="G934" s="120"/>
      <c r="H934" s="120"/>
      <c r="I934" s="120"/>
      <c r="J934" s="120"/>
      <c r="K934" s="120"/>
    </row>
    <row r="935" spans="2:11">
      <c r="B935" s="119"/>
      <c r="C935" s="119"/>
      <c r="D935" s="119"/>
      <c r="E935" s="120"/>
      <c r="F935" s="120"/>
      <c r="G935" s="120"/>
      <c r="H935" s="120"/>
      <c r="I935" s="120"/>
      <c r="J935" s="120"/>
      <c r="K935" s="120"/>
    </row>
    <row r="936" spans="2:11">
      <c r="B936" s="119"/>
      <c r="C936" s="119"/>
      <c r="D936" s="119"/>
      <c r="E936" s="120"/>
      <c r="F936" s="120"/>
      <c r="G936" s="120"/>
      <c r="H936" s="120"/>
      <c r="I936" s="120"/>
      <c r="J936" s="120"/>
      <c r="K936" s="120"/>
    </row>
    <row r="937" spans="2:11">
      <c r="B937" s="119"/>
      <c r="C937" s="119"/>
      <c r="D937" s="119"/>
      <c r="E937" s="120"/>
      <c r="F937" s="120"/>
      <c r="G937" s="120"/>
      <c r="H937" s="120"/>
      <c r="I937" s="120"/>
      <c r="J937" s="120"/>
      <c r="K937" s="120"/>
    </row>
    <row r="938" spans="2:11">
      <c r="B938" s="119"/>
      <c r="C938" s="119"/>
      <c r="D938" s="119"/>
      <c r="E938" s="120"/>
      <c r="F938" s="120"/>
      <c r="G938" s="120"/>
      <c r="H938" s="120"/>
      <c r="I938" s="120"/>
      <c r="J938" s="120"/>
      <c r="K938" s="120"/>
    </row>
    <row r="939" spans="2:11">
      <c r="B939" s="119"/>
      <c r="C939" s="119"/>
      <c r="D939" s="119"/>
      <c r="E939" s="120"/>
      <c r="F939" s="120"/>
      <c r="G939" s="120"/>
      <c r="H939" s="120"/>
      <c r="I939" s="120"/>
      <c r="J939" s="120"/>
      <c r="K939" s="120"/>
    </row>
    <row r="940" spans="2:11">
      <c r="B940" s="119"/>
      <c r="C940" s="119"/>
      <c r="D940" s="119"/>
      <c r="E940" s="120"/>
      <c r="F940" s="120"/>
      <c r="G940" s="120"/>
      <c r="H940" s="120"/>
      <c r="I940" s="120"/>
      <c r="J940" s="120"/>
      <c r="K940" s="120"/>
    </row>
    <row r="941" spans="2:11">
      <c r="B941" s="119"/>
      <c r="C941" s="119"/>
      <c r="D941" s="119"/>
      <c r="E941" s="120"/>
      <c r="F941" s="120"/>
      <c r="G941" s="120"/>
      <c r="H941" s="120"/>
      <c r="I941" s="120"/>
      <c r="J941" s="120"/>
      <c r="K941" s="120"/>
    </row>
    <row r="942" spans="2:11">
      <c r="B942" s="119"/>
      <c r="C942" s="119"/>
      <c r="D942" s="119"/>
      <c r="E942" s="120"/>
      <c r="F942" s="120"/>
      <c r="G942" s="120"/>
      <c r="H942" s="120"/>
      <c r="I942" s="120"/>
      <c r="J942" s="120"/>
      <c r="K942" s="120"/>
    </row>
    <row r="943" spans="2:11">
      <c r="B943" s="119"/>
      <c r="C943" s="119"/>
      <c r="D943" s="119"/>
      <c r="E943" s="120"/>
      <c r="F943" s="120"/>
      <c r="G943" s="120"/>
      <c r="H943" s="120"/>
      <c r="I943" s="120"/>
      <c r="J943" s="120"/>
      <c r="K943" s="120"/>
    </row>
    <row r="944" spans="2:11">
      <c r="B944" s="119"/>
      <c r="C944" s="119"/>
      <c r="D944" s="119"/>
      <c r="E944" s="120"/>
      <c r="F944" s="120"/>
      <c r="G944" s="120"/>
      <c r="H944" s="120"/>
      <c r="I944" s="120"/>
      <c r="J944" s="120"/>
      <c r="K944" s="120"/>
    </row>
    <row r="945" spans="2:11">
      <c r="B945" s="119"/>
      <c r="C945" s="119"/>
      <c r="D945" s="119"/>
      <c r="E945" s="120"/>
      <c r="F945" s="120"/>
      <c r="G945" s="120"/>
      <c r="H945" s="120"/>
      <c r="I945" s="120"/>
      <c r="J945" s="120"/>
      <c r="K945" s="120"/>
    </row>
    <row r="946" spans="2:11">
      <c r="B946" s="119"/>
      <c r="C946" s="119"/>
      <c r="D946" s="119"/>
      <c r="E946" s="120"/>
      <c r="F946" s="120"/>
      <c r="G946" s="120"/>
      <c r="H946" s="120"/>
      <c r="I946" s="120"/>
      <c r="J946" s="120"/>
      <c r="K946" s="120"/>
    </row>
    <row r="947" spans="2:11">
      <c r="B947" s="119"/>
      <c r="C947" s="119"/>
      <c r="D947" s="119"/>
      <c r="E947" s="120"/>
      <c r="F947" s="120"/>
      <c r="G947" s="120"/>
      <c r="H947" s="120"/>
      <c r="I947" s="120"/>
      <c r="J947" s="120"/>
      <c r="K947" s="120"/>
    </row>
    <row r="948" spans="2:11">
      <c r="B948" s="119"/>
      <c r="C948" s="119"/>
      <c r="D948" s="119"/>
      <c r="E948" s="120"/>
      <c r="F948" s="120"/>
      <c r="G948" s="120"/>
      <c r="H948" s="120"/>
      <c r="I948" s="120"/>
      <c r="J948" s="120"/>
      <c r="K948" s="120"/>
    </row>
    <row r="949" spans="2:11">
      <c r="B949" s="119"/>
      <c r="C949" s="119"/>
      <c r="D949" s="119"/>
      <c r="E949" s="120"/>
      <c r="F949" s="120"/>
      <c r="G949" s="120"/>
      <c r="H949" s="120"/>
      <c r="I949" s="120"/>
      <c r="J949" s="120"/>
      <c r="K949" s="120"/>
    </row>
    <row r="950" spans="2:11">
      <c r="B950" s="119"/>
      <c r="C950" s="119"/>
      <c r="D950" s="119"/>
      <c r="E950" s="120"/>
      <c r="F950" s="120"/>
      <c r="G950" s="120"/>
      <c r="H950" s="120"/>
      <c r="I950" s="120"/>
      <c r="J950" s="120"/>
      <c r="K950" s="120"/>
    </row>
    <row r="951" spans="2:11">
      <c r="B951" s="119"/>
      <c r="C951" s="119"/>
      <c r="D951" s="119"/>
      <c r="E951" s="120"/>
      <c r="F951" s="120"/>
      <c r="G951" s="120"/>
      <c r="H951" s="120"/>
      <c r="I951" s="120"/>
      <c r="J951" s="120"/>
      <c r="K951" s="120"/>
    </row>
    <row r="952" spans="2:11">
      <c r="B952" s="119"/>
      <c r="C952" s="119"/>
      <c r="D952" s="119"/>
      <c r="E952" s="120"/>
      <c r="F952" s="120"/>
      <c r="G952" s="120"/>
      <c r="H952" s="120"/>
      <c r="I952" s="120"/>
      <c r="J952" s="120"/>
      <c r="K952" s="120"/>
    </row>
    <row r="953" spans="2:11">
      <c r="B953" s="119"/>
      <c r="C953" s="119"/>
      <c r="D953" s="119"/>
      <c r="E953" s="120"/>
      <c r="F953" s="120"/>
      <c r="G953" s="120"/>
      <c r="H953" s="120"/>
      <c r="I953" s="120"/>
      <c r="J953" s="120"/>
      <c r="K953" s="120"/>
    </row>
    <row r="954" spans="2:11">
      <c r="B954" s="119"/>
      <c r="C954" s="119"/>
      <c r="D954" s="119"/>
      <c r="E954" s="120"/>
      <c r="F954" s="120"/>
      <c r="G954" s="120"/>
      <c r="H954" s="120"/>
      <c r="I954" s="120"/>
      <c r="J954" s="120"/>
      <c r="K954" s="120"/>
    </row>
    <row r="955" spans="2:11">
      <c r="B955" s="119"/>
      <c r="C955" s="119"/>
      <c r="D955" s="119"/>
      <c r="E955" s="120"/>
      <c r="F955" s="120"/>
      <c r="G955" s="120"/>
      <c r="H955" s="120"/>
      <c r="I955" s="120"/>
      <c r="J955" s="120"/>
      <c r="K955" s="120"/>
    </row>
    <row r="956" spans="2:11">
      <c r="B956" s="119"/>
      <c r="C956" s="119"/>
      <c r="D956" s="119"/>
      <c r="E956" s="120"/>
      <c r="F956" s="120"/>
      <c r="G956" s="120"/>
      <c r="H956" s="120"/>
      <c r="I956" s="120"/>
      <c r="J956" s="120"/>
      <c r="K956" s="120"/>
    </row>
    <row r="957" spans="2:11">
      <c r="B957" s="119"/>
      <c r="C957" s="119"/>
      <c r="D957" s="119"/>
      <c r="E957" s="120"/>
      <c r="F957" s="120"/>
      <c r="G957" s="120"/>
      <c r="H957" s="120"/>
      <c r="I957" s="120"/>
      <c r="J957" s="120"/>
      <c r="K957" s="120"/>
    </row>
    <row r="958" spans="2:11">
      <c r="B958" s="119"/>
      <c r="C958" s="119"/>
      <c r="D958" s="119"/>
      <c r="E958" s="120"/>
      <c r="F958" s="120"/>
      <c r="G958" s="120"/>
      <c r="H958" s="120"/>
      <c r="I958" s="120"/>
      <c r="J958" s="120"/>
      <c r="K958" s="120"/>
    </row>
    <row r="959" spans="2:11">
      <c r="B959" s="119"/>
      <c r="C959" s="119"/>
      <c r="D959" s="119"/>
      <c r="E959" s="120"/>
      <c r="F959" s="120"/>
      <c r="G959" s="120"/>
      <c r="H959" s="120"/>
      <c r="I959" s="120"/>
      <c r="J959" s="120"/>
      <c r="K959" s="120"/>
    </row>
    <row r="960" spans="2:11">
      <c r="B960" s="119"/>
      <c r="C960" s="119"/>
      <c r="D960" s="119"/>
      <c r="E960" s="120"/>
      <c r="F960" s="120"/>
      <c r="G960" s="120"/>
      <c r="H960" s="120"/>
      <c r="I960" s="120"/>
      <c r="J960" s="120"/>
      <c r="K960" s="120"/>
    </row>
    <row r="961" spans="2:11">
      <c r="B961" s="119"/>
      <c r="C961" s="119"/>
      <c r="D961" s="119"/>
      <c r="E961" s="120"/>
      <c r="F961" s="120"/>
      <c r="G961" s="120"/>
      <c r="H961" s="120"/>
      <c r="I961" s="120"/>
      <c r="J961" s="120"/>
      <c r="K961" s="120"/>
    </row>
    <row r="962" spans="2:11">
      <c r="B962" s="119"/>
      <c r="C962" s="119"/>
      <c r="D962" s="119"/>
      <c r="E962" s="120"/>
      <c r="F962" s="120"/>
      <c r="G962" s="120"/>
      <c r="H962" s="120"/>
      <c r="I962" s="120"/>
      <c r="J962" s="120"/>
      <c r="K962" s="120"/>
    </row>
    <row r="963" spans="2:11">
      <c r="B963" s="119"/>
      <c r="C963" s="119"/>
      <c r="D963" s="119"/>
      <c r="E963" s="120"/>
      <c r="F963" s="120"/>
      <c r="G963" s="120"/>
      <c r="H963" s="120"/>
      <c r="I963" s="120"/>
      <c r="J963" s="120"/>
      <c r="K963" s="120"/>
    </row>
    <row r="964" spans="2:11">
      <c r="B964" s="119"/>
      <c r="C964" s="119"/>
      <c r="D964" s="119"/>
      <c r="E964" s="120"/>
      <c r="F964" s="120"/>
      <c r="G964" s="120"/>
      <c r="H964" s="120"/>
      <c r="I964" s="120"/>
      <c r="J964" s="120"/>
      <c r="K964" s="120"/>
    </row>
    <row r="965" spans="2:11">
      <c r="B965" s="119"/>
      <c r="C965" s="119"/>
      <c r="D965" s="119"/>
      <c r="E965" s="120"/>
      <c r="F965" s="120"/>
      <c r="G965" s="120"/>
      <c r="H965" s="120"/>
      <c r="I965" s="120"/>
      <c r="J965" s="120"/>
      <c r="K965" s="120"/>
    </row>
    <row r="966" spans="2:11">
      <c r="B966" s="119"/>
      <c r="C966" s="119"/>
      <c r="D966" s="119"/>
      <c r="E966" s="120"/>
      <c r="F966" s="120"/>
      <c r="G966" s="120"/>
      <c r="H966" s="120"/>
      <c r="I966" s="120"/>
      <c r="J966" s="120"/>
      <c r="K966" s="120"/>
    </row>
    <row r="967" spans="2:11">
      <c r="B967" s="119"/>
      <c r="C967" s="119"/>
      <c r="D967" s="119"/>
      <c r="E967" s="120"/>
      <c r="F967" s="120"/>
      <c r="G967" s="120"/>
      <c r="H967" s="120"/>
      <c r="I967" s="120"/>
      <c r="J967" s="120"/>
      <c r="K967" s="120"/>
    </row>
    <row r="968" spans="2:11">
      <c r="B968" s="119"/>
      <c r="C968" s="119"/>
      <c r="D968" s="119"/>
      <c r="E968" s="120"/>
      <c r="F968" s="120"/>
      <c r="G968" s="120"/>
      <c r="H968" s="120"/>
      <c r="I968" s="120"/>
      <c r="J968" s="120"/>
      <c r="K968" s="120"/>
    </row>
    <row r="969" spans="2:11">
      <c r="B969" s="119"/>
      <c r="C969" s="119"/>
      <c r="D969" s="119"/>
      <c r="E969" s="120"/>
      <c r="F969" s="120"/>
      <c r="G969" s="120"/>
      <c r="H969" s="120"/>
      <c r="I969" s="120"/>
      <c r="J969" s="120"/>
      <c r="K969" s="120"/>
    </row>
    <row r="970" spans="2:11">
      <c r="B970" s="119"/>
      <c r="C970" s="119"/>
      <c r="D970" s="119"/>
      <c r="E970" s="120"/>
      <c r="F970" s="120"/>
      <c r="G970" s="120"/>
      <c r="H970" s="120"/>
      <c r="I970" s="120"/>
      <c r="J970" s="120"/>
      <c r="K970" s="120"/>
    </row>
    <row r="971" spans="2:11">
      <c r="B971" s="119"/>
      <c r="C971" s="119"/>
      <c r="D971" s="119"/>
      <c r="E971" s="120"/>
      <c r="F971" s="120"/>
      <c r="G971" s="120"/>
      <c r="H971" s="120"/>
      <c r="I971" s="120"/>
      <c r="J971" s="120"/>
      <c r="K971" s="120"/>
    </row>
    <row r="972" spans="2:11">
      <c r="B972" s="119"/>
      <c r="C972" s="119"/>
      <c r="D972" s="119"/>
      <c r="E972" s="120"/>
      <c r="F972" s="120"/>
      <c r="G972" s="120"/>
      <c r="H972" s="120"/>
      <c r="I972" s="120"/>
      <c r="J972" s="120"/>
      <c r="K972" s="120"/>
    </row>
    <row r="973" spans="2:11">
      <c r="B973" s="119"/>
      <c r="C973" s="119"/>
      <c r="D973" s="119"/>
      <c r="E973" s="120"/>
      <c r="F973" s="120"/>
      <c r="G973" s="120"/>
      <c r="H973" s="120"/>
      <c r="I973" s="120"/>
      <c r="J973" s="120"/>
      <c r="K973" s="120"/>
    </row>
    <row r="974" spans="2:11">
      <c r="B974" s="119"/>
      <c r="C974" s="119"/>
      <c r="D974" s="119"/>
      <c r="E974" s="120"/>
      <c r="F974" s="120"/>
      <c r="G974" s="120"/>
      <c r="H974" s="120"/>
      <c r="I974" s="120"/>
      <c r="J974" s="120"/>
      <c r="K974" s="120"/>
    </row>
    <row r="975" spans="2:11">
      <c r="B975" s="119"/>
      <c r="C975" s="119"/>
      <c r="D975" s="119"/>
      <c r="E975" s="120"/>
      <c r="F975" s="120"/>
      <c r="G975" s="120"/>
      <c r="H975" s="120"/>
      <c r="I975" s="120"/>
      <c r="J975" s="120"/>
      <c r="K975" s="120"/>
    </row>
    <row r="976" spans="2:11">
      <c r="B976" s="119"/>
      <c r="C976" s="119"/>
      <c r="D976" s="119"/>
      <c r="E976" s="120"/>
      <c r="F976" s="120"/>
      <c r="G976" s="120"/>
      <c r="H976" s="120"/>
      <c r="I976" s="120"/>
      <c r="J976" s="120"/>
      <c r="K976" s="120"/>
    </row>
    <row r="977" spans="2:11">
      <c r="B977" s="119"/>
      <c r="C977" s="119"/>
      <c r="D977" s="119"/>
      <c r="E977" s="120"/>
      <c r="F977" s="120"/>
      <c r="G977" s="120"/>
      <c r="H977" s="120"/>
      <c r="I977" s="120"/>
      <c r="J977" s="120"/>
      <c r="K977" s="120"/>
    </row>
    <row r="978" spans="2:11">
      <c r="B978" s="119"/>
      <c r="C978" s="119"/>
      <c r="D978" s="119"/>
      <c r="E978" s="120"/>
      <c r="F978" s="120"/>
      <c r="G978" s="120"/>
      <c r="H978" s="120"/>
      <c r="I978" s="120"/>
      <c r="J978" s="120"/>
      <c r="K978" s="120"/>
    </row>
    <row r="979" spans="2:11">
      <c r="B979" s="119"/>
      <c r="C979" s="119"/>
      <c r="D979" s="119"/>
      <c r="E979" s="120"/>
      <c r="F979" s="120"/>
      <c r="G979" s="120"/>
      <c r="H979" s="120"/>
      <c r="I979" s="120"/>
      <c r="J979" s="120"/>
      <c r="K979" s="120"/>
    </row>
    <row r="980" spans="2:11">
      <c r="B980" s="119"/>
      <c r="C980" s="119"/>
      <c r="D980" s="119"/>
      <c r="E980" s="120"/>
      <c r="F980" s="120"/>
      <c r="G980" s="120"/>
      <c r="H980" s="120"/>
      <c r="I980" s="120"/>
      <c r="J980" s="120"/>
      <c r="K980" s="120"/>
    </row>
    <row r="981" spans="2:11">
      <c r="B981" s="119"/>
      <c r="C981" s="119"/>
      <c r="D981" s="119"/>
      <c r="E981" s="120"/>
      <c r="F981" s="120"/>
      <c r="G981" s="120"/>
      <c r="H981" s="120"/>
      <c r="I981" s="120"/>
      <c r="J981" s="120"/>
      <c r="K981" s="120"/>
    </row>
    <row r="982" spans="2:11">
      <c r="B982" s="119"/>
      <c r="C982" s="119"/>
      <c r="D982" s="119"/>
      <c r="E982" s="120"/>
      <c r="F982" s="120"/>
      <c r="G982" s="120"/>
      <c r="H982" s="120"/>
      <c r="I982" s="120"/>
      <c r="J982" s="120"/>
      <c r="K982" s="120"/>
    </row>
    <row r="983" spans="2:11">
      <c r="B983" s="119"/>
      <c r="C983" s="119"/>
      <c r="D983" s="119"/>
      <c r="E983" s="120"/>
      <c r="F983" s="120"/>
      <c r="G983" s="120"/>
      <c r="H983" s="120"/>
      <c r="I983" s="120"/>
      <c r="J983" s="120"/>
      <c r="K983" s="120"/>
    </row>
    <row r="984" spans="2:11">
      <c r="B984" s="119"/>
      <c r="C984" s="119"/>
      <c r="D984" s="119"/>
      <c r="E984" s="120"/>
      <c r="F984" s="120"/>
      <c r="G984" s="120"/>
      <c r="H984" s="120"/>
      <c r="I984" s="120"/>
      <c r="J984" s="120"/>
      <c r="K984" s="120"/>
    </row>
    <row r="985" spans="2:11">
      <c r="B985" s="119"/>
      <c r="C985" s="119"/>
      <c r="D985" s="119"/>
      <c r="E985" s="120"/>
      <c r="F985" s="120"/>
      <c r="G985" s="120"/>
      <c r="H985" s="120"/>
      <c r="I985" s="120"/>
      <c r="J985" s="120"/>
      <c r="K985" s="120"/>
    </row>
    <row r="986" spans="2:11">
      <c r="B986" s="119"/>
      <c r="C986" s="119"/>
      <c r="D986" s="119"/>
      <c r="E986" s="120"/>
      <c r="F986" s="120"/>
      <c r="G986" s="120"/>
      <c r="H986" s="120"/>
      <c r="I986" s="120"/>
      <c r="J986" s="120"/>
      <c r="K986" s="120"/>
    </row>
    <row r="987" spans="2:11">
      <c r="B987" s="119"/>
      <c r="C987" s="119"/>
      <c r="D987" s="119"/>
      <c r="E987" s="120"/>
      <c r="F987" s="120"/>
      <c r="G987" s="120"/>
      <c r="H987" s="120"/>
      <c r="I987" s="120"/>
      <c r="J987" s="120"/>
      <c r="K987" s="120"/>
    </row>
    <row r="988" spans="2:11">
      <c r="B988" s="119"/>
      <c r="C988" s="119"/>
      <c r="D988" s="119"/>
      <c r="E988" s="120"/>
      <c r="F988" s="120"/>
      <c r="G988" s="120"/>
      <c r="H988" s="120"/>
      <c r="I988" s="120"/>
      <c r="J988" s="120"/>
      <c r="K988" s="120"/>
    </row>
    <row r="989" spans="2:11">
      <c r="B989" s="119"/>
      <c r="C989" s="119"/>
      <c r="D989" s="119"/>
      <c r="E989" s="120"/>
      <c r="F989" s="120"/>
      <c r="G989" s="120"/>
      <c r="H989" s="120"/>
      <c r="I989" s="120"/>
      <c r="J989" s="120"/>
      <c r="K989" s="120"/>
    </row>
    <row r="990" spans="2:11">
      <c r="B990" s="119"/>
      <c r="C990" s="119"/>
      <c r="D990" s="119"/>
      <c r="E990" s="120"/>
      <c r="F990" s="120"/>
      <c r="G990" s="120"/>
      <c r="H990" s="120"/>
      <c r="I990" s="120"/>
      <c r="J990" s="120"/>
      <c r="K990" s="120"/>
    </row>
    <row r="991" spans="2:11">
      <c r="B991" s="119"/>
      <c r="C991" s="119"/>
      <c r="D991" s="119"/>
      <c r="E991" s="120"/>
      <c r="F991" s="120"/>
      <c r="G991" s="120"/>
      <c r="H991" s="120"/>
      <c r="I991" s="120"/>
      <c r="J991" s="120"/>
      <c r="K991" s="120"/>
    </row>
    <row r="992" spans="2:11">
      <c r="B992" s="119"/>
      <c r="C992" s="119"/>
      <c r="D992" s="119"/>
      <c r="E992" s="120"/>
      <c r="F992" s="120"/>
      <c r="G992" s="120"/>
      <c r="H992" s="120"/>
      <c r="I992" s="120"/>
      <c r="J992" s="120"/>
      <c r="K992" s="120"/>
    </row>
    <row r="993" spans="2:11">
      <c r="B993" s="119"/>
      <c r="C993" s="119"/>
      <c r="D993" s="119"/>
      <c r="E993" s="120"/>
      <c r="F993" s="120"/>
      <c r="G993" s="120"/>
      <c r="H993" s="120"/>
      <c r="I993" s="120"/>
      <c r="J993" s="120"/>
      <c r="K993" s="120"/>
    </row>
    <row r="994" spans="2:11">
      <c r="B994" s="119"/>
      <c r="C994" s="119"/>
      <c r="D994" s="119"/>
      <c r="E994" s="120"/>
      <c r="F994" s="120"/>
      <c r="G994" s="120"/>
      <c r="H994" s="120"/>
      <c r="I994" s="120"/>
      <c r="J994" s="120"/>
      <c r="K994" s="120"/>
    </row>
    <row r="995" spans="2:11">
      <c r="B995" s="119"/>
      <c r="C995" s="119"/>
      <c r="D995" s="119"/>
      <c r="E995" s="120"/>
      <c r="F995" s="120"/>
      <c r="G995" s="120"/>
      <c r="H995" s="120"/>
      <c r="I995" s="120"/>
      <c r="J995" s="120"/>
      <c r="K995" s="120"/>
    </row>
    <row r="996" spans="2:11">
      <c r="B996" s="119"/>
      <c r="C996" s="119"/>
      <c r="D996" s="119"/>
      <c r="E996" s="120"/>
      <c r="F996" s="120"/>
      <c r="G996" s="120"/>
      <c r="H996" s="120"/>
      <c r="I996" s="120"/>
      <c r="J996" s="120"/>
      <c r="K996" s="120"/>
    </row>
    <row r="997" spans="2:11">
      <c r="B997" s="119"/>
      <c r="C997" s="119"/>
      <c r="D997" s="119"/>
      <c r="E997" s="120"/>
      <c r="F997" s="120"/>
      <c r="G997" s="120"/>
      <c r="H997" s="120"/>
      <c r="I997" s="120"/>
      <c r="J997" s="120"/>
      <c r="K997" s="120"/>
    </row>
    <row r="998" spans="2:11">
      <c r="B998" s="119"/>
      <c r="C998" s="119"/>
      <c r="D998" s="119"/>
      <c r="E998" s="120"/>
      <c r="F998" s="120"/>
      <c r="G998" s="120"/>
      <c r="H998" s="120"/>
      <c r="I998" s="120"/>
      <c r="J998" s="120"/>
      <c r="K998" s="120"/>
    </row>
    <row r="999" spans="2:11">
      <c r="B999" s="119"/>
      <c r="C999" s="119"/>
      <c r="D999" s="119"/>
      <c r="E999" s="120"/>
      <c r="F999" s="120"/>
      <c r="G999" s="120"/>
      <c r="H999" s="120"/>
      <c r="I999" s="120"/>
      <c r="J999" s="120"/>
      <c r="K999" s="120"/>
    </row>
    <row r="1000" spans="2:11">
      <c r="B1000" s="119"/>
      <c r="C1000" s="119"/>
      <c r="D1000" s="119"/>
      <c r="E1000" s="120"/>
      <c r="F1000" s="120"/>
      <c r="G1000" s="120"/>
      <c r="H1000" s="120"/>
      <c r="I1000" s="120"/>
      <c r="J1000" s="120"/>
      <c r="K1000" s="120"/>
    </row>
    <row r="1001" spans="2:11">
      <c r="B1001" s="119"/>
      <c r="C1001" s="119"/>
      <c r="D1001" s="119"/>
      <c r="E1001" s="120"/>
      <c r="F1001" s="120"/>
      <c r="G1001" s="120"/>
      <c r="H1001" s="120"/>
      <c r="I1001" s="120"/>
      <c r="J1001" s="120"/>
      <c r="K1001" s="120"/>
    </row>
    <row r="1002" spans="2:11">
      <c r="B1002" s="119"/>
      <c r="C1002" s="119"/>
      <c r="D1002" s="119"/>
      <c r="E1002" s="120"/>
      <c r="F1002" s="120"/>
      <c r="G1002" s="120"/>
      <c r="H1002" s="120"/>
      <c r="I1002" s="120"/>
      <c r="J1002" s="120"/>
      <c r="K1002" s="120"/>
    </row>
    <row r="1003" spans="2:11">
      <c r="B1003" s="119"/>
      <c r="C1003" s="119"/>
      <c r="D1003" s="119"/>
      <c r="E1003" s="120"/>
      <c r="F1003" s="120"/>
      <c r="G1003" s="120"/>
      <c r="H1003" s="120"/>
      <c r="I1003" s="120"/>
      <c r="J1003" s="120"/>
      <c r="K1003" s="120"/>
    </row>
    <row r="1004" spans="2:11">
      <c r="B1004" s="119"/>
      <c r="C1004" s="119"/>
      <c r="D1004" s="119"/>
      <c r="E1004" s="120"/>
      <c r="F1004" s="120"/>
      <c r="G1004" s="120"/>
      <c r="H1004" s="120"/>
      <c r="I1004" s="120"/>
      <c r="J1004" s="120"/>
      <c r="K1004" s="120"/>
    </row>
    <row r="1005" spans="2:11">
      <c r="B1005" s="119"/>
      <c r="C1005" s="119"/>
      <c r="D1005" s="119"/>
      <c r="E1005" s="120"/>
      <c r="F1005" s="120"/>
      <c r="G1005" s="120"/>
      <c r="H1005" s="120"/>
      <c r="I1005" s="120"/>
      <c r="J1005" s="120"/>
      <c r="K1005" s="120"/>
    </row>
    <row r="1006" spans="2:11">
      <c r="B1006" s="119"/>
      <c r="C1006" s="119"/>
      <c r="D1006" s="119"/>
      <c r="E1006" s="120"/>
      <c r="F1006" s="120"/>
      <c r="G1006" s="120"/>
      <c r="H1006" s="120"/>
      <c r="I1006" s="120"/>
      <c r="J1006" s="120"/>
      <c r="K1006" s="120"/>
    </row>
    <row r="1007" spans="2:11">
      <c r="B1007" s="119"/>
      <c r="C1007" s="119"/>
      <c r="D1007" s="119"/>
      <c r="E1007" s="120"/>
      <c r="F1007" s="120"/>
      <c r="G1007" s="120"/>
      <c r="H1007" s="120"/>
      <c r="I1007" s="120"/>
      <c r="J1007" s="120"/>
      <c r="K1007" s="120"/>
    </row>
    <row r="1008" spans="2:11">
      <c r="B1008" s="119"/>
      <c r="C1008" s="119"/>
      <c r="D1008" s="119"/>
      <c r="E1008" s="120"/>
      <c r="F1008" s="120"/>
      <c r="G1008" s="120"/>
      <c r="H1008" s="120"/>
      <c r="I1008" s="120"/>
      <c r="J1008" s="120"/>
      <c r="K1008" s="120"/>
    </row>
    <row r="1009" spans="2:11">
      <c r="B1009" s="119"/>
      <c r="C1009" s="119"/>
      <c r="D1009" s="119"/>
      <c r="E1009" s="120"/>
      <c r="F1009" s="120"/>
      <c r="G1009" s="120"/>
      <c r="H1009" s="120"/>
      <c r="I1009" s="120"/>
      <c r="J1009" s="120"/>
      <c r="K1009" s="120"/>
    </row>
    <row r="1010" spans="2:11">
      <c r="B1010" s="119"/>
      <c r="C1010" s="119"/>
      <c r="D1010" s="119"/>
      <c r="E1010" s="120"/>
      <c r="F1010" s="120"/>
      <c r="G1010" s="120"/>
      <c r="H1010" s="120"/>
      <c r="I1010" s="120"/>
      <c r="J1010" s="120"/>
      <c r="K1010" s="120"/>
    </row>
    <row r="1011" spans="2:11">
      <c r="B1011" s="119"/>
      <c r="C1011" s="119"/>
      <c r="D1011" s="119"/>
      <c r="E1011" s="120"/>
      <c r="F1011" s="120"/>
      <c r="G1011" s="120"/>
      <c r="H1011" s="120"/>
      <c r="I1011" s="120"/>
      <c r="J1011" s="120"/>
      <c r="K1011" s="120"/>
    </row>
    <row r="1012" spans="2:11">
      <c r="B1012" s="119"/>
      <c r="C1012" s="119"/>
      <c r="D1012" s="119"/>
      <c r="E1012" s="120"/>
      <c r="F1012" s="120"/>
      <c r="G1012" s="120"/>
      <c r="H1012" s="120"/>
      <c r="I1012" s="120"/>
      <c r="J1012" s="120"/>
      <c r="K1012" s="120"/>
    </row>
    <row r="1013" spans="2:11">
      <c r="B1013" s="119"/>
      <c r="C1013" s="119"/>
      <c r="D1013" s="119"/>
      <c r="E1013" s="120"/>
      <c r="F1013" s="120"/>
      <c r="G1013" s="120"/>
      <c r="H1013" s="120"/>
      <c r="I1013" s="120"/>
      <c r="J1013" s="120"/>
      <c r="K1013" s="120"/>
    </row>
    <row r="1014" spans="2:11">
      <c r="B1014" s="119"/>
      <c r="C1014" s="119"/>
      <c r="D1014" s="119"/>
      <c r="E1014" s="120"/>
      <c r="F1014" s="120"/>
      <c r="G1014" s="120"/>
      <c r="H1014" s="120"/>
      <c r="I1014" s="120"/>
      <c r="J1014" s="120"/>
      <c r="K1014" s="120"/>
    </row>
    <row r="1015" spans="2:11">
      <c r="B1015" s="119"/>
      <c r="C1015" s="119"/>
      <c r="D1015" s="119"/>
      <c r="E1015" s="120"/>
      <c r="F1015" s="120"/>
      <c r="G1015" s="120"/>
      <c r="H1015" s="120"/>
      <c r="I1015" s="120"/>
      <c r="J1015" s="120"/>
      <c r="K1015" s="120"/>
    </row>
    <row r="1016" spans="2:11">
      <c r="B1016" s="119"/>
      <c r="C1016" s="119"/>
      <c r="D1016" s="119"/>
      <c r="E1016" s="120"/>
      <c r="F1016" s="120"/>
      <c r="G1016" s="120"/>
      <c r="H1016" s="120"/>
      <c r="I1016" s="120"/>
      <c r="J1016" s="120"/>
      <c r="K1016" s="120"/>
    </row>
    <row r="1017" spans="2:11">
      <c r="B1017" s="119"/>
      <c r="C1017" s="119"/>
      <c r="D1017" s="119"/>
      <c r="E1017" s="120"/>
      <c r="F1017" s="120"/>
      <c r="G1017" s="120"/>
      <c r="H1017" s="120"/>
      <c r="I1017" s="120"/>
      <c r="J1017" s="120"/>
      <c r="K1017" s="120"/>
    </row>
    <row r="1018" spans="2:11">
      <c r="B1018" s="119"/>
      <c r="C1018" s="119"/>
      <c r="D1018" s="119"/>
      <c r="E1018" s="120"/>
      <c r="F1018" s="120"/>
      <c r="G1018" s="120"/>
      <c r="H1018" s="120"/>
      <c r="I1018" s="120"/>
      <c r="J1018" s="120"/>
      <c r="K1018" s="120"/>
    </row>
    <row r="1019" spans="2:11">
      <c r="B1019" s="119"/>
      <c r="C1019" s="119"/>
      <c r="D1019" s="119"/>
      <c r="E1019" s="120"/>
      <c r="F1019" s="120"/>
      <c r="G1019" s="120"/>
      <c r="H1019" s="120"/>
      <c r="I1019" s="120"/>
      <c r="J1019" s="120"/>
      <c r="K1019" s="120"/>
    </row>
    <row r="1020" spans="2:11">
      <c r="B1020" s="119"/>
      <c r="C1020" s="119"/>
      <c r="D1020" s="119"/>
      <c r="E1020" s="120"/>
      <c r="F1020" s="120"/>
      <c r="G1020" s="120"/>
      <c r="H1020" s="120"/>
      <c r="I1020" s="120"/>
      <c r="J1020" s="120"/>
      <c r="K1020" s="120"/>
    </row>
    <row r="1021" spans="2:11">
      <c r="B1021" s="119"/>
      <c r="C1021" s="119"/>
      <c r="D1021" s="119"/>
      <c r="E1021" s="120"/>
      <c r="F1021" s="120"/>
      <c r="G1021" s="120"/>
      <c r="H1021" s="120"/>
      <c r="I1021" s="120"/>
      <c r="J1021" s="120"/>
      <c r="K1021" s="120"/>
    </row>
    <row r="1022" spans="2:11">
      <c r="B1022" s="119"/>
      <c r="C1022" s="119"/>
      <c r="D1022" s="119"/>
      <c r="E1022" s="120"/>
      <c r="F1022" s="120"/>
      <c r="G1022" s="120"/>
      <c r="H1022" s="120"/>
      <c r="I1022" s="120"/>
      <c r="J1022" s="120"/>
      <c r="K1022" s="120"/>
    </row>
    <row r="1023" spans="2:11">
      <c r="B1023" s="119"/>
      <c r="C1023" s="119"/>
      <c r="D1023" s="119"/>
      <c r="E1023" s="120"/>
      <c r="F1023" s="120"/>
      <c r="G1023" s="120"/>
      <c r="H1023" s="120"/>
      <c r="I1023" s="120"/>
      <c r="J1023" s="120"/>
      <c r="K1023" s="120"/>
    </row>
    <row r="1024" spans="2:11">
      <c r="B1024" s="119"/>
      <c r="C1024" s="119"/>
      <c r="D1024" s="119"/>
      <c r="E1024" s="120"/>
      <c r="F1024" s="120"/>
      <c r="G1024" s="120"/>
      <c r="H1024" s="120"/>
      <c r="I1024" s="120"/>
      <c r="J1024" s="120"/>
      <c r="K1024" s="120"/>
    </row>
    <row r="1025" spans="2:11">
      <c r="B1025" s="119"/>
      <c r="C1025" s="119"/>
      <c r="D1025" s="119"/>
      <c r="E1025" s="120"/>
      <c r="F1025" s="120"/>
      <c r="G1025" s="120"/>
      <c r="H1025" s="120"/>
      <c r="I1025" s="120"/>
      <c r="J1025" s="120"/>
      <c r="K1025" s="120"/>
    </row>
    <row r="1026" spans="2:11">
      <c r="B1026" s="119"/>
      <c r="C1026" s="119"/>
      <c r="D1026" s="119"/>
      <c r="E1026" s="120"/>
      <c r="F1026" s="120"/>
      <c r="G1026" s="120"/>
      <c r="H1026" s="120"/>
      <c r="I1026" s="120"/>
      <c r="J1026" s="120"/>
      <c r="K1026" s="120"/>
    </row>
    <row r="1027" spans="2:11">
      <c r="B1027" s="119"/>
      <c r="C1027" s="119"/>
      <c r="D1027" s="119"/>
      <c r="E1027" s="120"/>
      <c r="F1027" s="120"/>
      <c r="G1027" s="120"/>
      <c r="H1027" s="120"/>
      <c r="I1027" s="120"/>
      <c r="J1027" s="120"/>
      <c r="K1027" s="120"/>
    </row>
    <row r="1028" spans="2:11">
      <c r="B1028" s="119"/>
      <c r="C1028" s="119"/>
      <c r="D1028" s="119"/>
      <c r="E1028" s="120"/>
      <c r="F1028" s="120"/>
      <c r="G1028" s="120"/>
      <c r="H1028" s="120"/>
      <c r="I1028" s="120"/>
      <c r="J1028" s="120"/>
      <c r="K1028" s="120"/>
    </row>
    <row r="1029" spans="2:11">
      <c r="B1029" s="119"/>
      <c r="C1029" s="119"/>
      <c r="D1029" s="119"/>
      <c r="E1029" s="120"/>
      <c r="F1029" s="120"/>
      <c r="G1029" s="120"/>
      <c r="H1029" s="120"/>
      <c r="I1029" s="120"/>
      <c r="J1029" s="120"/>
      <c r="K1029" s="120"/>
    </row>
    <row r="1030" spans="2:11">
      <c r="B1030" s="119"/>
      <c r="C1030" s="119"/>
      <c r="D1030" s="119"/>
      <c r="E1030" s="120"/>
      <c r="F1030" s="120"/>
      <c r="G1030" s="120"/>
      <c r="H1030" s="120"/>
      <c r="I1030" s="120"/>
      <c r="J1030" s="120"/>
      <c r="K1030" s="120"/>
    </row>
    <row r="1031" spans="2:11">
      <c r="B1031" s="119"/>
      <c r="C1031" s="119"/>
      <c r="D1031" s="119"/>
      <c r="E1031" s="120"/>
      <c r="F1031" s="120"/>
      <c r="G1031" s="120"/>
      <c r="H1031" s="120"/>
      <c r="I1031" s="120"/>
      <c r="J1031" s="120"/>
      <c r="K1031" s="120"/>
    </row>
    <row r="1032" spans="2:11">
      <c r="B1032" s="119"/>
      <c r="C1032" s="119"/>
      <c r="D1032" s="119"/>
      <c r="E1032" s="120"/>
      <c r="F1032" s="120"/>
      <c r="G1032" s="120"/>
      <c r="H1032" s="120"/>
      <c r="I1032" s="120"/>
      <c r="J1032" s="120"/>
      <c r="K1032" s="120"/>
    </row>
    <row r="1033" spans="2:11">
      <c r="B1033" s="119"/>
      <c r="C1033" s="119"/>
      <c r="D1033" s="119"/>
      <c r="E1033" s="120"/>
      <c r="F1033" s="120"/>
      <c r="G1033" s="120"/>
      <c r="H1033" s="120"/>
      <c r="I1033" s="120"/>
      <c r="J1033" s="120"/>
      <c r="K1033" s="120"/>
    </row>
    <row r="1034" spans="2:11">
      <c r="B1034" s="119"/>
      <c r="C1034" s="119"/>
      <c r="D1034" s="119"/>
      <c r="E1034" s="120"/>
      <c r="F1034" s="120"/>
      <c r="G1034" s="120"/>
      <c r="H1034" s="120"/>
      <c r="I1034" s="120"/>
      <c r="J1034" s="120"/>
      <c r="K1034" s="120"/>
    </row>
    <row r="1035" spans="2:11">
      <c r="B1035" s="119"/>
      <c r="C1035" s="119"/>
      <c r="D1035" s="119"/>
      <c r="E1035" s="120"/>
      <c r="F1035" s="120"/>
      <c r="G1035" s="120"/>
      <c r="H1035" s="120"/>
      <c r="I1035" s="120"/>
      <c r="J1035" s="120"/>
      <c r="K1035" s="120"/>
    </row>
    <row r="1036" spans="2:11">
      <c r="B1036" s="119"/>
      <c r="C1036" s="119"/>
      <c r="D1036" s="119"/>
      <c r="E1036" s="120"/>
      <c r="F1036" s="120"/>
      <c r="G1036" s="120"/>
      <c r="H1036" s="120"/>
      <c r="I1036" s="120"/>
      <c r="J1036" s="120"/>
      <c r="K1036" s="120"/>
    </row>
    <row r="1037" spans="2:11">
      <c r="B1037" s="119"/>
      <c r="C1037" s="119"/>
      <c r="D1037" s="119"/>
      <c r="E1037" s="120"/>
      <c r="F1037" s="120"/>
      <c r="G1037" s="120"/>
      <c r="H1037" s="120"/>
      <c r="I1037" s="120"/>
      <c r="J1037" s="120"/>
      <c r="K1037" s="120"/>
    </row>
    <row r="1038" spans="2:11">
      <c r="B1038" s="119"/>
      <c r="C1038" s="119"/>
      <c r="D1038" s="119"/>
      <c r="E1038" s="120"/>
      <c r="F1038" s="120"/>
      <c r="G1038" s="120"/>
      <c r="H1038" s="120"/>
      <c r="I1038" s="120"/>
      <c r="J1038" s="120"/>
      <c r="K1038" s="120"/>
    </row>
    <row r="1039" spans="2:11">
      <c r="B1039" s="119"/>
      <c r="C1039" s="119"/>
      <c r="D1039" s="119"/>
      <c r="E1039" s="120"/>
      <c r="F1039" s="120"/>
      <c r="G1039" s="120"/>
      <c r="H1039" s="120"/>
      <c r="I1039" s="120"/>
      <c r="J1039" s="120"/>
      <c r="K1039" s="120"/>
    </row>
    <row r="1040" spans="2:11">
      <c r="B1040" s="119"/>
      <c r="C1040" s="119"/>
      <c r="D1040" s="119"/>
      <c r="E1040" s="120"/>
      <c r="F1040" s="120"/>
      <c r="G1040" s="120"/>
      <c r="H1040" s="120"/>
      <c r="I1040" s="120"/>
      <c r="J1040" s="120"/>
      <c r="K1040" s="120"/>
    </row>
    <row r="1041" spans="2:11">
      <c r="B1041" s="119"/>
      <c r="C1041" s="119"/>
      <c r="D1041" s="119"/>
      <c r="E1041" s="120"/>
      <c r="F1041" s="120"/>
      <c r="G1041" s="120"/>
      <c r="H1041" s="120"/>
      <c r="I1041" s="120"/>
      <c r="J1041" s="120"/>
      <c r="K1041" s="120"/>
    </row>
    <row r="1042" spans="2:11">
      <c r="B1042" s="119"/>
      <c r="C1042" s="119"/>
      <c r="D1042" s="119"/>
      <c r="E1042" s="120"/>
      <c r="F1042" s="120"/>
      <c r="G1042" s="120"/>
      <c r="H1042" s="120"/>
      <c r="I1042" s="120"/>
      <c r="J1042" s="120"/>
      <c r="K1042" s="120"/>
    </row>
    <row r="1043" spans="2:11">
      <c r="B1043" s="119"/>
      <c r="C1043" s="119"/>
      <c r="D1043" s="119"/>
      <c r="E1043" s="120"/>
      <c r="F1043" s="120"/>
      <c r="G1043" s="120"/>
      <c r="H1043" s="120"/>
      <c r="I1043" s="120"/>
      <c r="J1043" s="120"/>
      <c r="K1043" s="120"/>
    </row>
    <row r="1044" spans="2:11">
      <c r="B1044" s="119"/>
      <c r="C1044" s="119"/>
      <c r="D1044" s="119"/>
      <c r="E1044" s="120"/>
      <c r="F1044" s="120"/>
      <c r="G1044" s="120"/>
      <c r="H1044" s="120"/>
      <c r="I1044" s="120"/>
      <c r="J1044" s="120"/>
      <c r="K1044" s="120"/>
    </row>
    <row r="1045" spans="2:11">
      <c r="B1045" s="119"/>
      <c r="C1045" s="119"/>
      <c r="D1045" s="119"/>
      <c r="E1045" s="120"/>
      <c r="F1045" s="120"/>
      <c r="G1045" s="120"/>
      <c r="H1045" s="120"/>
      <c r="I1045" s="120"/>
      <c r="J1045" s="120"/>
      <c r="K1045" s="120"/>
    </row>
    <row r="1046" spans="2:11">
      <c r="B1046" s="119"/>
      <c r="C1046" s="119"/>
      <c r="D1046" s="119"/>
      <c r="E1046" s="120"/>
      <c r="F1046" s="120"/>
      <c r="G1046" s="120"/>
      <c r="H1046" s="120"/>
      <c r="I1046" s="120"/>
      <c r="J1046" s="120"/>
      <c r="K1046" s="120"/>
    </row>
    <row r="1047" spans="2:11">
      <c r="B1047" s="119"/>
      <c r="C1047" s="119"/>
      <c r="D1047" s="119"/>
      <c r="E1047" s="120"/>
      <c r="F1047" s="120"/>
      <c r="G1047" s="120"/>
      <c r="H1047" s="120"/>
      <c r="I1047" s="120"/>
      <c r="J1047" s="120"/>
      <c r="K1047" s="120"/>
    </row>
    <row r="1048" spans="2:11">
      <c r="B1048" s="119"/>
      <c r="C1048" s="119"/>
      <c r="D1048" s="119"/>
      <c r="E1048" s="120"/>
      <c r="F1048" s="120"/>
      <c r="G1048" s="120"/>
      <c r="H1048" s="120"/>
      <c r="I1048" s="120"/>
      <c r="J1048" s="120"/>
      <c r="K1048" s="120"/>
    </row>
    <row r="1049" spans="2:11">
      <c r="B1049" s="119"/>
      <c r="C1049" s="119"/>
      <c r="D1049" s="119"/>
      <c r="E1049" s="120"/>
      <c r="F1049" s="120"/>
      <c r="G1049" s="120"/>
      <c r="H1049" s="120"/>
      <c r="I1049" s="120"/>
      <c r="J1049" s="120"/>
      <c r="K1049" s="120"/>
    </row>
    <row r="1050" spans="2:11">
      <c r="B1050" s="119"/>
      <c r="C1050" s="119"/>
      <c r="D1050" s="119"/>
      <c r="E1050" s="120"/>
      <c r="F1050" s="120"/>
      <c r="G1050" s="120"/>
      <c r="H1050" s="120"/>
      <c r="I1050" s="120"/>
      <c r="J1050" s="120"/>
      <c r="K1050" s="120"/>
    </row>
    <row r="1051" spans="2:11">
      <c r="B1051" s="119"/>
      <c r="C1051" s="119"/>
      <c r="D1051" s="119"/>
      <c r="E1051" s="120"/>
      <c r="F1051" s="120"/>
      <c r="G1051" s="120"/>
      <c r="H1051" s="120"/>
      <c r="I1051" s="120"/>
      <c r="J1051" s="120"/>
      <c r="K1051" s="120"/>
    </row>
    <row r="1052" spans="2:11">
      <c r="B1052" s="119"/>
      <c r="C1052" s="119"/>
      <c r="D1052" s="119"/>
      <c r="E1052" s="120"/>
      <c r="F1052" s="120"/>
      <c r="G1052" s="120"/>
      <c r="H1052" s="120"/>
      <c r="I1052" s="120"/>
      <c r="J1052" s="120"/>
      <c r="K1052" s="120"/>
    </row>
    <row r="1053" spans="2:11">
      <c r="B1053" s="119"/>
      <c r="C1053" s="119"/>
      <c r="D1053" s="119"/>
      <c r="E1053" s="120"/>
      <c r="F1053" s="120"/>
      <c r="G1053" s="120"/>
      <c r="H1053" s="120"/>
      <c r="I1053" s="120"/>
      <c r="J1053" s="120"/>
      <c r="K1053" s="120"/>
    </row>
    <row r="1054" spans="2:11">
      <c r="B1054" s="119"/>
      <c r="C1054" s="119"/>
      <c r="D1054" s="119"/>
      <c r="E1054" s="120"/>
      <c r="F1054" s="120"/>
      <c r="G1054" s="120"/>
      <c r="H1054" s="120"/>
      <c r="I1054" s="120"/>
      <c r="J1054" s="120"/>
      <c r="K1054" s="120"/>
    </row>
    <row r="1055" spans="2:11">
      <c r="B1055" s="119"/>
      <c r="C1055" s="119"/>
      <c r="D1055" s="119"/>
      <c r="E1055" s="120"/>
      <c r="F1055" s="120"/>
      <c r="G1055" s="120"/>
      <c r="H1055" s="120"/>
      <c r="I1055" s="120"/>
      <c r="J1055" s="120"/>
      <c r="K1055" s="120"/>
    </row>
    <row r="1056" spans="2:11">
      <c r="B1056" s="119"/>
      <c r="C1056" s="119"/>
      <c r="D1056" s="119"/>
      <c r="E1056" s="120"/>
      <c r="F1056" s="120"/>
      <c r="G1056" s="120"/>
      <c r="H1056" s="120"/>
      <c r="I1056" s="120"/>
      <c r="J1056" s="120"/>
      <c r="K1056" s="120"/>
    </row>
    <row r="1057" spans="2:11">
      <c r="B1057" s="119"/>
      <c r="C1057" s="119"/>
      <c r="D1057" s="119"/>
      <c r="E1057" s="120"/>
      <c r="F1057" s="120"/>
      <c r="G1057" s="120"/>
      <c r="H1057" s="120"/>
      <c r="I1057" s="120"/>
      <c r="J1057" s="120"/>
      <c r="K1057" s="120"/>
    </row>
    <row r="1058" spans="2:11">
      <c r="B1058" s="119"/>
      <c r="C1058" s="119"/>
      <c r="D1058" s="119"/>
      <c r="E1058" s="120"/>
      <c r="F1058" s="120"/>
      <c r="G1058" s="120"/>
      <c r="H1058" s="120"/>
      <c r="I1058" s="120"/>
      <c r="J1058" s="120"/>
      <c r="K1058" s="120"/>
    </row>
    <row r="1059" spans="2:11">
      <c r="B1059" s="119"/>
      <c r="C1059" s="119"/>
      <c r="D1059" s="119"/>
      <c r="E1059" s="120"/>
      <c r="F1059" s="120"/>
      <c r="G1059" s="120"/>
      <c r="H1059" s="120"/>
      <c r="I1059" s="120"/>
      <c r="J1059" s="120"/>
      <c r="K1059" s="120"/>
    </row>
    <row r="1060" spans="2:11">
      <c r="B1060" s="119"/>
      <c r="C1060" s="119"/>
      <c r="D1060" s="119"/>
      <c r="E1060" s="120"/>
      <c r="F1060" s="120"/>
      <c r="G1060" s="120"/>
      <c r="H1060" s="120"/>
      <c r="I1060" s="120"/>
      <c r="J1060" s="120"/>
      <c r="K1060" s="120"/>
    </row>
    <row r="1061" spans="2:11">
      <c r="B1061" s="119"/>
      <c r="C1061" s="119"/>
      <c r="D1061" s="119"/>
      <c r="E1061" s="120"/>
      <c r="F1061" s="120"/>
      <c r="G1061" s="120"/>
      <c r="H1061" s="120"/>
      <c r="I1061" s="120"/>
      <c r="J1061" s="120"/>
      <c r="K1061" s="120"/>
    </row>
    <row r="1062" spans="2:11">
      <c r="B1062" s="119"/>
      <c r="C1062" s="119"/>
      <c r="D1062" s="119"/>
      <c r="E1062" s="120"/>
      <c r="F1062" s="120"/>
      <c r="G1062" s="120"/>
      <c r="H1062" s="120"/>
      <c r="I1062" s="120"/>
      <c r="J1062" s="120"/>
      <c r="K1062" s="120"/>
    </row>
    <row r="1063" spans="2:11">
      <c r="B1063" s="119"/>
      <c r="C1063" s="119"/>
      <c r="D1063" s="119"/>
      <c r="E1063" s="120"/>
      <c r="F1063" s="120"/>
      <c r="G1063" s="120"/>
      <c r="H1063" s="120"/>
      <c r="I1063" s="120"/>
      <c r="J1063" s="120"/>
      <c r="K1063" s="120"/>
    </row>
    <row r="1064" spans="2:11">
      <c r="B1064" s="119"/>
      <c r="C1064" s="119"/>
      <c r="D1064" s="119"/>
      <c r="E1064" s="120"/>
      <c r="F1064" s="120"/>
      <c r="G1064" s="120"/>
      <c r="H1064" s="120"/>
      <c r="I1064" s="120"/>
      <c r="J1064" s="120"/>
      <c r="K1064" s="120"/>
    </row>
    <row r="1065" spans="2:11">
      <c r="B1065" s="119"/>
      <c r="C1065" s="119"/>
      <c r="D1065" s="119"/>
      <c r="E1065" s="120"/>
      <c r="F1065" s="120"/>
      <c r="G1065" s="120"/>
      <c r="H1065" s="120"/>
      <c r="I1065" s="120"/>
      <c r="J1065" s="120"/>
      <c r="K1065" s="120"/>
    </row>
    <row r="1066" spans="2:11">
      <c r="B1066" s="119"/>
      <c r="C1066" s="119"/>
      <c r="D1066" s="119"/>
      <c r="E1066" s="120"/>
      <c r="F1066" s="120"/>
      <c r="G1066" s="120"/>
      <c r="H1066" s="120"/>
      <c r="I1066" s="120"/>
      <c r="J1066" s="120"/>
      <c r="K1066" s="120"/>
    </row>
    <row r="1067" spans="2:11">
      <c r="B1067" s="119"/>
      <c r="C1067" s="119"/>
      <c r="D1067" s="119"/>
      <c r="E1067" s="120"/>
      <c r="F1067" s="120"/>
      <c r="G1067" s="120"/>
      <c r="H1067" s="120"/>
      <c r="I1067" s="120"/>
      <c r="J1067" s="120"/>
      <c r="K1067" s="120"/>
    </row>
    <row r="1068" spans="2:11">
      <c r="B1068" s="119"/>
      <c r="C1068" s="119"/>
      <c r="D1068" s="119"/>
      <c r="E1068" s="120"/>
      <c r="F1068" s="120"/>
      <c r="G1068" s="120"/>
      <c r="H1068" s="120"/>
      <c r="I1068" s="120"/>
      <c r="J1068" s="120"/>
      <c r="K1068" s="120"/>
    </row>
    <row r="1069" spans="2:11">
      <c r="B1069" s="119"/>
      <c r="C1069" s="119"/>
      <c r="D1069" s="119"/>
      <c r="E1069" s="120"/>
      <c r="F1069" s="120"/>
      <c r="G1069" s="120"/>
      <c r="H1069" s="120"/>
      <c r="I1069" s="120"/>
      <c r="J1069" s="120"/>
      <c r="K1069" s="120"/>
    </row>
    <row r="1070" spans="2:11">
      <c r="B1070" s="119"/>
      <c r="C1070" s="119"/>
      <c r="D1070" s="119"/>
      <c r="E1070" s="120"/>
      <c r="F1070" s="120"/>
      <c r="G1070" s="120"/>
      <c r="H1070" s="120"/>
      <c r="I1070" s="120"/>
      <c r="J1070" s="120"/>
      <c r="K1070" s="120"/>
    </row>
    <row r="1071" spans="2:11">
      <c r="B1071" s="119"/>
      <c r="C1071" s="119"/>
      <c r="D1071" s="119"/>
      <c r="E1071" s="120"/>
      <c r="F1071" s="120"/>
      <c r="G1071" s="120"/>
      <c r="H1071" s="120"/>
      <c r="I1071" s="120"/>
      <c r="J1071" s="120"/>
      <c r="K1071" s="120"/>
    </row>
    <row r="1072" spans="2:11">
      <c r="B1072" s="119"/>
      <c r="C1072" s="119"/>
      <c r="D1072" s="119"/>
      <c r="E1072" s="120"/>
      <c r="F1072" s="120"/>
      <c r="G1072" s="120"/>
      <c r="H1072" s="120"/>
      <c r="I1072" s="120"/>
      <c r="J1072" s="120"/>
      <c r="K1072" s="120"/>
    </row>
    <row r="1073" spans="2:11">
      <c r="B1073" s="119"/>
      <c r="C1073" s="119"/>
      <c r="D1073" s="119"/>
      <c r="E1073" s="120"/>
      <c r="F1073" s="120"/>
      <c r="G1073" s="120"/>
      <c r="H1073" s="120"/>
      <c r="I1073" s="120"/>
      <c r="J1073" s="120"/>
      <c r="K1073" s="120"/>
    </row>
    <row r="1074" spans="2:11">
      <c r="B1074" s="119"/>
      <c r="C1074" s="119"/>
      <c r="D1074" s="119"/>
      <c r="E1074" s="120"/>
      <c r="F1074" s="120"/>
      <c r="G1074" s="120"/>
      <c r="H1074" s="120"/>
      <c r="I1074" s="120"/>
      <c r="J1074" s="120"/>
      <c r="K1074" s="120"/>
    </row>
    <row r="1075" spans="2:11">
      <c r="B1075" s="119"/>
      <c r="C1075" s="119"/>
      <c r="D1075" s="119"/>
      <c r="E1075" s="120"/>
      <c r="F1075" s="120"/>
      <c r="G1075" s="120"/>
      <c r="H1075" s="120"/>
      <c r="I1075" s="120"/>
      <c r="J1075" s="120"/>
      <c r="K1075" s="120"/>
    </row>
    <row r="1076" spans="2:11">
      <c r="B1076" s="119"/>
      <c r="C1076" s="119"/>
      <c r="D1076" s="119"/>
      <c r="E1076" s="120"/>
      <c r="F1076" s="120"/>
      <c r="G1076" s="120"/>
      <c r="H1076" s="120"/>
      <c r="I1076" s="120"/>
      <c r="J1076" s="120"/>
      <c r="K1076" s="120"/>
    </row>
    <row r="1077" spans="2:11">
      <c r="B1077" s="119"/>
      <c r="C1077" s="119"/>
      <c r="D1077" s="119"/>
      <c r="E1077" s="120"/>
      <c r="F1077" s="120"/>
      <c r="G1077" s="120"/>
      <c r="H1077" s="120"/>
      <c r="I1077" s="120"/>
      <c r="J1077" s="120"/>
      <c r="K1077" s="120"/>
    </row>
    <row r="1078" spans="2:11">
      <c r="B1078" s="119"/>
      <c r="C1078" s="119"/>
      <c r="D1078" s="119"/>
      <c r="E1078" s="120"/>
      <c r="F1078" s="120"/>
      <c r="G1078" s="120"/>
      <c r="H1078" s="120"/>
      <c r="I1078" s="120"/>
      <c r="J1078" s="120"/>
      <c r="K1078" s="120"/>
    </row>
    <row r="1079" spans="2:11">
      <c r="B1079" s="119"/>
      <c r="C1079" s="119"/>
      <c r="D1079" s="119"/>
      <c r="E1079" s="120"/>
      <c r="F1079" s="120"/>
      <c r="G1079" s="120"/>
      <c r="H1079" s="120"/>
      <c r="I1079" s="120"/>
      <c r="J1079" s="120"/>
      <c r="K1079" s="120"/>
    </row>
    <row r="1080" spans="2:11">
      <c r="B1080" s="119"/>
      <c r="C1080" s="119"/>
      <c r="D1080" s="119"/>
      <c r="E1080" s="120"/>
      <c r="F1080" s="120"/>
      <c r="G1080" s="120"/>
      <c r="H1080" s="120"/>
      <c r="I1080" s="120"/>
      <c r="J1080" s="120"/>
      <c r="K1080" s="120"/>
    </row>
    <row r="1081" spans="2:11">
      <c r="B1081" s="119"/>
      <c r="C1081" s="119"/>
      <c r="D1081" s="119"/>
      <c r="E1081" s="120"/>
      <c r="F1081" s="120"/>
      <c r="G1081" s="120"/>
      <c r="H1081" s="120"/>
      <c r="I1081" s="120"/>
      <c r="J1081" s="120"/>
      <c r="K1081" s="120"/>
    </row>
    <row r="1082" spans="2:11">
      <c r="B1082" s="119"/>
      <c r="C1082" s="119"/>
      <c r="D1082" s="119"/>
      <c r="E1082" s="120"/>
      <c r="F1082" s="120"/>
      <c r="G1082" s="120"/>
      <c r="H1082" s="120"/>
      <c r="I1082" s="120"/>
      <c r="J1082" s="120"/>
      <c r="K1082" s="120"/>
    </row>
    <row r="1083" spans="2:11">
      <c r="B1083" s="119"/>
      <c r="C1083" s="119"/>
      <c r="D1083" s="119"/>
      <c r="E1083" s="120"/>
      <c r="F1083" s="120"/>
      <c r="G1083" s="120"/>
      <c r="H1083" s="120"/>
      <c r="I1083" s="120"/>
      <c r="J1083" s="120"/>
      <c r="K1083" s="120"/>
    </row>
    <row r="1084" spans="2:11">
      <c r="B1084" s="119"/>
      <c r="C1084" s="119"/>
      <c r="D1084" s="119"/>
      <c r="E1084" s="120"/>
      <c r="F1084" s="120"/>
      <c r="G1084" s="120"/>
      <c r="H1084" s="120"/>
      <c r="I1084" s="120"/>
      <c r="J1084" s="120"/>
      <c r="K1084" s="120"/>
    </row>
    <row r="1085" spans="2:11">
      <c r="B1085" s="119"/>
      <c r="C1085" s="119"/>
      <c r="D1085" s="119"/>
      <c r="E1085" s="120"/>
      <c r="F1085" s="120"/>
      <c r="G1085" s="120"/>
      <c r="H1085" s="120"/>
      <c r="I1085" s="120"/>
      <c r="J1085" s="120"/>
      <c r="K1085" s="120"/>
    </row>
    <row r="1086" spans="2:11">
      <c r="B1086" s="119"/>
      <c r="C1086" s="119"/>
      <c r="D1086" s="119"/>
      <c r="E1086" s="120"/>
      <c r="F1086" s="120"/>
      <c r="G1086" s="120"/>
      <c r="H1086" s="120"/>
      <c r="I1086" s="120"/>
      <c r="J1086" s="120"/>
      <c r="K1086" s="120"/>
    </row>
    <row r="1087" spans="2:11">
      <c r="B1087" s="119"/>
      <c r="C1087" s="119"/>
      <c r="D1087" s="119"/>
      <c r="E1087" s="120"/>
      <c r="F1087" s="120"/>
      <c r="G1087" s="120"/>
      <c r="H1087" s="120"/>
      <c r="I1087" s="120"/>
      <c r="J1087" s="120"/>
      <c r="K1087" s="120"/>
    </row>
    <row r="1088" spans="2:11">
      <c r="B1088" s="119"/>
      <c r="C1088" s="119"/>
      <c r="D1088" s="119"/>
      <c r="E1088" s="120"/>
      <c r="F1088" s="120"/>
      <c r="G1088" s="120"/>
      <c r="H1088" s="120"/>
      <c r="I1088" s="120"/>
      <c r="J1088" s="120"/>
      <c r="K1088" s="120"/>
    </row>
    <row r="1089" spans="2:11">
      <c r="B1089" s="119"/>
      <c r="C1089" s="119"/>
      <c r="D1089" s="119"/>
      <c r="E1089" s="120"/>
      <c r="F1089" s="120"/>
      <c r="G1089" s="120"/>
      <c r="H1089" s="120"/>
      <c r="I1089" s="120"/>
      <c r="J1089" s="120"/>
      <c r="K1089" s="120"/>
    </row>
    <row r="1090" spans="2:11">
      <c r="B1090" s="119"/>
      <c r="C1090" s="119"/>
      <c r="D1090" s="119"/>
      <c r="E1090" s="120"/>
      <c r="F1090" s="120"/>
      <c r="G1090" s="120"/>
      <c r="H1090" s="120"/>
      <c r="I1090" s="120"/>
      <c r="J1090" s="120"/>
      <c r="K1090" s="120"/>
    </row>
    <row r="1091" spans="2:11">
      <c r="B1091" s="119"/>
      <c r="C1091" s="119"/>
      <c r="D1091" s="119"/>
      <c r="E1091" s="120"/>
      <c r="F1091" s="120"/>
      <c r="G1091" s="120"/>
      <c r="H1091" s="120"/>
      <c r="I1091" s="120"/>
      <c r="J1091" s="120"/>
      <c r="K1091" s="120"/>
    </row>
    <row r="1092" spans="2:11">
      <c r="B1092" s="119"/>
      <c r="C1092" s="119"/>
      <c r="D1092" s="119"/>
      <c r="E1092" s="120"/>
      <c r="F1092" s="120"/>
      <c r="G1092" s="120"/>
      <c r="H1092" s="120"/>
      <c r="I1092" s="120"/>
      <c r="J1092" s="120"/>
      <c r="K1092" s="120"/>
    </row>
    <row r="1093" spans="2:11">
      <c r="B1093" s="119"/>
      <c r="C1093" s="119"/>
      <c r="D1093" s="119"/>
      <c r="E1093" s="120"/>
      <c r="F1093" s="120"/>
      <c r="G1093" s="120"/>
      <c r="H1093" s="120"/>
      <c r="I1093" s="120"/>
      <c r="J1093" s="120"/>
      <c r="K1093" s="120"/>
    </row>
    <row r="1094" spans="2:11">
      <c r="B1094" s="119"/>
      <c r="C1094" s="119"/>
      <c r="D1094" s="119"/>
      <c r="E1094" s="120"/>
      <c r="F1094" s="120"/>
      <c r="G1094" s="120"/>
      <c r="H1094" s="120"/>
      <c r="I1094" s="120"/>
      <c r="J1094" s="120"/>
      <c r="K1094" s="120"/>
    </row>
    <row r="1095" spans="2:11">
      <c r="B1095" s="119"/>
      <c r="C1095" s="119"/>
      <c r="D1095" s="119"/>
      <c r="E1095" s="120"/>
      <c r="F1095" s="120"/>
      <c r="G1095" s="120"/>
      <c r="H1095" s="120"/>
      <c r="I1095" s="120"/>
      <c r="J1095" s="120"/>
      <c r="K1095" s="120"/>
    </row>
    <row r="1096" spans="2:11">
      <c r="B1096" s="119"/>
      <c r="C1096" s="119"/>
      <c r="D1096" s="119"/>
      <c r="E1096" s="120"/>
      <c r="F1096" s="120"/>
      <c r="G1096" s="120"/>
      <c r="H1096" s="120"/>
      <c r="I1096" s="120"/>
      <c r="J1096" s="120"/>
      <c r="K1096" s="120"/>
    </row>
    <row r="1097" spans="2:11">
      <c r="B1097" s="119"/>
      <c r="C1097" s="119"/>
      <c r="D1097" s="119"/>
      <c r="E1097" s="120"/>
      <c r="F1097" s="120"/>
      <c r="G1097" s="120"/>
      <c r="H1097" s="120"/>
      <c r="I1097" s="120"/>
      <c r="J1097" s="120"/>
      <c r="K1097" s="120"/>
    </row>
    <row r="1098" spans="2:11">
      <c r="B1098" s="119"/>
      <c r="C1098" s="119"/>
      <c r="D1098" s="119"/>
      <c r="E1098" s="120"/>
      <c r="F1098" s="120"/>
      <c r="G1098" s="120"/>
      <c r="H1098" s="120"/>
      <c r="I1098" s="120"/>
      <c r="J1098" s="120"/>
      <c r="K1098" s="120"/>
    </row>
    <row r="1099" spans="2:11">
      <c r="B1099" s="119"/>
      <c r="C1099" s="119"/>
      <c r="D1099" s="119"/>
      <c r="E1099" s="120"/>
      <c r="F1099" s="120"/>
      <c r="G1099" s="120"/>
      <c r="H1099" s="120"/>
      <c r="I1099" s="120"/>
      <c r="J1099" s="120"/>
      <c r="K1099" s="120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145</v>
      </c>
      <c r="C1" s="67" t="s" vm="1">
        <v>231</v>
      </c>
    </row>
    <row r="2" spans="2:17">
      <c r="B2" s="46" t="s">
        <v>144</v>
      </c>
      <c r="C2" s="67" t="s">
        <v>232</v>
      </c>
    </row>
    <row r="3" spans="2:17">
      <c r="B3" s="46" t="s">
        <v>146</v>
      </c>
      <c r="C3" s="67" t="s">
        <v>233</v>
      </c>
    </row>
    <row r="4" spans="2:17">
      <c r="B4" s="46" t="s">
        <v>147</v>
      </c>
      <c r="C4" s="67">
        <v>12145</v>
      </c>
    </row>
    <row r="6" spans="2:17" ht="26.25" customHeight="1">
      <c r="B6" s="156" t="s">
        <v>174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17" ht="26.25" customHeight="1">
      <c r="B7" s="156" t="s">
        <v>101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17" s="3" customFormat="1" ht="47.25">
      <c r="B8" s="21" t="s">
        <v>115</v>
      </c>
      <c r="C8" s="29" t="s">
        <v>44</v>
      </c>
      <c r="D8" s="29" t="s">
        <v>51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110</v>
      </c>
      <c r="O8" s="29" t="s">
        <v>58</v>
      </c>
      <c r="P8" s="29" t="s">
        <v>148</v>
      </c>
      <c r="Q8" s="30" t="s">
        <v>150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17" s="4" customFormat="1" ht="18" customHeight="1">
      <c r="B11" s="131" t="s">
        <v>3215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32">
        <v>0</v>
      </c>
      <c r="O11" s="91"/>
      <c r="P11" s="133">
        <v>0</v>
      </c>
      <c r="Q11" s="133">
        <v>0</v>
      </c>
    </row>
    <row r="12" spans="2:17" ht="18" customHeight="1">
      <c r="B12" s="124" t="s">
        <v>222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17">
      <c r="B13" s="124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17">
      <c r="B14" s="124" t="s">
        <v>205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>
      <c r="B15" s="124" t="s">
        <v>213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  <row r="177" spans="2:17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</row>
    <row r="178" spans="2:17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</row>
    <row r="179" spans="2:17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</row>
    <row r="180" spans="2:17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</row>
    <row r="181" spans="2:17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</row>
    <row r="182" spans="2:17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</row>
    <row r="183" spans="2:17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</row>
    <row r="184" spans="2:17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</row>
    <row r="185" spans="2:17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</row>
    <row r="186" spans="2:17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</row>
    <row r="187" spans="2:17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</row>
    <row r="188" spans="2:17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</row>
    <row r="189" spans="2:17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</row>
    <row r="190" spans="2:17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</row>
    <row r="191" spans="2:17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</row>
    <row r="192" spans="2:17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</row>
    <row r="193" spans="2:17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</row>
    <row r="194" spans="2:17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</row>
    <row r="195" spans="2:17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</row>
    <row r="196" spans="2:17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</row>
    <row r="197" spans="2:17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</row>
    <row r="198" spans="2:17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</row>
    <row r="199" spans="2:17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</row>
    <row r="200" spans="2:17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</row>
    <row r="201" spans="2:17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</row>
    <row r="202" spans="2:17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</row>
    <row r="203" spans="2:17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</row>
    <row r="204" spans="2:17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</row>
    <row r="205" spans="2:17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</row>
    <row r="206" spans="2:17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</row>
    <row r="207" spans="2:17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</row>
    <row r="208" spans="2:17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</row>
    <row r="209" spans="2:17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</row>
    <row r="210" spans="2:17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</row>
    <row r="211" spans="2:17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</row>
    <row r="212" spans="2:17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</row>
    <row r="213" spans="2:17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</row>
    <row r="214" spans="2:17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</row>
    <row r="215" spans="2:17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</row>
    <row r="216" spans="2:17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</row>
    <row r="217" spans="2:17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</row>
    <row r="218" spans="2:17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</row>
    <row r="219" spans="2:17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</row>
    <row r="220" spans="2:17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</row>
    <row r="221" spans="2:17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</row>
    <row r="222" spans="2:17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</row>
    <row r="223" spans="2:17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</row>
    <row r="224" spans="2:17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</row>
    <row r="225" spans="2:17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</row>
    <row r="226" spans="2:17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</row>
    <row r="227" spans="2:17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</row>
    <row r="228" spans="2:17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</row>
    <row r="229" spans="2:17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</row>
    <row r="230" spans="2:17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</row>
    <row r="231" spans="2:17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</row>
    <row r="232" spans="2:17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</row>
    <row r="233" spans="2:17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</row>
    <row r="234" spans="2:17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</row>
    <row r="235" spans="2:17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</row>
    <row r="236" spans="2:17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</row>
    <row r="237" spans="2:17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</row>
    <row r="238" spans="2:17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</row>
    <row r="239" spans="2:17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</row>
    <row r="240" spans="2:17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</row>
    <row r="241" spans="2:17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</row>
    <row r="242" spans="2:17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</row>
    <row r="243" spans="2:17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</row>
    <row r="244" spans="2:17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</row>
    <row r="245" spans="2:17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</row>
    <row r="246" spans="2:17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</row>
    <row r="247" spans="2:17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</row>
    <row r="248" spans="2:17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</row>
    <row r="249" spans="2:17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</row>
    <row r="250" spans="2:17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</row>
    <row r="251" spans="2:17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</row>
    <row r="252" spans="2:17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</row>
    <row r="253" spans="2:17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</row>
    <row r="254" spans="2:17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</row>
    <row r="255" spans="2:17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</row>
    <row r="256" spans="2:17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</row>
    <row r="257" spans="2:17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</row>
    <row r="258" spans="2:17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</row>
    <row r="259" spans="2:17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</row>
    <row r="260" spans="2:17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</row>
    <row r="261" spans="2:17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</row>
    <row r="262" spans="2:17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</row>
    <row r="263" spans="2:17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</row>
    <row r="264" spans="2:17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</row>
    <row r="265" spans="2:17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</row>
    <row r="266" spans="2:17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</row>
    <row r="267" spans="2:17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</row>
    <row r="268" spans="2:17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</row>
    <row r="269" spans="2:17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</row>
    <row r="270" spans="2:17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</row>
    <row r="271" spans="2:17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</row>
    <row r="272" spans="2:17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</row>
    <row r="273" spans="2:17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</row>
    <row r="274" spans="2:17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</row>
    <row r="275" spans="2:17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</row>
    <row r="276" spans="2:17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</row>
    <row r="277" spans="2:17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</row>
    <row r="278" spans="2:17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</row>
    <row r="279" spans="2:17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</row>
    <row r="280" spans="2:17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</row>
    <row r="281" spans="2:17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</row>
    <row r="282" spans="2:17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</row>
    <row r="283" spans="2:17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</row>
    <row r="284" spans="2:17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</row>
    <row r="285" spans="2:17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</row>
    <row r="286" spans="2:17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</row>
    <row r="287" spans="2:17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</row>
    <row r="288" spans="2:17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</row>
    <row r="289" spans="2:17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</row>
    <row r="290" spans="2:17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</row>
    <row r="291" spans="2:17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</row>
    <row r="292" spans="2:17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</row>
    <row r="293" spans="2:17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</row>
    <row r="294" spans="2:17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</row>
    <row r="295" spans="2:17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</row>
    <row r="296" spans="2:17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</row>
    <row r="297" spans="2:17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</row>
    <row r="298" spans="2:17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</row>
    <row r="299" spans="2:17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</row>
    <row r="300" spans="2:17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</row>
    <row r="301" spans="2:17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</row>
    <row r="302" spans="2:17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</row>
    <row r="303" spans="2:17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</row>
    <row r="304" spans="2:17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</row>
    <row r="305" spans="2:17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</row>
    <row r="306" spans="2:17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</row>
    <row r="307" spans="2:17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</row>
    <row r="308" spans="2:17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</row>
    <row r="309" spans="2:17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</row>
    <row r="310" spans="2:17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</row>
    <row r="311" spans="2:17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</row>
    <row r="312" spans="2:17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</row>
    <row r="313" spans="2:17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</row>
    <row r="314" spans="2:17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</row>
    <row r="315" spans="2:17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</row>
    <row r="316" spans="2:17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</row>
    <row r="317" spans="2:17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</row>
    <row r="318" spans="2:17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</row>
    <row r="319" spans="2:17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</row>
    <row r="320" spans="2:17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</row>
    <row r="321" spans="2:17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</row>
    <row r="322" spans="2:17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</row>
    <row r="323" spans="2:17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</row>
    <row r="324" spans="2:17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</row>
    <row r="325" spans="2:17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</row>
    <row r="326" spans="2:17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</row>
    <row r="327" spans="2:17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</row>
    <row r="328" spans="2:17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</row>
    <row r="329" spans="2:17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</row>
    <row r="330" spans="2:17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</row>
    <row r="331" spans="2:17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</row>
    <row r="332" spans="2:17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</row>
    <row r="333" spans="2:17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</row>
    <row r="334" spans="2:17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</row>
    <row r="335" spans="2:17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</row>
    <row r="336" spans="2:17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</row>
    <row r="337" spans="2:17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</row>
    <row r="338" spans="2:17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</row>
    <row r="339" spans="2:17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</row>
    <row r="340" spans="2:17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</row>
    <row r="341" spans="2:17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</row>
    <row r="342" spans="2:17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</row>
    <row r="343" spans="2:17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</row>
    <row r="344" spans="2:17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</row>
    <row r="345" spans="2:17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</row>
    <row r="346" spans="2:17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</row>
    <row r="347" spans="2:17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</row>
    <row r="348" spans="2:17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</row>
    <row r="349" spans="2:17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</row>
    <row r="350" spans="2:17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</row>
    <row r="351" spans="2:17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</row>
    <row r="352" spans="2:17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</row>
    <row r="353" spans="2:17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</row>
    <row r="354" spans="2:17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</row>
    <row r="355" spans="2:17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</row>
    <row r="356" spans="2:17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</row>
    <row r="357" spans="2:17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</row>
    <row r="358" spans="2:17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2:17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</row>
    <row r="360" spans="2:17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</row>
    <row r="361" spans="2:17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</row>
    <row r="362" spans="2:17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</row>
    <row r="363" spans="2:17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</row>
    <row r="364" spans="2:17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</row>
    <row r="365" spans="2:17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</row>
    <row r="366" spans="2:17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</row>
    <row r="367" spans="2:17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</row>
    <row r="368" spans="2:17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</row>
    <row r="369" spans="2:17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</row>
    <row r="370" spans="2:17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</row>
    <row r="371" spans="2:17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</row>
    <row r="372" spans="2:17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</row>
    <row r="373" spans="2:17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</row>
    <row r="374" spans="2:17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</row>
    <row r="375" spans="2:17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</row>
    <row r="376" spans="2:17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</row>
    <row r="377" spans="2:17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</row>
    <row r="378" spans="2:17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</row>
    <row r="379" spans="2:17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</row>
    <row r="380" spans="2:17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</row>
    <row r="381" spans="2:17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</row>
    <row r="382" spans="2:17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</row>
    <row r="383" spans="2:17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</row>
    <row r="384" spans="2:17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</row>
    <row r="385" spans="2:17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</row>
    <row r="386" spans="2:17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</row>
    <row r="387" spans="2:17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</row>
    <row r="388" spans="2:17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</row>
    <row r="389" spans="2:17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</row>
    <row r="390" spans="2:17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</row>
    <row r="391" spans="2:17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</row>
    <row r="392" spans="2:17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</row>
    <row r="393" spans="2:17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</row>
    <row r="394" spans="2:17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</row>
    <row r="395" spans="2:17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</row>
    <row r="396" spans="2:17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</row>
    <row r="397" spans="2:17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</row>
    <row r="398" spans="2:17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</row>
    <row r="399" spans="2:17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</row>
    <row r="400" spans="2:17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</row>
    <row r="401" spans="2:17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</row>
    <row r="402" spans="2:17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</row>
    <row r="403" spans="2:17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</row>
    <row r="404" spans="2:17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</row>
    <row r="405" spans="2:17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</row>
    <row r="406" spans="2:17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</row>
    <row r="407" spans="2:17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</row>
    <row r="408" spans="2:17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</row>
    <row r="409" spans="2:17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</row>
    <row r="410" spans="2:17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</row>
    <row r="411" spans="2:17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</row>
    <row r="412" spans="2:17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</row>
    <row r="413" spans="2:17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</row>
    <row r="414" spans="2:17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</row>
    <row r="415" spans="2:17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</row>
    <row r="416" spans="2:17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</row>
    <row r="417" spans="2:17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</row>
    <row r="418" spans="2:17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</row>
    <row r="419" spans="2:17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</row>
    <row r="420" spans="2:17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</row>
    <row r="421" spans="2:17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</row>
    <row r="422" spans="2:17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</row>
    <row r="423" spans="2:17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</row>
    <row r="424" spans="2:17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</row>
    <row r="425" spans="2:17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</row>
    <row r="426" spans="2:17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</row>
    <row r="427" spans="2:17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</row>
    <row r="428" spans="2:17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</row>
    <row r="429" spans="2:17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</row>
    <row r="430" spans="2:17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</row>
    <row r="431" spans="2:17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</row>
    <row r="432" spans="2:17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</row>
    <row r="433" spans="2:17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</row>
    <row r="434" spans="2:17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</row>
    <row r="435" spans="2:17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</row>
    <row r="436" spans="2:17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</row>
    <row r="437" spans="2:17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</row>
    <row r="438" spans="2:17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</row>
    <row r="439" spans="2:17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</row>
    <row r="440" spans="2:17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</row>
    <row r="441" spans="2:17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</row>
    <row r="442" spans="2:17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</row>
    <row r="443" spans="2:17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</row>
    <row r="444" spans="2:17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</row>
    <row r="445" spans="2:17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</row>
    <row r="446" spans="2:17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</row>
    <row r="447" spans="2:17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</row>
    <row r="448" spans="2:17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</row>
    <row r="449" spans="2:17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</row>
    <row r="450" spans="2:17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</row>
    <row r="451" spans="2:17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</row>
    <row r="452" spans="2:17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</row>
    <row r="453" spans="2:17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</row>
    <row r="454" spans="2:17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</row>
    <row r="455" spans="2:17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</row>
    <row r="456" spans="2:17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</row>
    <row r="457" spans="2:17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</row>
    <row r="458" spans="2:17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</row>
    <row r="459" spans="2:17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</row>
    <row r="460" spans="2:17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</row>
    <row r="461" spans="2:17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</row>
    <row r="462" spans="2:17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</row>
    <row r="463" spans="2:17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</row>
    <row r="464" spans="2:17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</row>
    <row r="465" spans="2:17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</row>
    <row r="466" spans="2:17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</row>
    <row r="467" spans="2:17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</row>
    <row r="468" spans="2:17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</row>
    <row r="469" spans="2:17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</row>
    <row r="470" spans="2:17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</row>
    <row r="471" spans="2:17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</row>
    <row r="472" spans="2:17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</row>
    <row r="473" spans="2:17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</row>
    <row r="474" spans="2:17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</row>
    <row r="475" spans="2:17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</row>
    <row r="476" spans="2:17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</row>
    <row r="477" spans="2:17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</row>
    <row r="478" spans="2:17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</row>
    <row r="479" spans="2:17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</row>
    <row r="480" spans="2:17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</row>
    <row r="481" spans="2:17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</row>
    <row r="482" spans="2:17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</row>
    <row r="483" spans="2:17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</row>
    <row r="484" spans="2:17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</row>
    <row r="485" spans="2:17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</row>
    <row r="486" spans="2:17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</row>
    <row r="487" spans="2:17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</row>
    <row r="488" spans="2:17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</row>
    <row r="489" spans="2:17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</row>
    <row r="490" spans="2:17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</row>
    <row r="491" spans="2:17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</row>
    <row r="492" spans="2:17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</row>
    <row r="493" spans="2:17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</row>
    <row r="494" spans="2:17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</row>
    <row r="495" spans="2:17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</row>
    <row r="496" spans="2:17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</row>
    <row r="497" spans="2:17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</row>
    <row r="498" spans="2:17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</row>
    <row r="499" spans="2:17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</row>
    <row r="500" spans="2:17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</row>
    <row r="501" spans="2:17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</row>
    <row r="502" spans="2:17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</row>
    <row r="503" spans="2:17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</row>
    <row r="504" spans="2:17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</row>
    <row r="505" spans="2:17">
      <c r="B505" s="119"/>
      <c r="C505" s="119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</row>
    <row r="506" spans="2:17">
      <c r="B506" s="119"/>
      <c r="C506" s="119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</row>
    <row r="507" spans="2:17">
      <c r="B507" s="119"/>
      <c r="C507" s="119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</row>
    <row r="508" spans="2:17">
      <c r="B508" s="119"/>
      <c r="C508" s="119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</row>
    <row r="509" spans="2:17">
      <c r="B509" s="119"/>
      <c r="C509" s="119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</row>
    <row r="510" spans="2:17">
      <c r="B510" s="119"/>
      <c r="C510" s="119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</row>
    <row r="511" spans="2:17">
      <c r="B511" s="119"/>
      <c r="C511" s="119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</row>
    <row r="512" spans="2:17">
      <c r="B512" s="119"/>
      <c r="C512" s="119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</row>
    <row r="513" spans="2:17">
      <c r="B513" s="119"/>
      <c r="C513" s="119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</row>
    <row r="514" spans="2:17">
      <c r="B514" s="119"/>
      <c r="C514" s="119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</row>
    <row r="515" spans="2:17">
      <c r="B515" s="119"/>
      <c r="C515" s="119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</row>
    <row r="516" spans="2:17">
      <c r="B516" s="119"/>
      <c r="C516" s="119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</row>
    <row r="517" spans="2:17">
      <c r="B517" s="119"/>
      <c r="C517" s="119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</row>
    <row r="518" spans="2:17">
      <c r="B518" s="119"/>
      <c r="C518" s="119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</row>
    <row r="519" spans="2:17">
      <c r="B519" s="119"/>
      <c r="C519" s="119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</row>
    <row r="520" spans="2:17">
      <c r="B520" s="119"/>
      <c r="C520" s="119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</row>
    <row r="521" spans="2:17">
      <c r="B521" s="119"/>
      <c r="C521" s="119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</row>
    <row r="522" spans="2:17">
      <c r="B522" s="119"/>
      <c r="C522" s="119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</row>
    <row r="523" spans="2:17">
      <c r="B523" s="119"/>
      <c r="C523" s="119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</row>
    <row r="524" spans="2:17">
      <c r="B524" s="119"/>
      <c r="C524" s="119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</row>
    <row r="525" spans="2:17">
      <c r="B525" s="119"/>
      <c r="C525" s="119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</row>
    <row r="526" spans="2:17">
      <c r="B526" s="119"/>
      <c r="C526" s="119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</row>
    <row r="527" spans="2:17">
      <c r="B527" s="119"/>
      <c r="C527" s="119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</row>
    <row r="528" spans="2:17">
      <c r="B528" s="119"/>
      <c r="C528" s="119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</row>
    <row r="529" spans="2:17">
      <c r="B529" s="119"/>
      <c r="C529" s="119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</row>
    <row r="530" spans="2:17">
      <c r="B530" s="119"/>
      <c r="C530" s="119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</row>
    <row r="531" spans="2:17">
      <c r="B531" s="119"/>
      <c r="C531" s="119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</row>
    <row r="532" spans="2:17">
      <c r="B532" s="119"/>
      <c r="C532" s="119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</row>
    <row r="533" spans="2:17">
      <c r="B533" s="119"/>
      <c r="C533" s="119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</row>
    <row r="534" spans="2:17">
      <c r="B534" s="119"/>
      <c r="C534" s="119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</row>
    <row r="535" spans="2:17">
      <c r="B535" s="119"/>
      <c r="C535" s="119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</row>
    <row r="536" spans="2:17">
      <c r="B536" s="119"/>
      <c r="C536" s="119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</row>
    <row r="537" spans="2:17">
      <c r="B537" s="119"/>
      <c r="C537" s="119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</row>
    <row r="538" spans="2:17">
      <c r="B538" s="119"/>
      <c r="C538" s="119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</row>
    <row r="539" spans="2:17">
      <c r="B539" s="119"/>
      <c r="C539" s="119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</row>
    <row r="540" spans="2:17">
      <c r="B540" s="119"/>
      <c r="C540" s="119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</row>
    <row r="541" spans="2:17">
      <c r="B541" s="119"/>
      <c r="C541" s="119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</row>
    <row r="542" spans="2:17">
      <c r="B542" s="119"/>
      <c r="C542" s="119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</row>
    <row r="543" spans="2:17">
      <c r="B543" s="119"/>
      <c r="C543" s="119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</row>
    <row r="544" spans="2:17">
      <c r="B544" s="119"/>
      <c r="C544" s="119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</row>
    <row r="545" spans="2:17">
      <c r="B545" s="119"/>
      <c r="C545" s="119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</row>
    <row r="546" spans="2:17">
      <c r="B546" s="119"/>
      <c r="C546" s="119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</row>
    <row r="547" spans="2:17">
      <c r="B547" s="119"/>
      <c r="C547" s="119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</row>
    <row r="548" spans="2:17">
      <c r="B548" s="119"/>
      <c r="C548" s="119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</row>
    <row r="549" spans="2:17">
      <c r="B549" s="119"/>
      <c r="C549" s="119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</row>
    <row r="550" spans="2:17">
      <c r="B550" s="119"/>
      <c r="C550" s="119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</row>
    <row r="551" spans="2:17">
      <c r="B551" s="119"/>
      <c r="C551" s="119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</row>
    <row r="552" spans="2:17">
      <c r="B552" s="119"/>
      <c r="C552" s="119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</row>
    <row r="553" spans="2:17">
      <c r="B553" s="119"/>
      <c r="C553" s="119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</row>
    <row r="554" spans="2:17">
      <c r="B554" s="119"/>
      <c r="C554" s="119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</row>
    <row r="555" spans="2:17">
      <c r="B555" s="119"/>
      <c r="C555" s="119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</row>
    <row r="556" spans="2:17">
      <c r="B556" s="119"/>
      <c r="C556" s="119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</row>
    <row r="557" spans="2:17">
      <c r="B557" s="119"/>
      <c r="C557" s="119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</row>
    <row r="558" spans="2:17">
      <c r="B558" s="119"/>
      <c r="C558" s="119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1.14062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.7109375" style="1" bestFit="1" customWidth="1"/>
    <col min="13" max="13" width="9.140625" style="1" bestFit="1" customWidth="1"/>
    <col min="14" max="14" width="14.42578125" style="1" bestFit="1" customWidth="1"/>
    <col min="15" max="15" width="9.5703125" style="1" bestFit="1" customWidth="1"/>
    <col min="16" max="16" width="12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7" t="s" vm="1">
        <v>231</v>
      </c>
    </row>
    <row r="2" spans="2:18">
      <c r="B2" s="46" t="s">
        <v>144</v>
      </c>
      <c r="C2" s="67" t="s">
        <v>232</v>
      </c>
    </row>
    <row r="3" spans="2:18">
      <c r="B3" s="46" t="s">
        <v>146</v>
      </c>
      <c r="C3" s="67" t="s">
        <v>233</v>
      </c>
    </row>
    <row r="4" spans="2:18">
      <c r="B4" s="46" t="s">
        <v>147</v>
      </c>
      <c r="C4" s="67">
        <v>12145</v>
      </c>
    </row>
    <row r="6" spans="2:18" ht="26.25" customHeight="1">
      <c r="B6" s="156" t="s">
        <v>175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s="3" customFormat="1" ht="78.75">
      <c r="B7" s="47" t="s">
        <v>115</v>
      </c>
      <c r="C7" s="48" t="s">
        <v>187</v>
      </c>
      <c r="D7" s="48" t="s">
        <v>44</v>
      </c>
      <c r="E7" s="48" t="s">
        <v>116</v>
      </c>
      <c r="F7" s="48" t="s">
        <v>14</v>
      </c>
      <c r="G7" s="48" t="s">
        <v>103</v>
      </c>
      <c r="H7" s="48" t="s">
        <v>66</v>
      </c>
      <c r="I7" s="48" t="s">
        <v>17</v>
      </c>
      <c r="J7" s="48" t="s">
        <v>230</v>
      </c>
      <c r="K7" s="48" t="s">
        <v>102</v>
      </c>
      <c r="L7" s="48" t="s">
        <v>33</v>
      </c>
      <c r="M7" s="48" t="s">
        <v>18</v>
      </c>
      <c r="N7" s="48" t="s">
        <v>207</v>
      </c>
      <c r="O7" s="48" t="s">
        <v>206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4.0750052035790549</v>
      </c>
      <c r="J10" s="69"/>
      <c r="K10" s="69"/>
      <c r="L10" s="69"/>
      <c r="M10" s="93">
        <v>0.19436166639441588</v>
      </c>
      <c r="N10" s="77"/>
      <c r="O10" s="79"/>
      <c r="P10" s="77">
        <v>305188.20253485302</v>
      </c>
      <c r="Q10" s="78">
        <f>IFERROR(P10/$P$10,0)</f>
        <v>1</v>
      </c>
      <c r="R10" s="78">
        <f>P10/'סכום נכסי הקרן'!$C$42</f>
        <v>3.9673459678831159E-2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5.3056067666542672</v>
      </c>
      <c r="J11" s="71"/>
      <c r="K11" s="71"/>
      <c r="L11" s="71"/>
      <c r="M11" s="94">
        <v>5.1442729988225633E-2</v>
      </c>
      <c r="N11" s="80"/>
      <c r="O11" s="82"/>
      <c r="P11" s="80">
        <f>P12+P41</f>
        <v>187733.78425655101</v>
      </c>
      <c r="Q11" s="81">
        <f t="shared" ref="Q11:Q74" si="0">IFERROR(P11/$P$10,0)</f>
        <v>0.61514102674106963</v>
      </c>
      <c r="R11" s="81">
        <f>P11/'סכום נכסי הקרן'!$C$42</f>
        <v>2.4404772721206631E-2</v>
      </c>
    </row>
    <row r="12" spans="2:18">
      <c r="B12" s="92" t="s">
        <v>34</v>
      </c>
      <c r="C12" s="71"/>
      <c r="D12" s="71"/>
      <c r="E12" s="71"/>
      <c r="F12" s="71"/>
      <c r="G12" s="71"/>
      <c r="H12" s="71"/>
      <c r="I12" s="80">
        <v>7.0668178526462295</v>
      </c>
      <c r="J12" s="71"/>
      <c r="K12" s="71"/>
      <c r="L12" s="71"/>
      <c r="M12" s="94">
        <v>4.6087834585051522E-2</v>
      </c>
      <c r="N12" s="80"/>
      <c r="O12" s="82"/>
      <c r="P12" s="80">
        <f>SUM(P13:P39)</f>
        <v>34613.971154866005</v>
      </c>
      <c r="Q12" s="81">
        <f t="shared" si="0"/>
        <v>0.11341844431523539</v>
      </c>
      <c r="R12" s="81">
        <f>P12/'סכום נכסי הקרן'!$C$42</f>
        <v>4.4997020773762482E-3</v>
      </c>
    </row>
    <row r="13" spans="2:18">
      <c r="B13" s="76" t="s">
        <v>3350</v>
      </c>
      <c r="C13" s="86" t="s">
        <v>2997</v>
      </c>
      <c r="D13" s="73">
        <v>6028</v>
      </c>
      <c r="E13" s="73"/>
      <c r="F13" s="73" t="s">
        <v>505</v>
      </c>
      <c r="G13" s="95">
        <v>43100</v>
      </c>
      <c r="H13" s="73"/>
      <c r="I13" s="83">
        <v>7.5399999999972973</v>
      </c>
      <c r="J13" s="86" t="s">
        <v>26</v>
      </c>
      <c r="K13" s="86" t="s">
        <v>132</v>
      </c>
      <c r="L13" s="87">
        <v>6.2299999999980669E-2</v>
      </c>
      <c r="M13" s="87">
        <v>6.2299999999980669E-2</v>
      </c>
      <c r="N13" s="83">
        <v>964120.61156900006</v>
      </c>
      <c r="O13" s="85">
        <v>110.56</v>
      </c>
      <c r="P13" s="83">
        <v>1065.9317482220001</v>
      </c>
      <c r="Q13" s="84">
        <f t="shared" si="0"/>
        <v>3.4927029923454162E-3</v>
      </c>
      <c r="R13" s="84">
        <f>P13/'סכום נכסי הקרן'!$C$42</f>
        <v>1.3856761133694881E-4</v>
      </c>
    </row>
    <row r="14" spans="2:18">
      <c r="B14" s="76" t="s">
        <v>3350</v>
      </c>
      <c r="C14" s="86" t="s">
        <v>2997</v>
      </c>
      <c r="D14" s="73">
        <v>6869</v>
      </c>
      <c r="E14" s="73"/>
      <c r="F14" s="73" t="s">
        <v>505</v>
      </c>
      <c r="G14" s="95">
        <v>43555</v>
      </c>
      <c r="H14" s="73"/>
      <c r="I14" s="83">
        <v>3.4500000000068516</v>
      </c>
      <c r="J14" s="86" t="s">
        <v>26</v>
      </c>
      <c r="K14" s="86" t="s">
        <v>132</v>
      </c>
      <c r="L14" s="87">
        <v>5.6500000000048199E-2</v>
      </c>
      <c r="M14" s="87">
        <v>5.6500000000048199E-2</v>
      </c>
      <c r="N14" s="83">
        <v>195434.645518</v>
      </c>
      <c r="O14" s="85">
        <v>100.81</v>
      </c>
      <c r="P14" s="83">
        <v>197.01766609700007</v>
      </c>
      <c r="Q14" s="84">
        <f t="shared" si="0"/>
        <v>6.455612125914347E-4</v>
      </c>
      <c r="R14" s="84">
        <f>P14/'סכום נכסי הקרן'!$C$42</f>
        <v>2.5611646737963635E-5</v>
      </c>
    </row>
    <row r="15" spans="2:18">
      <c r="B15" s="76" t="s">
        <v>3350</v>
      </c>
      <c r="C15" s="86" t="s">
        <v>2997</v>
      </c>
      <c r="D15" s="73">
        <v>6870</v>
      </c>
      <c r="E15" s="73"/>
      <c r="F15" s="73" t="s">
        <v>505</v>
      </c>
      <c r="G15" s="95">
        <v>43555</v>
      </c>
      <c r="H15" s="73"/>
      <c r="I15" s="83">
        <v>5.1800000000001454</v>
      </c>
      <c r="J15" s="86" t="s">
        <v>26</v>
      </c>
      <c r="K15" s="86" t="s">
        <v>132</v>
      </c>
      <c r="L15" s="87">
        <v>4.7100000000003098E-2</v>
      </c>
      <c r="M15" s="87">
        <v>4.7100000000003098E-2</v>
      </c>
      <c r="N15" s="83">
        <v>2317238.2458250006</v>
      </c>
      <c r="O15" s="85">
        <v>101.65</v>
      </c>
      <c r="P15" s="83">
        <v>2355.4726768370001</v>
      </c>
      <c r="Q15" s="84">
        <f t="shared" si="0"/>
        <v>7.7180987248941938E-3</v>
      </c>
      <c r="R15" s="84">
        <f>P15/'סכום נכסי הקרן'!$C$42</f>
        <v>3.0620367855932804E-4</v>
      </c>
    </row>
    <row r="16" spans="2:18">
      <c r="B16" s="76" t="s">
        <v>3350</v>
      </c>
      <c r="C16" s="86" t="s">
        <v>2997</v>
      </c>
      <c r="D16" s="73">
        <v>6868</v>
      </c>
      <c r="E16" s="73"/>
      <c r="F16" s="73" t="s">
        <v>505</v>
      </c>
      <c r="G16" s="95">
        <v>43555</v>
      </c>
      <c r="H16" s="73"/>
      <c r="I16" s="83">
        <v>5.5800000000055494</v>
      </c>
      <c r="J16" s="86" t="s">
        <v>26</v>
      </c>
      <c r="K16" s="86" t="s">
        <v>132</v>
      </c>
      <c r="L16" s="87">
        <v>2.4700000000031967E-2</v>
      </c>
      <c r="M16" s="87">
        <v>2.4700000000031967E-2</v>
      </c>
      <c r="N16" s="83">
        <v>251980.21699700004</v>
      </c>
      <c r="O16" s="85">
        <v>131.57</v>
      </c>
      <c r="P16" s="83">
        <v>331.53033350200008</v>
      </c>
      <c r="Q16" s="84">
        <f t="shared" si="0"/>
        <v>1.0863143815794739E-3</v>
      </c>
      <c r="R16" s="84">
        <f>P16/'סכום נכסי הקרן'!$C$42</f>
        <v>4.3097849816127663E-5</v>
      </c>
    </row>
    <row r="17" spans="2:18">
      <c r="B17" s="76" t="s">
        <v>3350</v>
      </c>
      <c r="C17" s="86" t="s">
        <v>2997</v>
      </c>
      <c r="D17" s="73">
        <v>6867</v>
      </c>
      <c r="E17" s="73"/>
      <c r="F17" s="73" t="s">
        <v>505</v>
      </c>
      <c r="G17" s="95">
        <v>43555</v>
      </c>
      <c r="H17" s="73"/>
      <c r="I17" s="83">
        <v>5.0200000000032832</v>
      </c>
      <c r="J17" s="86" t="s">
        <v>26</v>
      </c>
      <c r="K17" s="86" t="s">
        <v>132</v>
      </c>
      <c r="L17" s="87">
        <v>5.7300000000035559E-2</v>
      </c>
      <c r="M17" s="87">
        <v>5.7300000000035559E-2</v>
      </c>
      <c r="N17" s="83">
        <v>602858.10469700012</v>
      </c>
      <c r="O17" s="85">
        <v>121.26</v>
      </c>
      <c r="P17" s="83">
        <v>731.02564878000021</v>
      </c>
      <c r="Q17" s="84">
        <f t="shared" si="0"/>
        <v>2.3953273511498722E-3</v>
      </c>
      <c r="R17" s="84">
        <f>P17/'סכום נכסי הקרן'!$C$42</f>
        <v>9.5030923083445906E-5</v>
      </c>
    </row>
    <row r="18" spans="2:18">
      <c r="B18" s="76" t="s">
        <v>3350</v>
      </c>
      <c r="C18" s="86" t="s">
        <v>2997</v>
      </c>
      <c r="D18" s="73">
        <v>6866</v>
      </c>
      <c r="E18" s="73"/>
      <c r="F18" s="73" t="s">
        <v>505</v>
      </c>
      <c r="G18" s="95">
        <v>43555</v>
      </c>
      <c r="H18" s="73"/>
      <c r="I18" s="83">
        <v>5.8700000000003891</v>
      </c>
      <c r="J18" s="86" t="s">
        <v>26</v>
      </c>
      <c r="K18" s="86" t="s">
        <v>132</v>
      </c>
      <c r="L18" s="87">
        <v>3.08000000000026E-2</v>
      </c>
      <c r="M18" s="87">
        <v>3.08000000000026E-2</v>
      </c>
      <c r="N18" s="83">
        <v>924581.95380500017</v>
      </c>
      <c r="O18" s="85">
        <v>116.42</v>
      </c>
      <c r="P18" s="83">
        <v>1076.3981779340002</v>
      </c>
      <c r="Q18" s="84">
        <f t="shared" si="0"/>
        <v>3.5269979933482969E-3</v>
      </c>
      <c r="R18" s="84">
        <f>P18/'סכום נכסי הקרן'!$C$42</f>
        <v>1.3992821267642207E-4</v>
      </c>
    </row>
    <row r="19" spans="2:18">
      <c r="B19" s="76" t="s">
        <v>3350</v>
      </c>
      <c r="C19" s="86" t="s">
        <v>2997</v>
      </c>
      <c r="D19" s="73">
        <v>6865</v>
      </c>
      <c r="E19" s="73"/>
      <c r="F19" s="73" t="s">
        <v>505</v>
      </c>
      <c r="G19" s="95">
        <v>43555</v>
      </c>
      <c r="H19" s="73"/>
      <c r="I19" s="83">
        <v>4.0400000000007044</v>
      </c>
      <c r="J19" s="86" t="s">
        <v>26</v>
      </c>
      <c r="K19" s="86" t="s">
        <v>132</v>
      </c>
      <c r="L19" s="87">
        <v>2.5200000000003525E-2</v>
      </c>
      <c r="M19" s="87">
        <v>2.5200000000003525E-2</v>
      </c>
      <c r="N19" s="83">
        <v>459845.70277700009</v>
      </c>
      <c r="O19" s="85">
        <v>123.35</v>
      </c>
      <c r="P19" s="83">
        <v>567.21972659000005</v>
      </c>
      <c r="Q19" s="84">
        <f t="shared" si="0"/>
        <v>1.8585899516388501E-3</v>
      </c>
      <c r="R19" s="84">
        <f>P19/'סכום נכסי הקרן'!$C$42</f>
        <v>7.373669350582468E-5</v>
      </c>
    </row>
    <row r="20" spans="2:18">
      <c r="B20" s="76" t="s">
        <v>3350</v>
      </c>
      <c r="C20" s="86" t="s">
        <v>2997</v>
      </c>
      <c r="D20" s="73">
        <v>5212</v>
      </c>
      <c r="E20" s="73"/>
      <c r="F20" s="73" t="s">
        <v>505</v>
      </c>
      <c r="G20" s="95">
        <v>42643</v>
      </c>
      <c r="H20" s="73"/>
      <c r="I20" s="83">
        <v>6.8399999999991019</v>
      </c>
      <c r="J20" s="86" t="s">
        <v>26</v>
      </c>
      <c r="K20" s="86" t="s">
        <v>132</v>
      </c>
      <c r="L20" s="87">
        <v>5.0199999999995963E-2</v>
      </c>
      <c r="M20" s="87">
        <v>5.0199999999995963E-2</v>
      </c>
      <c r="N20" s="83">
        <v>2174478.4155050004</v>
      </c>
      <c r="O20" s="85">
        <v>100.36</v>
      </c>
      <c r="P20" s="83">
        <v>2182.3065378440006</v>
      </c>
      <c r="Q20" s="84">
        <f t="shared" si="0"/>
        <v>7.1506910153080949E-3</v>
      </c>
      <c r="R20" s="84">
        <f>P20/'סכום נכסי הקרן'!$C$42</f>
        <v>2.8369265167160594E-4</v>
      </c>
    </row>
    <row r="21" spans="2:18">
      <c r="B21" s="76" t="s">
        <v>3351</v>
      </c>
      <c r="C21" s="86" t="s">
        <v>2997</v>
      </c>
      <c r="D21" s="73" t="s">
        <v>2998</v>
      </c>
      <c r="E21" s="73"/>
      <c r="F21" s="73" t="s">
        <v>505</v>
      </c>
      <c r="G21" s="95">
        <v>45107</v>
      </c>
      <c r="H21" s="73"/>
      <c r="I21" s="83">
        <v>9.0200000000007794</v>
      </c>
      <c r="J21" s="86" t="s">
        <v>26</v>
      </c>
      <c r="K21" s="86" t="s">
        <v>132</v>
      </c>
      <c r="L21" s="87">
        <v>7.1500000000005309E-2</v>
      </c>
      <c r="M21" s="87">
        <v>7.1500000000005309E-2</v>
      </c>
      <c r="N21" s="83">
        <v>1875584.5189490002</v>
      </c>
      <c r="O21" s="85">
        <v>105.25</v>
      </c>
      <c r="P21" s="83">
        <v>1974.0527060730003</v>
      </c>
      <c r="Q21" s="84">
        <f t="shared" si="0"/>
        <v>6.4683126335709521E-3</v>
      </c>
      <c r="R21" s="84">
        <f>P21/'סכום נכסי הקרן'!$C$42</f>
        <v>2.5662034045805139E-4</v>
      </c>
    </row>
    <row r="22" spans="2:18">
      <c r="B22" s="76" t="s">
        <v>3351</v>
      </c>
      <c r="C22" s="86" t="s">
        <v>2997</v>
      </c>
      <c r="D22" s="73" t="s">
        <v>2999</v>
      </c>
      <c r="E22" s="73"/>
      <c r="F22" s="73" t="s">
        <v>505</v>
      </c>
      <c r="G22" s="95">
        <v>45107</v>
      </c>
      <c r="H22" s="73"/>
      <c r="I22" s="83">
        <v>8.8799999999980255</v>
      </c>
      <c r="J22" s="86" t="s">
        <v>26</v>
      </c>
      <c r="K22" s="86" t="s">
        <v>132</v>
      </c>
      <c r="L22" s="87">
        <v>7.129999999998192E-2</v>
      </c>
      <c r="M22" s="87">
        <v>7.129999999998192E-2</v>
      </c>
      <c r="N22" s="83">
        <v>1425985.0696139999</v>
      </c>
      <c r="O22" s="85">
        <v>105.14</v>
      </c>
      <c r="P22" s="83">
        <v>1499.2807021670001</v>
      </c>
      <c r="Q22" s="84">
        <f t="shared" si="0"/>
        <v>4.912643050138151E-3</v>
      </c>
      <c r="R22" s="84">
        <f>P22/'סכום נכסי הקרן'!$C$42</f>
        <v>1.9490154596614605E-4</v>
      </c>
    </row>
    <row r="23" spans="2:18">
      <c r="B23" s="76" t="s">
        <v>3351</v>
      </c>
      <c r="C23" s="86" t="s">
        <v>2997</v>
      </c>
      <c r="D23" s="73" t="s">
        <v>3000</v>
      </c>
      <c r="E23" s="73"/>
      <c r="F23" s="73" t="s">
        <v>505</v>
      </c>
      <c r="G23" s="95">
        <v>45107</v>
      </c>
      <c r="H23" s="73"/>
      <c r="I23" s="83">
        <v>8.3900000000190005</v>
      </c>
      <c r="J23" s="86" t="s">
        <v>26</v>
      </c>
      <c r="K23" s="86" t="s">
        <v>132</v>
      </c>
      <c r="L23" s="87">
        <v>7.3000000000102955E-2</v>
      </c>
      <c r="M23" s="87">
        <v>7.3000000000102955E-2</v>
      </c>
      <c r="N23" s="83">
        <v>107427.18811400002</v>
      </c>
      <c r="O23" s="85">
        <v>99.45</v>
      </c>
      <c r="P23" s="83">
        <v>106.83633862300002</v>
      </c>
      <c r="Q23" s="84">
        <f t="shared" si="0"/>
        <v>3.5006706594695164E-4</v>
      </c>
      <c r="R23" s="84">
        <f>P23/'סכום נכסי הקרן'!$C$42</f>
        <v>1.3888371625733114E-5</v>
      </c>
    </row>
    <row r="24" spans="2:18">
      <c r="B24" s="76" t="s">
        <v>3351</v>
      </c>
      <c r="C24" s="86" t="s">
        <v>2997</v>
      </c>
      <c r="D24" s="73" t="s">
        <v>3001</v>
      </c>
      <c r="E24" s="73"/>
      <c r="F24" s="73" t="s">
        <v>505</v>
      </c>
      <c r="G24" s="95">
        <v>45107</v>
      </c>
      <c r="H24" s="73"/>
      <c r="I24" s="83">
        <v>7.6100000000051375</v>
      </c>
      <c r="J24" s="86" t="s">
        <v>26</v>
      </c>
      <c r="K24" s="86" t="s">
        <v>132</v>
      </c>
      <c r="L24" s="87">
        <v>6.5200000000033342E-2</v>
      </c>
      <c r="M24" s="87">
        <v>6.5200000000033342E-2</v>
      </c>
      <c r="N24" s="83">
        <v>858806.04355800012</v>
      </c>
      <c r="O24" s="85">
        <v>83.84</v>
      </c>
      <c r="P24" s="83">
        <v>720.02298703000008</v>
      </c>
      <c r="Q24" s="84">
        <f t="shared" si="0"/>
        <v>2.3592752965205864E-3</v>
      </c>
      <c r="R24" s="84">
        <f>P24/'סכום נכסי הקרן'!$C$42</f>
        <v>9.3600613347771916E-5</v>
      </c>
    </row>
    <row r="25" spans="2:18">
      <c r="B25" s="76" t="s">
        <v>3351</v>
      </c>
      <c r="C25" s="86" t="s">
        <v>2997</v>
      </c>
      <c r="D25" s="73" t="s">
        <v>3002</v>
      </c>
      <c r="E25" s="73"/>
      <c r="F25" s="73" t="s">
        <v>505</v>
      </c>
      <c r="G25" s="95">
        <v>45107</v>
      </c>
      <c r="H25" s="73"/>
      <c r="I25" s="83">
        <v>11.239999999985269</v>
      </c>
      <c r="J25" s="86" t="s">
        <v>26</v>
      </c>
      <c r="K25" s="86" t="s">
        <v>132</v>
      </c>
      <c r="L25" s="87">
        <v>3.54999999998971E-2</v>
      </c>
      <c r="M25" s="87">
        <v>3.54999999998971E-2</v>
      </c>
      <c r="N25" s="83">
        <v>66005.635737999997</v>
      </c>
      <c r="O25" s="85">
        <v>139.87</v>
      </c>
      <c r="P25" s="83">
        <v>92.322068789000014</v>
      </c>
      <c r="Q25" s="84">
        <f t="shared" si="0"/>
        <v>3.0250864228100914E-4</v>
      </c>
      <c r="R25" s="84">
        <f>P25/'סכום נכסי הקרן'!$C$42</f>
        <v>1.2001564422033575E-5</v>
      </c>
    </row>
    <row r="26" spans="2:18">
      <c r="B26" s="76" t="s">
        <v>3351</v>
      </c>
      <c r="C26" s="86" t="s">
        <v>2997</v>
      </c>
      <c r="D26" s="73" t="s">
        <v>3003</v>
      </c>
      <c r="E26" s="73"/>
      <c r="F26" s="73" t="s">
        <v>505</v>
      </c>
      <c r="G26" s="95">
        <v>45107</v>
      </c>
      <c r="H26" s="73"/>
      <c r="I26" s="83">
        <v>10.4300000000118</v>
      </c>
      <c r="J26" s="86" t="s">
        <v>26</v>
      </c>
      <c r="K26" s="86" t="s">
        <v>132</v>
      </c>
      <c r="L26" s="87">
        <v>3.3300000000035579E-2</v>
      </c>
      <c r="M26" s="87">
        <v>3.3300000000035579E-2</v>
      </c>
      <c r="N26" s="83">
        <v>334277.20408900006</v>
      </c>
      <c r="O26" s="85">
        <v>137.91</v>
      </c>
      <c r="P26" s="83">
        <v>461.00171299200002</v>
      </c>
      <c r="Q26" s="84">
        <f t="shared" si="0"/>
        <v>1.5105489306696015E-3</v>
      </c>
      <c r="R26" s="84">
        <f>P26/'סכום נכסי הקרן'!$C$42</f>
        <v>5.992870209382197E-5</v>
      </c>
    </row>
    <row r="27" spans="2:18">
      <c r="B27" s="76" t="s">
        <v>3351</v>
      </c>
      <c r="C27" s="86" t="s">
        <v>2997</v>
      </c>
      <c r="D27" s="73" t="s">
        <v>3004</v>
      </c>
      <c r="E27" s="73"/>
      <c r="F27" s="73" t="s">
        <v>505</v>
      </c>
      <c r="G27" s="95">
        <v>45107</v>
      </c>
      <c r="H27" s="73"/>
      <c r="I27" s="83">
        <v>10.590000000004437</v>
      </c>
      <c r="J27" s="86" t="s">
        <v>26</v>
      </c>
      <c r="K27" s="86" t="s">
        <v>132</v>
      </c>
      <c r="L27" s="87">
        <v>3.4800000000003647E-2</v>
      </c>
      <c r="M27" s="87">
        <v>3.4800000000003647E-2</v>
      </c>
      <c r="N27" s="83">
        <v>259281.94545600002</v>
      </c>
      <c r="O27" s="85">
        <v>126.91</v>
      </c>
      <c r="P27" s="83">
        <v>329.05468250600006</v>
      </c>
      <c r="Q27" s="84">
        <f t="shared" si="0"/>
        <v>1.0782024985661804E-3</v>
      </c>
      <c r="R27" s="84">
        <f>P27/'סכום נכסי הקרן'!$C$42</f>
        <v>4.2776023352480375E-5</v>
      </c>
    </row>
    <row r="28" spans="2:18">
      <c r="B28" s="76" t="s">
        <v>3351</v>
      </c>
      <c r="C28" s="86" t="s">
        <v>2997</v>
      </c>
      <c r="D28" s="73" t="s">
        <v>3005</v>
      </c>
      <c r="E28" s="73"/>
      <c r="F28" s="73" t="s">
        <v>505</v>
      </c>
      <c r="G28" s="95">
        <v>45107</v>
      </c>
      <c r="H28" s="73"/>
      <c r="I28" s="83">
        <v>10.289999999997887</v>
      </c>
      <c r="J28" s="86" t="s">
        <v>26</v>
      </c>
      <c r="K28" s="86" t="s">
        <v>132</v>
      </c>
      <c r="L28" s="87">
        <v>3.0199999999994072E-2</v>
      </c>
      <c r="M28" s="87">
        <v>3.0199999999994072E-2</v>
      </c>
      <c r="N28" s="83">
        <v>1006513.9163710001</v>
      </c>
      <c r="O28" s="85">
        <v>107.26</v>
      </c>
      <c r="P28" s="83">
        <v>1079.5866693320002</v>
      </c>
      <c r="Q28" s="84">
        <f t="shared" si="0"/>
        <v>3.537445616721405E-3</v>
      </c>
      <c r="R28" s="84">
        <f>P28/'סכום נכסי הקרן'!$C$42</f>
        <v>1.403427060410547E-4</v>
      </c>
    </row>
    <row r="29" spans="2:18">
      <c r="B29" s="76" t="s">
        <v>3350</v>
      </c>
      <c r="C29" s="86" t="s">
        <v>2997</v>
      </c>
      <c r="D29" s="73">
        <v>5211</v>
      </c>
      <c r="E29" s="73"/>
      <c r="F29" s="73" t="s">
        <v>505</v>
      </c>
      <c r="G29" s="95">
        <v>42643</v>
      </c>
      <c r="H29" s="73"/>
      <c r="I29" s="83">
        <v>4.5799999999997061</v>
      </c>
      <c r="J29" s="86" t="s">
        <v>26</v>
      </c>
      <c r="K29" s="86" t="s">
        <v>132</v>
      </c>
      <c r="L29" s="87">
        <v>4.6899999999996084E-2</v>
      </c>
      <c r="M29" s="87">
        <v>4.6899999999996084E-2</v>
      </c>
      <c r="N29" s="83">
        <v>1686157.1754870003</v>
      </c>
      <c r="O29" s="85">
        <v>96.84</v>
      </c>
      <c r="P29" s="83">
        <v>1632.8746088560003</v>
      </c>
      <c r="Q29" s="84">
        <f t="shared" si="0"/>
        <v>5.3503857465444565E-3</v>
      </c>
      <c r="R29" s="84">
        <f>P29/'סכום נכסי הקרן'!$C$42</f>
        <v>2.1226831318172447E-4</v>
      </c>
    </row>
    <row r="30" spans="2:18">
      <c r="B30" s="76" t="s">
        <v>3350</v>
      </c>
      <c r="C30" s="86" t="s">
        <v>2997</v>
      </c>
      <c r="D30" s="73">
        <v>6027</v>
      </c>
      <c r="E30" s="73"/>
      <c r="F30" s="73" t="s">
        <v>505</v>
      </c>
      <c r="G30" s="95">
        <v>43100</v>
      </c>
      <c r="H30" s="73"/>
      <c r="I30" s="83">
        <v>8.029999999999891</v>
      </c>
      <c r="J30" s="86" t="s">
        <v>26</v>
      </c>
      <c r="K30" s="86" t="s">
        <v>132</v>
      </c>
      <c r="L30" s="87">
        <v>4.8799999999998907E-2</v>
      </c>
      <c r="M30" s="87">
        <v>4.8799999999998907E-2</v>
      </c>
      <c r="N30" s="83">
        <v>3626252.4545780011</v>
      </c>
      <c r="O30" s="85">
        <v>101.75</v>
      </c>
      <c r="P30" s="83">
        <v>3689.7118725800005</v>
      </c>
      <c r="Q30" s="84">
        <f t="shared" si="0"/>
        <v>1.2089955777889643E-2</v>
      </c>
      <c r="R30" s="84">
        <f>P30/'סכום נכסי הקרן'!$C$42</f>
        <v>4.7965037307295656E-4</v>
      </c>
    </row>
    <row r="31" spans="2:18">
      <c r="B31" s="76" t="s">
        <v>3350</v>
      </c>
      <c r="C31" s="86" t="s">
        <v>2997</v>
      </c>
      <c r="D31" s="73">
        <v>5025</v>
      </c>
      <c r="E31" s="73"/>
      <c r="F31" s="73" t="s">
        <v>505</v>
      </c>
      <c r="G31" s="95">
        <v>42551</v>
      </c>
      <c r="H31" s="73"/>
      <c r="I31" s="83">
        <v>7.5200000000011711</v>
      </c>
      <c r="J31" s="86" t="s">
        <v>26</v>
      </c>
      <c r="K31" s="86" t="s">
        <v>132</v>
      </c>
      <c r="L31" s="87">
        <v>5.2200000000008656E-2</v>
      </c>
      <c r="M31" s="87">
        <v>5.2200000000008656E-2</v>
      </c>
      <c r="N31" s="83">
        <v>2306963.5355890007</v>
      </c>
      <c r="O31" s="85">
        <v>99.09</v>
      </c>
      <c r="P31" s="83">
        <v>2285.9701672910005</v>
      </c>
      <c r="Q31" s="84">
        <f t="shared" si="0"/>
        <v>7.490362170962158E-3</v>
      </c>
      <c r="R31" s="84">
        <f>P31/'סכום נכסי הקרן'!$C$42</f>
        <v>2.9716858156950945E-4</v>
      </c>
    </row>
    <row r="32" spans="2:18">
      <c r="B32" s="76" t="s">
        <v>3350</v>
      </c>
      <c r="C32" s="86" t="s">
        <v>2997</v>
      </c>
      <c r="D32" s="73">
        <v>5024</v>
      </c>
      <c r="E32" s="73"/>
      <c r="F32" s="73" t="s">
        <v>505</v>
      </c>
      <c r="G32" s="95">
        <v>42551</v>
      </c>
      <c r="H32" s="73"/>
      <c r="I32" s="83">
        <v>5.4600000000013909</v>
      </c>
      <c r="J32" s="86" t="s">
        <v>26</v>
      </c>
      <c r="K32" s="86" t="s">
        <v>132</v>
      </c>
      <c r="L32" s="87">
        <v>4.6500000000008021E-2</v>
      </c>
      <c r="M32" s="87">
        <v>4.6500000000008021E-2</v>
      </c>
      <c r="N32" s="83">
        <v>1508648.1247960003</v>
      </c>
      <c r="O32" s="85">
        <v>99.09</v>
      </c>
      <c r="P32" s="83">
        <v>1494.9194267520004</v>
      </c>
      <c r="Q32" s="84">
        <f t="shared" si="0"/>
        <v>4.8983526045089437E-3</v>
      </c>
      <c r="R32" s="84">
        <f>P32/'סכום נכסי הקרן'!$C$42</f>
        <v>1.9433459454768319E-4</v>
      </c>
    </row>
    <row r="33" spans="2:18">
      <c r="B33" s="76" t="s">
        <v>3350</v>
      </c>
      <c r="C33" s="86" t="s">
        <v>2997</v>
      </c>
      <c r="D33" s="73">
        <v>6026</v>
      </c>
      <c r="E33" s="73"/>
      <c r="F33" s="73" t="s">
        <v>505</v>
      </c>
      <c r="G33" s="95">
        <v>43100</v>
      </c>
      <c r="H33" s="73"/>
      <c r="I33" s="83">
        <v>6.1400000000000983</v>
      </c>
      <c r="J33" s="86" t="s">
        <v>26</v>
      </c>
      <c r="K33" s="86" t="s">
        <v>132</v>
      </c>
      <c r="L33" s="87">
        <v>4.5300000000000215E-2</v>
      </c>
      <c r="M33" s="87">
        <v>4.5300000000000215E-2</v>
      </c>
      <c r="N33" s="83">
        <v>4413589.1377560012</v>
      </c>
      <c r="O33" s="85">
        <v>96.07</v>
      </c>
      <c r="P33" s="83">
        <v>4240.1350846470004</v>
      </c>
      <c r="Q33" s="84">
        <f t="shared" si="0"/>
        <v>1.3893509150841995E-2</v>
      </c>
      <c r="R33" s="84">
        <f>P33/'סכום נכסי הקרן'!$C$42</f>
        <v>5.5120357509340161E-4</v>
      </c>
    </row>
    <row r="34" spans="2:18">
      <c r="B34" s="76" t="s">
        <v>3350</v>
      </c>
      <c r="C34" s="86" t="s">
        <v>2997</v>
      </c>
      <c r="D34" s="73">
        <v>5023</v>
      </c>
      <c r="E34" s="73"/>
      <c r="F34" s="73" t="s">
        <v>505</v>
      </c>
      <c r="G34" s="95">
        <v>42551</v>
      </c>
      <c r="H34" s="73"/>
      <c r="I34" s="83">
        <v>7.7899999999978435</v>
      </c>
      <c r="J34" s="86" t="s">
        <v>26</v>
      </c>
      <c r="K34" s="86" t="s">
        <v>132</v>
      </c>
      <c r="L34" s="87">
        <v>4.1299999999992336E-2</v>
      </c>
      <c r="M34" s="87">
        <v>4.1299999999992336E-2</v>
      </c>
      <c r="N34" s="83">
        <v>1238748.1934130003</v>
      </c>
      <c r="O34" s="85">
        <v>111.49</v>
      </c>
      <c r="P34" s="83">
        <v>1381.079740762</v>
      </c>
      <c r="Q34" s="84">
        <f t="shared" si="0"/>
        <v>4.5253379039259497E-3</v>
      </c>
      <c r="R34" s="84">
        <f>P34/'סכום נכסי הקרן'!$C$42</f>
        <v>1.795358108644925E-4</v>
      </c>
    </row>
    <row r="35" spans="2:18">
      <c r="B35" s="76" t="s">
        <v>3350</v>
      </c>
      <c r="C35" s="86" t="s">
        <v>2997</v>
      </c>
      <c r="D35" s="73">
        <v>5210</v>
      </c>
      <c r="E35" s="73"/>
      <c r="F35" s="73" t="s">
        <v>505</v>
      </c>
      <c r="G35" s="95">
        <v>42643</v>
      </c>
      <c r="H35" s="73"/>
      <c r="I35" s="83">
        <v>7.2100000000005844</v>
      </c>
      <c r="J35" s="86" t="s">
        <v>26</v>
      </c>
      <c r="K35" s="86" t="s">
        <v>132</v>
      </c>
      <c r="L35" s="87">
        <v>3.3299999999999913E-2</v>
      </c>
      <c r="M35" s="87">
        <v>3.3299999999999913E-2</v>
      </c>
      <c r="N35" s="83">
        <v>926117.97089300025</v>
      </c>
      <c r="O35" s="85">
        <v>116.39</v>
      </c>
      <c r="P35" s="83">
        <v>1077.9082523970001</v>
      </c>
      <c r="Q35" s="84">
        <f t="shared" si="0"/>
        <v>3.5319460039543995E-3</v>
      </c>
      <c r="R35" s="84">
        <f>P35/'סכום נכסי הקרן'!$C$42</f>
        <v>1.4012451737569371E-4</v>
      </c>
    </row>
    <row r="36" spans="2:18">
      <c r="B36" s="76" t="s">
        <v>3350</v>
      </c>
      <c r="C36" s="86" t="s">
        <v>2997</v>
      </c>
      <c r="D36" s="73">
        <v>6025</v>
      </c>
      <c r="E36" s="73"/>
      <c r="F36" s="73" t="s">
        <v>505</v>
      </c>
      <c r="G36" s="95">
        <v>43100</v>
      </c>
      <c r="H36" s="73"/>
      <c r="I36" s="83">
        <v>8.2699999999978022</v>
      </c>
      <c r="J36" s="86" t="s">
        <v>26</v>
      </c>
      <c r="K36" s="86" t="s">
        <v>132</v>
      </c>
      <c r="L36" s="87">
        <v>3.8599999999987561E-2</v>
      </c>
      <c r="M36" s="87">
        <v>3.8599999999987561E-2</v>
      </c>
      <c r="N36" s="83">
        <v>1178878.78529</v>
      </c>
      <c r="O36" s="126">
        <f>P36/N36*100000</f>
        <v>112.26192489284983</v>
      </c>
      <c r="P36" s="83">
        <v>1323.4320165200002</v>
      </c>
      <c r="Q36" s="84">
        <f t="shared" si="0"/>
        <v>4.3364455294396973E-3</v>
      </c>
      <c r="R36" s="84">
        <f>P36/'סכום נכסי הקרן'!$C$42</f>
        <v>1.7204179686167346E-4</v>
      </c>
    </row>
    <row r="37" spans="2:18">
      <c r="B37" s="76" t="s">
        <v>3350</v>
      </c>
      <c r="C37" s="86" t="s">
        <v>2997</v>
      </c>
      <c r="D37" s="73">
        <v>5022</v>
      </c>
      <c r="E37" s="73"/>
      <c r="F37" s="73" t="s">
        <v>505</v>
      </c>
      <c r="G37" s="95">
        <v>42551</v>
      </c>
      <c r="H37" s="73"/>
      <c r="I37" s="83">
        <v>6.970000000001515</v>
      </c>
      <c r="J37" s="86" t="s">
        <v>26</v>
      </c>
      <c r="K37" s="86" t="s">
        <v>132</v>
      </c>
      <c r="L37" s="87">
        <v>2.240000000000418E-2</v>
      </c>
      <c r="M37" s="87">
        <v>2.240000000000418E-2</v>
      </c>
      <c r="N37" s="83">
        <v>826911.08843700017</v>
      </c>
      <c r="O37" s="85">
        <v>115.74</v>
      </c>
      <c r="P37" s="83">
        <v>957.06664071500018</v>
      </c>
      <c r="Q37" s="84">
        <f t="shared" si="0"/>
        <v>3.1359883270904009E-3</v>
      </c>
      <c r="R37" s="84">
        <f>P37/'סכום נכסי הקרן'!$C$42</f>
        <v>1.2441550644810622E-4</v>
      </c>
    </row>
    <row r="38" spans="2:18">
      <c r="B38" s="76" t="s">
        <v>3350</v>
      </c>
      <c r="C38" s="86" t="s">
        <v>2997</v>
      </c>
      <c r="D38" s="73">
        <v>6024</v>
      </c>
      <c r="E38" s="73"/>
      <c r="F38" s="73" t="s">
        <v>505</v>
      </c>
      <c r="G38" s="95">
        <v>43100</v>
      </c>
      <c r="H38" s="73"/>
      <c r="I38" s="83">
        <v>7.3600000000005403</v>
      </c>
      <c r="J38" s="86" t="s">
        <v>26</v>
      </c>
      <c r="K38" s="86" t="s">
        <v>132</v>
      </c>
      <c r="L38" s="87">
        <v>1.6299999999997396E-2</v>
      </c>
      <c r="M38" s="87">
        <v>1.6299999999997396E-2</v>
      </c>
      <c r="N38" s="83">
        <v>857037.13556700025</v>
      </c>
      <c r="O38" s="85">
        <v>121.02</v>
      </c>
      <c r="P38" s="83">
        <v>1037.1864436290002</v>
      </c>
      <c r="Q38" s="84">
        <f t="shared" si="0"/>
        <v>3.3985142119330506E-3</v>
      </c>
      <c r="R38" s="84">
        <f>P38/'סכום נכסי הקרן'!$C$42</f>
        <v>1.3483081655506056E-4</v>
      </c>
    </row>
    <row r="39" spans="2:18">
      <c r="B39" s="76" t="s">
        <v>3350</v>
      </c>
      <c r="C39" s="86" t="s">
        <v>2997</v>
      </c>
      <c r="D39" s="73">
        <v>5209</v>
      </c>
      <c r="E39" s="73"/>
      <c r="F39" s="73" t="s">
        <v>505</v>
      </c>
      <c r="G39" s="95">
        <v>42643</v>
      </c>
      <c r="H39" s="73"/>
      <c r="I39" s="83">
        <v>6.0099999999972544</v>
      </c>
      <c r="J39" s="86" t="s">
        <v>26</v>
      </c>
      <c r="K39" s="86" t="s">
        <v>132</v>
      </c>
      <c r="L39" s="87">
        <v>2.0399999999986752E-2</v>
      </c>
      <c r="M39" s="87">
        <v>2.0399999999986752E-2</v>
      </c>
      <c r="N39" s="83">
        <v>624462.52084400016</v>
      </c>
      <c r="O39" s="85">
        <v>116.04</v>
      </c>
      <c r="P39" s="83">
        <v>724.62651739900014</v>
      </c>
      <c r="Q39" s="84">
        <f t="shared" si="0"/>
        <v>2.3743595308742204E-3</v>
      </c>
      <c r="R39" s="84">
        <f>P39/'סכום נכסי הקרן'!$C$42</f>
        <v>9.4199057111186857E-5</v>
      </c>
    </row>
    <row r="40" spans="2:18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3"/>
      <c r="O40" s="85"/>
      <c r="P40" s="73"/>
      <c r="Q40" s="84"/>
      <c r="R40" s="73"/>
    </row>
    <row r="41" spans="2:18">
      <c r="B41" s="92" t="s">
        <v>35</v>
      </c>
      <c r="C41" s="71"/>
      <c r="D41" s="71"/>
      <c r="E41" s="71"/>
      <c r="F41" s="71"/>
      <c r="G41" s="71"/>
      <c r="H41" s="71"/>
      <c r="I41" s="80">
        <v>4.9067808435071596</v>
      </c>
      <c r="J41" s="71"/>
      <c r="K41" s="71"/>
      <c r="L41" s="71"/>
      <c r="M41" s="94">
        <v>5.26553450572049E-2</v>
      </c>
      <c r="N41" s="80"/>
      <c r="O41" s="82"/>
      <c r="P41" s="80">
        <f>SUM(P42:P264)</f>
        <v>153119.81310168499</v>
      </c>
      <c r="Q41" s="81">
        <f t="shared" si="0"/>
        <v>0.50172258242583423</v>
      </c>
      <c r="R41" s="81">
        <f>P41/'סכום נכסי הקרן'!$C$42</f>
        <v>1.9905070643830378E-2</v>
      </c>
    </row>
    <row r="42" spans="2:18">
      <c r="B42" s="76" t="s">
        <v>3352</v>
      </c>
      <c r="C42" s="86" t="s">
        <v>3006</v>
      </c>
      <c r="D42" s="73" t="s">
        <v>3007</v>
      </c>
      <c r="E42" s="73"/>
      <c r="F42" s="73" t="s">
        <v>316</v>
      </c>
      <c r="G42" s="95">
        <v>42368</v>
      </c>
      <c r="H42" s="73" t="s">
        <v>294</v>
      </c>
      <c r="I42" s="83">
        <v>6.9500000000004167</v>
      </c>
      <c r="J42" s="86" t="s">
        <v>128</v>
      </c>
      <c r="K42" s="86" t="s">
        <v>132</v>
      </c>
      <c r="L42" s="87">
        <v>3.1699999999999999E-2</v>
      </c>
      <c r="M42" s="87">
        <v>2.5200000000014978E-2</v>
      </c>
      <c r="N42" s="83">
        <v>204387.94444600004</v>
      </c>
      <c r="O42" s="85">
        <v>117.61</v>
      </c>
      <c r="P42" s="83">
        <v>240.38067648200004</v>
      </c>
      <c r="Q42" s="84">
        <f t="shared" si="0"/>
        <v>7.8764734182196368E-4</v>
      </c>
      <c r="R42" s="84">
        <f>P42/'סכום נכסי הקרן'!$C$42</f>
        <v>3.1248695056912222E-5</v>
      </c>
    </row>
    <row r="43" spans="2:18">
      <c r="B43" s="76" t="s">
        <v>3352</v>
      </c>
      <c r="C43" s="86" t="s">
        <v>3006</v>
      </c>
      <c r="D43" s="73" t="s">
        <v>3008</v>
      </c>
      <c r="E43" s="73"/>
      <c r="F43" s="73" t="s">
        <v>316</v>
      </c>
      <c r="G43" s="95">
        <v>42388</v>
      </c>
      <c r="H43" s="73" t="s">
        <v>294</v>
      </c>
      <c r="I43" s="83">
        <v>6.9500000000075692</v>
      </c>
      <c r="J43" s="86" t="s">
        <v>128</v>
      </c>
      <c r="K43" s="86" t="s">
        <v>132</v>
      </c>
      <c r="L43" s="87">
        <v>3.1899999999999998E-2</v>
      </c>
      <c r="M43" s="87">
        <v>2.5400000000025527E-2</v>
      </c>
      <c r="N43" s="83">
        <v>286143.12437699997</v>
      </c>
      <c r="O43" s="85">
        <v>117.76</v>
      </c>
      <c r="P43" s="83">
        <v>336.96212769099998</v>
      </c>
      <c r="Q43" s="84">
        <f t="shared" si="0"/>
        <v>1.1041125603553378E-3</v>
      </c>
      <c r="R43" s="84">
        <f>P43/'סכום נכסי הקרן'!$C$42</f>
        <v>4.3803965144148535E-5</v>
      </c>
    </row>
    <row r="44" spans="2:18">
      <c r="B44" s="76" t="s">
        <v>3352</v>
      </c>
      <c r="C44" s="86" t="s">
        <v>3006</v>
      </c>
      <c r="D44" s="73" t="s">
        <v>3009</v>
      </c>
      <c r="E44" s="73"/>
      <c r="F44" s="73" t="s">
        <v>316</v>
      </c>
      <c r="G44" s="95">
        <v>42509</v>
      </c>
      <c r="H44" s="73" t="s">
        <v>294</v>
      </c>
      <c r="I44" s="83">
        <v>7.0099999999910789</v>
      </c>
      <c r="J44" s="86" t="s">
        <v>128</v>
      </c>
      <c r="K44" s="86" t="s">
        <v>132</v>
      </c>
      <c r="L44" s="87">
        <v>2.7400000000000001E-2</v>
      </c>
      <c r="M44" s="87">
        <v>2.6999999999969236E-2</v>
      </c>
      <c r="N44" s="83">
        <v>286143.12437699997</v>
      </c>
      <c r="O44" s="85">
        <v>113.61</v>
      </c>
      <c r="P44" s="83">
        <v>325.08720879000009</v>
      </c>
      <c r="Q44" s="84">
        <f t="shared" si="0"/>
        <v>1.0652024098240646E-3</v>
      </c>
      <c r="R44" s="84">
        <f>P44/'סכום נכסי הקרן'!$C$42</f>
        <v>4.226026485594881E-5</v>
      </c>
    </row>
    <row r="45" spans="2:18">
      <c r="B45" s="76" t="s">
        <v>3352</v>
      </c>
      <c r="C45" s="86" t="s">
        <v>3006</v>
      </c>
      <c r="D45" s="73" t="s">
        <v>3010</v>
      </c>
      <c r="E45" s="73"/>
      <c r="F45" s="73" t="s">
        <v>316</v>
      </c>
      <c r="G45" s="95">
        <v>42723</v>
      </c>
      <c r="H45" s="73" t="s">
        <v>294</v>
      </c>
      <c r="I45" s="83">
        <v>6.9200000000211972</v>
      </c>
      <c r="J45" s="86" t="s">
        <v>128</v>
      </c>
      <c r="K45" s="86" t="s">
        <v>132</v>
      </c>
      <c r="L45" s="87">
        <v>3.15E-2</v>
      </c>
      <c r="M45" s="87">
        <v>2.8300000000052995E-2</v>
      </c>
      <c r="N45" s="83">
        <v>40877.588417000006</v>
      </c>
      <c r="O45" s="85">
        <v>115.42</v>
      </c>
      <c r="P45" s="83">
        <v>47.180911424999998</v>
      </c>
      <c r="Q45" s="84">
        <f t="shared" si="0"/>
        <v>1.5459611817600274E-4</v>
      </c>
      <c r="R45" s="84">
        <f>P45/'סכום נכסי הקרן'!$C$42</f>
        <v>6.1333628609594621E-6</v>
      </c>
    </row>
    <row r="46" spans="2:18">
      <c r="B46" s="76" t="s">
        <v>3352</v>
      </c>
      <c r="C46" s="86" t="s">
        <v>3006</v>
      </c>
      <c r="D46" s="73" t="s">
        <v>3011</v>
      </c>
      <c r="E46" s="73"/>
      <c r="F46" s="73" t="s">
        <v>316</v>
      </c>
      <c r="G46" s="95">
        <v>42918</v>
      </c>
      <c r="H46" s="73" t="s">
        <v>294</v>
      </c>
      <c r="I46" s="83">
        <v>6.8899999999970518</v>
      </c>
      <c r="J46" s="86" t="s">
        <v>128</v>
      </c>
      <c r="K46" s="86" t="s">
        <v>132</v>
      </c>
      <c r="L46" s="87">
        <v>3.1899999999999998E-2</v>
      </c>
      <c r="M46" s="87">
        <v>3.0999999999991333E-2</v>
      </c>
      <c r="N46" s="83">
        <v>204387.94444600004</v>
      </c>
      <c r="O46" s="85">
        <v>112.84</v>
      </c>
      <c r="P46" s="83">
        <v>230.63135961200004</v>
      </c>
      <c r="Q46" s="84">
        <f t="shared" si="0"/>
        <v>7.5570208054048728E-4</v>
      </c>
      <c r="R46" s="84">
        <f>P46/'סכום נכסי הקרן'!$C$42</f>
        <v>2.9981316021531843E-5</v>
      </c>
    </row>
    <row r="47" spans="2:18">
      <c r="B47" s="76" t="s">
        <v>3352</v>
      </c>
      <c r="C47" s="86" t="s">
        <v>3006</v>
      </c>
      <c r="D47" s="73" t="s">
        <v>3012</v>
      </c>
      <c r="E47" s="73"/>
      <c r="F47" s="73" t="s">
        <v>316</v>
      </c>
      <c r="G47" s="95">
        <v>43915</v>
      </c>
      <c r="H47" s="73" t="s">
        <v>294</v>
      </c>
      <c r="I47" s="83">
        <v>6.9200000000053619</v>
      </c>
      <c r="J47" s="86" t="s">
        <v>128</v>
      </c>
      <c r="K47" s="86" t="s">
        <v>132</v>
      </c>
      <c r="L47" s="87">
        <v>2.6600000000000002E-2</v>
      </c>
      <c r="M47" s="87">
        <v>3.6700000000020105E-2</v>
      </c>
      <c r="N47" s="83">
        <v>430290.41154800006</v>
      </c>
      <c r="O47" s="85">
        <v>104.04</v>
      </c>
      <c r="P47" s="83">
        <v>447.67413583000007</v>
      </c>
      <c r="Q47" s="84">
        <f t="shared" si="0"/>
        <v>1.4668789032855061E-3</v>
      </c>
      <c r="R47" s="84">
        <f>P47/'סכום נכסי הקרן'!$C$42</f>
        <v>5.81961610232256E-5</v>
      </c>
    </row>
    <row r="48" spans="2:18">
      <c r="B48" s="76" t="s">
        <v>3352</v>
      </c>
      <c r="C48" s="86" t="s">
        <v>3006</v>
      </c>
      <c r="D48" s="73" t="s">
        <v>3013</v>
      </c>
      <c r="E48" s="73"/>
      <c r="F48" s="73" t="s">
        <v>316</v>
      </c>
      <c r="G48" s="95">
        <v>44168</v>
      </c>
      <c r="H48" s="73" t="s">
        <v>294</v>
      </c>
      <c r="I48" s="83">
        <v>7.0399999999981011</v>
      </c>
      <c r="J48" s="86" t="s">
        <v>128</v>
      </c>
      <c r="K48" s="86" t="s">
        <v>132</v>
      </c>
      <c r="L48" s="87">
        <v>1.89E-2</v>
      </c>
      <c r="M48" s="87">
        <v>3.9100000000001189E-2</v>
      </c>
      <c r="N48" s="83">
        <v>435795.19220600004</v>
      </c>
      <c r="O48" s="85">
        <v>96.65</v>
      </c>
      <c r="P48" s="83">
        <v>421.19605544500007</v>
      </c>
      <c r="Q48" s="84">
        <f t="shared" si="0"/>
        <v>1.3801190607847914E-3</v>
      </c>
      <c r="R48" s="84">
        <f>P48/'סכום נכסי הקרן'!$C$42</f>
        <v>5.4754097910031758E-5</v>
      </c>
    </row>
    <row r="49" spans="2:18">
      <c r="B49" s="76" t="s">
        <v>3352</v>
      </c>
      <c r="C49" s="86" t="s">
        <v>3006</v>
      </c>
      <c r="D49" s="73" t="s">
        <v>3014</v>
      </c>
      <c r="E49" s="73"/>
      <c r="F49" s="73" t="s">
        <v>316</v>
      </c>
      <c r="G49" s="95">
        <v>44277</v>
      </c>
      <c r="H49" s="73" t="s">
        <v>294</v>
      </c>
      <c r="I49" s="83">
        <v>6.9700000000007369</v>
      </c>
      <c r="J49" s="86" t="s">
        <v>128</v>
      </c>
      <c r="K49" s="86" t="s">
        <v>132</v>
      </c>
      <c r="L49" s="87">
        <v>1.9E-2</v>
      </c>
      <c r="M49" s="87">
        <v>4.6100000000013887E-2</v>
      </c>
      <c r="N49" s="83">
        <v>662700.71560300014</v>
      </c>
      <c r="O49" s="85">
        <v>92.37</v>
      </c>
      <c r="P49" s="83">
        <v>612.13665761499999</v>
      </c>
      <c r="Q49" s="84">
        <f t="shared" si="0"/>
        <v>2.005767760780638E-3</v>
      </c>
      <c r="R49" s="84">
        <f>P49/'סכום נכסי הקרן'!$C$42</f>
        <v>7.9575746382430114E-5</v>
      </c>
    </row>
    <row r="50" spans="2:18">
      <c r="B50" s="76" t="s">
        <v>3353</v>
      </c>
      <c r="C50" s="86" t="s">
        <v>2997</v>
      </c>
      <c r="D50" s="73">
        <v>4069</v>
      </c>
      <c r="E50" s="73"/>
      <c r="F50" s="73" t="s">
        <v>324</v>
      </c>
      <c r="G50" s="95">
        <v>42052</v>
      </c>
      <c r="H50" s="73" t="s">
        <v>130</v>
      </c>
      <c r="I50" s="83">
        <v>3.8599999999974193</v>
      </c>
      <c r="J50" s="86" t="s">
        <v>512</v>
      </c>
      <c r="K50" s="86" t="s">
        <v>132</v>
      </c>
      <c r="L50" s="87">
        <v>2.9779E-2</v>
      </c>
      <c r="M50" s="87">
        <v>2.329999999998841E-2</v>
      </c>
      <c r="N50" s="83">
        <v>650011.0715340001</v>
      </c>
      <c r="O50" s="85">
        <v>116.86</v>
      </c>
      <c r="P50" s="83">
        <v>759.60299313600024</v>
      </c>
      <c r="Q50" s="84">
        <f t="shared" si="0"/>
        <v>2.4889657818580068E-3</v>
      </c>
      <c r="R50" s="84">
        <f>P50/'סכום נכסי הקרן'!$C$42</f>
        <v>9.8745883588534117E-5</v>
      </c>
    </row>
    <row r="51" spans="2:18">
      <c r="B51" s="76" t="s">
        <v>3354</v>
      </c>
      <c r="C51" s="86" t="s">
        <v>3006</v>
      </c>
      <c r="D51" s="73" t="s">
        <v>3015</v>
      </c>
      <c r="E51" s="73"/>
      <c r="F51" s="73" t="s">
        <v>324</v>
      </c>
      <c r="G51" s="95">
        <v>42122</v>
      </c>
      <c r="H51" s="73" t="s">
        <v>130</v>
      </c>
      <c r="I51" s="83">
        <v>4.2100000000001012</v>
      </c>
      <c r="J51" s="86" t="s">
        <v>304</v>
      </c>
      <c r="K51" s="86" t="s">
        <v>132</v>
      </c>
      <c r="L51" s="87">
        <v>2.98E-2</v>
      </c>
      <c r="M51" s="87">
        <v>2.8100000000002328E-2</v>
      </c>
      <c r="N51" s="83">
        <v>4000450.2047970011</v>
      </c>
      <c r="O51" s="85">
        <v>113.73</v>
      </c>
      <c r="P51" s="83">
        <v>4549.7120276740006</v>
      </c>
      <c r="Q51" s="84">
        <f t="shared" si="0"/>
        <v>1.490788959037306E-2</v>
      </c>
      <c r="R51" s="84">
        <f>P51/'סכום נכסי הקרן'!$C$42</f>
        <v>5.9144755656013244E-4</v>
      </c>
    </row>
    <row r="52" spans="2:18">
      <c r="B52" s="76" t="s">
        <v>3355</v>
      </c>
      <c r="C52" s="86" t="s">
        <v>2997</v>
      </c>
      <c r="D52" s="73">
        <v>4099</v>
      </c>
      <c r="E52" s="73"/>
      <c r="F52" s="73" t="s">
        <v>324</v>
      </c>
      <c r="G52" s="95">
        <v>42052</v>
      </c>
      <c r="H52" s="73" t="s">
        <v>130</v>
      </c>
      <c r="I52" s="83">
        <v>3.8699999999973924</v>
      </c>
      <c r="J52" s="86" t="s">
        <v>512</v>
      </c>
      <c r="K52" s="86" t="s">
        <v>132</v>
      </c>
      <c r="L52" s="87">
        <v>2.9779E-2</v>
      </c>
      <c r="M52" s="87">
        <v>3.239999999997599E-2</v>
      </c>
      <c r="N52" s="83">
        <v>472008.18072600005</v>
      </c>
      <c r="O52" s="85">
        <v>112.96</v>
      </c>
      <c r="P52" s="83">
        <v>533.18047939700011</v>
      </c>
      <c r="Q52" s="84">
        <f t="shared" si="0"/>
        <v>1.7470546861525881E-3</v>
      </c>
      <c r="R52" s="84">
        <f>P52/'סכום נכסי הקרן'!$C$42</f>
        <v>6.9311703647787729E-5</v>
      </c>
    </row>
    <row r="53" spans="2:18">
      <c r="B53" s="76" t="s">
        <v>3355</v>
      </c>
      <c r="C53" s="86" t="s">
        <v>2997</v>
      </c>
      <c r="D53" s="73" t="s">
        <v>3016</v>
      </c>
      <c r="E53" s="73"/>
      <c r="F53" s="73" t="s">
        <v>324</v>
      </c>
      <c r="G53" s="95">
        <v>42054</v>
      </c>
      <c r="H53" s="73" t="s">
        <v>130</v>
      </c>
      <c r="I53" s="83">
        <v>3.8699999998773098</v>
      </c>
      <c r="J53" s="86" t="s">
        <v>512</v>
      </c>
      <c r="K53" s="86" t="s">
        <v>132</v>
      </c>
      <c r="L53" s="87">
        <v>2.9779E-2</v>
      </c>
      <c r="M53" s="87">
        <v>3.239999999920417E-2</v>
      </c>
      <c r="N53" s="83">
        <v>13348.647995000001</v>
      </c>
      <c r="O53" s="85">
        <v>112.96</v>
      </c>
      <c r="P53" s="83">
        <v>15.078633655000001</v>
      </c>
      <c r="Q53" s="84">
        <f t="shared" si="0"/>
        <v>4.9407655767027875E-5</v>
      </c>
      <c r="R53" s="84">
        <f>P53/'סכום נכסי הקרן'!$C$42</f>
        <v>1.9601726388987502E-6</v>
      </c>
    </row>
    <row r="54" spans="2:18">
      <c r="B54" s="76" t="s">
        <v>3356</v>
      </c>
      <c r="C54" s="86" t="s">
        <v>3006</v>
      </c>
      <c r="D54" s="73" t="s">
        <v>3017</v>
      </c>
      <c r="E54" s="73"/>
      <c r="F54" s="73" t="s">
        <v>3018</v>
      </c>
      <c r="G54" s="95">
        <v>40742</v>
      </c>
      <c r="H54" s="73" t="s">
        <v>2996</v>
      </c>
      <c r="I54" s="83">
        <v>3.0599999999998593</v>
      </c>
      <c r="J54" s="86" t="s">
        <v>297</v>
      </c>
      <c r="K54" s="86" t="s">
        <v>132</v>
      </c>
      <c r="L54" s="87">
        <v>4.4999999999999998E-2</v>
      </c>
      <c r="M54" s="87">
        <v>2.0599999999998592E-2</v>
      </c>
      <c r="N54" s="83">
        <v>1478767.6693490001</v>
      </c>
      <c r="O54" s="85">
        <v>124.81</v>
      </c>
      <c r="P54" s="83">
        <v>1845.6499993710004</v>
      </c>
      <c r="Q54" s="84">
        <f t="shared" si="0"/>
        <v>6.04757976894675E-3</v>
      </c>
      <c r="R54" s="84">
        <f>P54/'סכום נכסי הקרן'!$C$42</f>
        <v>2.3992841211782395E-4</v>
      </c>
    </row>
    <row r="55" spans="2:18">
      <c r="B55" s="76" t="s">
        <v>3357</v>
      </c>
      <c r="C55" s="86" t="s">
        <v>3006</v>
      </c>
      <c r="D55" s="73" t="s">
        <v>3019</v>
      </c>
      <c r="E55" s="73"/>
      <c r="F55" s="73" t="s">
        <v>3018</v>
      </c>
      <c r="G55" s="95">
        <v>41534</v>
      </c>
      <c r="H55" s="73" t="s">
        <v>2996</v>
      </c>
      <c r="I55" s="83">
        <v>5.3800000000000683</v>
      </c>
      <c r="J55" s="86" t="s">
        <v>437</v>
      </c>
      <c r="K55" s="86" t="s">
        <v>132</v>
      </c>
      <c r="L55" s="87">
        <v>3.9842000000000002E-2</v>
      </c>
      <c r="M55" s="87">
        <v>3.5100000000001852E-2</v>
      </c>
      <c r="N55" s="83">
        <v>4367878.7406040011</v>
      </c>
      <c r="O55" s="85">
        <v>115.19</v>
      </c>
      <c r="P55" s="83">
        <v>5031.3592171570008</v>
      </c>
      <c r="Q55" s="84">
        <f t="shared" si="0"/>
        <v>1.6486086864980997E-2</v>
      </c>
      <c r="R55" s="84">
        <f>P55/'סכום נכסי הקרן'!$C$42</f>
        <v>6.5406010249953169E-4</v>
      </c>
    </row>
    <row r="56" spans="2:18">
      <c r="B56" s="76" t="s">
        <v>3358</v>
      </c>
      <c r="C56" s="86" t="s">
        <v>3006</v>
      </c>
      <c r="D56" s="73" t="s">
        <v>3020</v>
      </c>
      <c r="E56" s="73"/>
      <c r="F56" s="73" t="s">
        <v>385</v>
      </c>
      <c r="G56" s="95">
        <v>43431</v>
      </c>
      <c r="H56" s="73" t="s">
        <v>294</v>
      </c>
      <c r="I56" s="83">
        <v>7.7899999999918359</v>
      </c>
      <c r="J56" s="86" t="s">
        <v>304</v>
      </c>
      <c r="K56" s="86" t="s">
        <v>132</v>
      </c>
      <c r="L56" s="87">
        <v>3.6600000000000001E-2</v>
      </c>
      <c r="M56" s="87">
        <v>3.4799999999927431E-2</v>
      </c>
      <c r="N56" s="83">
        <v>127246.55765000003</v>
      </c>
      <c r="O56" s="85">
        <v>112.62</v>
      </c>
      <c r="P56" s="83">
        <v>143.30508232300002</v>
      </c>
      <c r="Q56" s="84">
        <f t="shared" si="0"/>
        <v>4.6956298157244244E-4</v>
      </c>
      <c r="R56" s="84">
        <f>P56/'סכום נכסי הקרן'!$C$42</f>
        <v>1.8629188016086035E-5</v>
      </c>
    </row>
    <row r="57" spans="2:18">
      <c r="B57" s="76" t="s">
        <v>3358</v>
      </c>
      <c r="C57" s="86" t="s">
        <v>3006</v>
      </c>
      <c r="D57" s="73" t="s">
        <v>3021</v>
      </c>
      <c r="E57" s="73"/>
      <c r="F57" s="73" t="s">
        <v>385</v>
      </c>
      <c r="G57" s="95">
        <v>43276</v>
      </c>
      <c r="H57" s="73" t="s">
        <v>294</v>
      </c>
      <c r="I57" s="83">
        <v>7.8499999999761405</v>
      </c>
      <c r="J57" s="86" t="s">
        <v>304</v>
      </c>
      <c r="K57" s="86" t="s">
        <v>132</v>
      </c>
      <c r="L57" s="87">
        <v>3.2599999999999997E-2</v>
      </c>
      <c r="M57" s="87">
        <v>3.5599999999864081E-2</v>
      </c>
      <c r="N57" s="83">
        <v>126779.43537400002</v>
      </c>
      <c r="O57" s="85">
        <v>109.1</v>
      </c>
      <c r="P57" s="83">
        <v>138.31636959800002</v>
      </c>
      <c r="Q57" s="84">
        <f t="shared" si="0"/>
        <v>4.5321663304532243E-4</v>
      </c>
      <c r="R57" s="84">
        <f>P57/'סכום נכסי הקרן'!$C$42</f>
        <v>1.7980671816899218E-5</v>
      </c>
    </row>
    <row r="58" spans="2:18">
      <c r="B58" s="76" t="s">
        <v>3358</v>
      </c>
      <c r="C58" s="86" t="s">
        <v>3006</v>
      </c>
      <c r="D58" s="73" t="s">
        <v>3022</v>
      </c>
      <c r="E58" s="73"/>
      <c r="F58" s="73" t="s">
        <v>385</v>
      </c>
      <c r="G58" s="95">
        <v>43222</v>
      </c>
      <c r="H58" s="73" t="s">
        <v>294</v>
      </c>
      <c r="I58" s="83">
        <v>7.8500000000045143</v>
      </c>
      <c r="J58" s="86" t="s">
        <v>304</v>
      </c>
      <c r="K58" s="86" t="s">
        <v>132</v>
      </c>
      <c r="L58" s="87">
        <v>3.2199999999999999E-2</v>
      </c>
      <c r="M58" s="87">
        <v>3.5700000000024081E-2</v>
      </c>
      <c r="N58" s="83">
        <v>605836.92200400017</v>
      </c>
      <c r="O58" s="85">
        <v>109.67</v>
      </c>
      <c r="P58" s="83">
        <v>664.42131152000013</v>
      </c>
      <c r="Q58" s="84">
        <f t="shared" si="0"/>
        <v>2.1770871416437604E-3</v>
      </c>
      <c r="R58" s="84">
        <f>P58/'סכום נכסי הקרן'!$C$42</f>
        <v>8.6372578931305502E-5</v>
      </c>
    </row>
    <row r="59" spans="2:18">
      <c r="B59" s="76" t="s">
        <v>3358</v>
      </c>
      <c r="C59" s="86" t="s">
        <v>3006</v>
      </c>
      <c r="D59" s="73" t="s">
        <v>3023</v>
      </c>
      <c r="E59" s="73"/>
      <c r="F59" s="73" t="s">
        <v>385</v>
      </c>
      <c r="G59" s="95">
        <v>43922</v>
      </c>
      <c r="H59" s="73" t="s">
        <v>294</v>
      </c>
      <c r="I59" s="83">
        <v>7.9900000000185125</v>
      </c>
      <c r="J59" s="86" t="s">
        <v>304</v>
      </c>
      <c r="K59" s="86" t="s">
        <v>132</v>
      </c>
      <c r="L59" s="87">
        <v>2.7699999999999999E-2</v>
      </c>
      <c r="M59" s="87">
        <v>3.3200000000053992E-2</v>
      </c>
      <c r="N59" s="83">
        <v>145764.179993</v>
      </c>
      <c r="O59" s="85">
        <v>106.73</v>
      </c>
      <c r="P59" s="83">
        <v>155.57410428800003</v>
      </c>
      <c r="Q59" s="84">
        <f t="shared" si="0"/>
        <v>5.097644764634478E-4</v>
      </c>
      <c r="R59" s="84">
        <f>P59/'סכום נכסי הקרן'!$C$42</f>
        <v>2.0224120402673073E-5</v>
      </c>
    </row>
    <row r="60" spans="2:18">
      <c r="B60" s="76" t="s">
        <v>3358</v>
      </c>
      <c r="C60" s="86" t="s">
        <v>3006</v>
      </c>
      <c r="D60" s="73" t="s">
        <v>3024</v>
      </c>
      <c r="E60" s="73"/>
      <c r="F60" s="73" t="s">
        <v>385</v>
      </c>
      <c r="G60" s="95">
        <v>43978</v>
      </c>
      <c r="H60" s="73" t="s">
        <v>294</v>
      </c>
      <c r="I60" s="83">
        <v>8.0199999999624847</v>
      </c>
      <c r="J60" s="86" t="s">
        <v>304</v>
      </c>
      <c r="K60" s="86" t="s">
        <v>132</v>
      </c>
      <c r="L60" s="87">
        <v>2.3E-2</v>
      </c>
      <c r="M60" s="87">
        <v>3.7199999999822292E-2</v>
      </c>
      <c r="N60" s="83">
        <v>61147.252525000011</v>
      </c>
      <c r="O60" s="85">
        <v>99.39</v>
      </c>
      <c r="P60" s="83">
        <v>60.774260414000004</v>
      </c>
      <c r="Q60" s="84">
        <f t="shared" si="0"/>
        <v>1.9913699123759373E-4</v>
      </c>
      <c r="R60" s="84">
        <f>P60/'סכום נכסי הקרן'!$C$42</f>
        <v>7.9004533924284296E-6</v>
      </c>
    </row>
    <row r="61" spans="2:18">
      <c r="B61" s="76" t="s">
        <v>3358</v>
      </c>
      <c r="C61" s="86" t="s">
        <v>3006</v>
      </c>
      <c r="D61" s="73" t="s">
        <v>3025</v>
      </c>
      <c r="E61" s="73"/>
      <c r="F61" s="73" t="s">
        <v>385</v>
      </c>
      <c r="G61" s="95">
        <v>44010</v>
      </c>
      <c r="H61" s="73" t="s">
        <v>294</v>
      </c>
      <c r="I61" s="83">
        <v>8.0900000000335535</v>
      </c>
      <c r="J61" s="86" t="s">
        <v>304</v>
      </c>
      <c r="K61" s="86" t="s">
        <v>132</v>
      </c>
      <c r="L61" s="87">
        <v>2.2000000000000002E-2</v>
      </c>
      <c r="M61" s="87">
        <v>3.4800000000132551E-2</v>
      </c>
      <c r="N61" s="83">
        <v>95878.554249000008</v>
      </c>
      <c r="O61" s="85">
        <v>100.72</v>
      </c>
      <c r="P61" s="83">
        <v>96.568886763999998</v>
      </c>
      <c r="Q61" s="84">
        <f t="shared" si="0"/>
        <v>3.1642404903568208E-4</v>
      </c>
      <c r="R61" s="84">
        <f>P61/'סכום נכסי הקרן'!$C$42</f>
        <v>1.2553636750829627E-5</v>
      </c>
    </row>
    <row r="62" spans="2:18">
      <c r="B62" s="76" t="s">
        <v>3358</v>
      </c>
      <c r="C62" s="86" t="s">
        <v>3006</v>
      </c>
      <c r="D62" s="73" t="s">
        <v>3026</v>
      </c>
      <c r="E62" s="73"/>
      <c r="F62" s="73" t="s">
        <v>385</v>
      </c>
      <c r="G62" s="95">
        <v>44133</v>
      </c>
      <c r="H62" s="73" t="s">
        <v>294</v>
      </c>
      <c r="I62" s="83">
        <v>8</v>
      </c>
      <c r="J62" s="86" t="s">
        <v>304</v>
      </c>
      <c r="K62" s="86" t="s">
        <v>132</v>
      </c>
      <c r="L62" s="87">
        <v>2.3799999999999998E-2</v>
      </c>
      <c r="M62" s="87">
        <v>3.7299999999974409E-2</v>
      </c>
      <c r="N62" s="83">
        <v>124679.19203100001</v>
      </c>
      <c r="O62" s="85">
        <v>100.3</v>
      </c>
      <c r="P62" s="83">
        <v>125.05323608400002</v>
      </c>
      <c r="Q62" s="84">
        <f t="shared" si="0"/>
        <v>4.0975776601233046E-4</v>
      </c>
      <c r="R62" s="84">
        <f>P62/'סכום נכסי הקרן'!$C$42</f>
        <v>1.6256508207978126E-5</v>
      </c>
    </row>
    <row r="63" spans="2:18">
      <c r="B63" s="76" t="s">
        <v>3358</v>
      </c>
      <c r="C63" s="86" t="s">
        <v>3006</v>
      </c>
      <c r="D63" s="73" t="s">
        <v>3027</v>
      </c>
      <c r="E63" s="73"/>
      <c r="F63" s="73" t="s">
        <v>385</v>
      </c>
      <c r="G63" s="95">
        <v>44251</v>
      </c>
      <c r="H63" s="73" t="s">
        <v>294</v>
      </c>
      <c r="I63" s="83">
        <v>7.9000000000042014</v>
      </c>
      <c r="J63" s="86" t="s">
        <v>304</v>
      </c>
      <c r="K63" s="86" t="s">
        <v>132</v>
      </c>
      <c r="L63" s="87">
        <v>2.3599999999999999E-2</v>
      </c>
      <c r="M63" s="87">
        <v>4.2400000000016806E-2</v>
      </c>
      <c r="N63" s="83">
        <v>370187.53675900004</v>
      </c>
      <c r="O63" s="85">
        <v>96.43</v>
      </c>
      <c r="P63" s="83">
        <v>356.97181833500008</v>
      </c>
      <c r="Q63" s="84">
        <f t="shared" si="0"/>
        <v>1.1696776460231398E-3</v>
      </c>
      <c r="R63" s="84">
        <f>P63/'סכום נכסי הקרן'!$C$42</f>
        <v>4.6405158926729186E-5</v>
      </c>
    </row>
    <row r="64" spans="2:18">
      <c r="B64" s="76" t="s">
        <v>3358</v>
      </c>
      <c r="C64" s="86" t="s">
        <v>3006</v>
      </c>
      <c r="D64" s="73" t="s">
        <v>3028</v>
      </c>
      <c r="E64" s="73"/>
      <c r="F64" s="73" t="s">
        <v>385</v>
      </c>
      <c r="G64" s="95">
        <v>44294</v>
      </c>
      <c r="H64" s="73" t="s">
        <v>294</v>
      </c>
      <c r="I64" s="83">
        <v>7.8699999999911503</v>
      </c>
      <c r="J64" s="86" t="s">
        <v>304</v>
      </c>
      <c r="K64" s="86" t="s">
        <v>132</v>
      </c>
      <c r="L64" s="87">
        <v>2.3199999999999998E-2</v>
      </c>
      <c r="M64" s="87">
        <v>4.4099999999964681E-2</v>
      </c>
      <c r="N64" s="83">
        <v>266345.45094499999</v>
      </c>
      <c r="O64" s="85">
        <v>94.6</v>
      </c>
      <c r="P64" s="83">
        <v>251.96280612900003</v>
      </c>
      <c r="Q64" s="84">
        <f t="shared" si="0"/>
        <v>8.2559811957418452E-4</v>
      </c>
      <c r="R64" s="84">
        <f>P64/'סכום נכסי הקרן'!$C$42</f>
        <v>3.2754333707845237E-5</v>
      </c>
    </row>
    <row r="65" spans="2:18">
      <c r="B65" s="76" t="s">
        <v>3358</v>
      </c>
      <c r="C65" s="86" t="s">
        <v>3006</v>
      </c>
      <c r="D65" s="73" t="s">
        <v>3029</v>
      </c>
      <c r="E65" s="73"/>
      <c r="F65" s="73" t="s">
        <v>385</v>
      </c>
      <c r="G65" s="95">
        <v>44602</v>
      </c>
      <c r="H65" s="73" t="s">
        <v>294</v>
      </c>
      <c r="I65" s="83">
        <v>7.7599999999986409</v>
      </c>
      <c r="J65" s="86" t="s">
        <v>304</v>
      </c>
      <c r="K65" s="86" t="s">
        <v>132</v>
      </c>
      <c r="L65" s="87">
        <v>2.0899999999999998E-2</v>
      </c>
      <c r="M65" s="87">
        <v>5.239999999998271E-2</v>
      </c>
      <c r="N65" s="83">
        <v>381588.28750100004</v>
      </c>
      <c r="O65" s="85">
        <v>84.92</v>
      </c>
      <c r="P65" s="83">
        <v>324.0447636940001</v>
      </c>
      <c r="Q65" s="84">
        <f t="shared" si="0"/>
        <v>1.0617866647613734E-3</v>
      </c>
      <c r="R65" s="84">
        <f>P65/'סכום נכסי הקרן'!$C$42</f>
        <v>4.2124750431930963E-5</v>
      </c>
    </row>
    <row r="66" spans="2:18">
      <c r="B66" s="76" t="s">
        <v>3358</v>
      </c>
      <c r="C66" s="86" t="s">
        <v>3006</v>
      </c>
      <c r="D66" s="73" t="s">
        <v>3030</v>
      </c>
      <c r="E66" s="73"/>
      <c r="F66" s="73" t="s">
        <v>385</v>
      </c>
      <c r="G66" s="95">
        <v>43500</v>
      </c>
      <c r="H66" s="73" t="s">
        <v>294</v>
      </c>
      <c r="I66" s="83">
        <v>7.8600000000126347</v>
      </c>
      <c r="J66" s="86" t="s">
        <v>304</v>
      </c>
      <c r="K66" s="86" t="s">
        <v>132</v>
      </c>
      <c r="L66" s="87">
        <v>3.4500000000000003E-2</v>
      </c>
      <c r="M66" s="87">
        <v>3.3400000000059465E-2</v>
      </c>
      <c r="N66" s="83">
        <v>238842.48633500002</v>
      </c>
      <c r="O66" s="85">
        <v>112.65</v>
      </c>
      <c r="P66" s="83">
        <v>269.05604401000005</v>
      </c>
      <c r="Q66" s="84">
        <f t="shared" si="0"/>
        <v>8.8160696178704156E-4</v>
      </c>
      <c r="R66" s="84">
        <f>P66/'סכום נכסי הקרן'!$C$42</f>
        <v>3.497639825103504E-5</v>
      </c>
    </row>
    <row r="67" spans="2:18">
      <c r="B67" s="76" t="s">
        <v>3358</v>
      </c>
      <c r="C67" s="86" t="s">
        <v>3006</v>
      </c>
      <c r="D67" s="73" t="s">
        <v>3031</v>
      </c>
      <c r="E67" s="73"/>
      <c r="F67" s="73" t="s">
        <v>385</v>
      </c>
      <c r="G67" s="95">
        <v>43556</v>
      </c>
      <c r="H67" s="73" t="s">
        <v>294</v>
      </c>
      <c r="I67" s="83">
        <v>7.9300000000050996</v>
      </c>
      <c r="J67" s="86" t="s">
        <v>304</v>
      </c>
      <c r="K67" s="86" t="s">
        <v>132</v>
      </c>
      <c r="L67" s="87">
        <v>3.0499999999999999E-2</v>
      </c>
      <c r="M67" s="87">
        <v>3.3400000000035013E-2</v>
      </c>
      <c r="N67" s="83">
        <v>240854.93830100005</v>
      </c>
      <c r="O67" s="85">
        <v>109.13</v>
      </c>
      <c r="P67" s="83">
        <v>262.845001862</v>
      </c>
      <c r="Q67" s="84">
        <f t="shared" si="0"/>
        <v>8.6125544722516804E-4</v>
      </c>
      <c r="R67" s="84">
        <f>P67/'סכום נכסי הקרן'!$C$42</f>
        <v>3.4168983258661403E-5</v>
      </c>
    </row>
    <row r="68" spans="2:18">
      <c r="B68" s="76" t="s">
        <v>3358</v>
      </c>
      <c r="C68" s="86" t="s">
        <v>3006</v>
      </c>
      <c r="D68" s="73" t="s">
        <v>3032</v>
      </c>
      <c r="E68" s="73"/>
      <c r="F68" s="73" t="s">
        <v>385</v>
      </c>
      <c r="G68" s="95">
        <v>43647</v>
      </c>
      <c r="H68" s="73" t="s">
        <v>294</v>
      </c>
      <c r="I68" s="83">
        <v>7.9100000000016264</v>
      </c>
      <c r="J68" s="86" t="s">
        <v>304</v>
      </c>
      <c r="K68" s="86" t="s">
        <v>132</v>
      </c>
      <c r="L68" s="87">
        <v>2.8999999999999998E-2</v>
      </c>
      <c r="M68" s="87">
        <v>3.5600000000003421E-2</v>
      </c>
      <c r="N68" s="83">
        <v>223586.47740800004</v>
      </c>
      <c r="O68" s="85">
        <v>104.42</v>
      </c>
      <c r="P68" s="83">
        <v>233.46899878200006</v>
      </c>
      <c r="Q68" s="84">
        <f t="shared" si="0"/>
        <v>7.6500007812503005E-4</v>
      </c>
      <c r="R68" s="84">
        <f>P68/'סכום נכסי הקרן'!$C$42</f>
        <v>3.035019975379607E-5</v>
      </c>
    </row>
    <row r="69" spans="2:18">
      <c r="B69" s="76" t="s">
        <v>3358</v>
      </c>
      <c r="C69" s="86" t="s">
        <v>3006</v>
      </c>
      <c r="D69" s="73" t="s">
        <v>3033</v>
      </c>
      <c r="E69" s="73"/>
      <c r="F69" s="73" t="s">
        <v>385</v>
      </c>
      <c r="G69" s="95">
        <v>43703</v>
      </c>
      <c r="H69" s="73" t="s">
        <v>294</v>
      </c>
      <c r="I69" s="83">
        <v>8.0399999999403473</v>
      </c>
      <c r="J69" s="86" t="s">
        <v>304</v>
      </c>
      <c r="K69" s="86" t="s">
        <v>132</v>
      </c>
      <c r="L69" s="87">
        <v>2.3799999999999998E-2</v>
      </c>
      <c r="M69" s="87">
        <v>3.5099999999695521E-2</v>
      </c>
      <c r="N69" s="83">
        <v>15877.131904000002</v>
      </c>
      <c r="O69" s="85">
        <v>101.36</v>
      </c>
      <c r="P69" s="83">
        <v>16.093061299000002</v>
      </c>
      <c r="Q69" s="84">
        <f t="shared" si="0"/>
        <v>5.2731596979611775E-5</v>
      </c>
      <c r="R69" s="84">
        <f>P69/'סכום נכסי הקרן'!$C$42</f>
        <v>2.0920448865710027E-6</v>
      </c>
    </row>
    <row r="70" spans="2:18">
      <c r="B70" s="76" t="s">
        <v>3358</v>
      </c>
      <c r="C70" s="86" t="s">
        <v>3006</v>
      </c>
      <c r="D70" s="73" t="s">
        <v>3034</v>
      </c>
      <c r="E70" s="73"/>
      <c r="F70" s="73" t="s">
        <v>385</v>
      </c>
      <c r="G70" s="95">
        <v>43740</v>
      </c>
      <c r="H70" s="73" t="s">
        <v>294</v>
      </c>
      <c r="I70" s="83">
        <v>7.9600000000098099</v>
      </c>
      <c r="J70" s="86" t="s">
        <v>304</v>
      </c>
      <c r="K70" s="86" t="s">
        <v>132</v>
      </c>
      <c r="L70" s="87">
        <v>2.4300000000000002E-2</v>
      </c>
      <c r="M70" s="87">
        <v>3.8300000000029692E-2</v>
      </c>
      <c r="N70" s="83">
        <v>234633.06980000006</v>
      </c>
      <c r="O70" s="85">
        <v>99.06</v>
      </c>
      <c r="P70" s="83">
        <v>232.42753025700003</v>
      </c>
      <c r="Q70" s="84">
        <f t="shared" si="0"/>
        <v>7.6158753295994927E-4</v>
      </c>
      <c r="R70" s="84">
        <f>P70/'סכום נכסי הקרן'!$C$42</f>
        <v>3.0214812280787045E-5</v>
      </c>
    </row>
    <row r="71" spans="2:18">
      <c r="B71" s="76" t="s">
        <v>3358</v>
      </c>
      <c r="C71" s="86" t="s">
        <v>3006</v>
      </c>
      <c r="D71" s="73" t="s">
        <v>3035</v>
      </c>
      <c r="E71" s="73"/>
      <c r="F71" s="73" t="s">
        <v>385</v>
      </c>
      <c r="G71" s="95">
        <v>43831</v>
      </c>
      <c r="H71" s="73" t="s">
        <v>294</v>
      </c>
      <c r="I71" s="83">
        <v>7.9500000000060895</v>
      </c>
      <c r="J71" s="86" t="s">
        <v>304</v>
      </c>
      <c r="K71" s="86" t="s">
        <v>132</v>
      </c>
      <c r="L71" s="87">
        <v>2.3799999999999998E-2</v>
      </c>
      <c r="M71" s="87">
        <v>3.970000000001974E-2</v>
      </c>
      <c r="N71" s="83">
        <v>243525.19401800004</v>
      </c>
      <c r="O71" s="85">
        <v>97.79</v>
      </c>
      <c r="P71" s="83">
        <v>238.14329594900002</v>
      </c>
      <c r="Q71" s="84">
        <f t="shared" si="0"/>
        <v>7.8031619168438741E-4</v>
      </c>
      <c r="R71" s="84">
        <f>P71/'סכום נכסי הקרן'!$C$42</f>
        <v>3.095784296752963E-5</v>
      </c>
    </row>
    <row r="72" spans="2:18">
      <c r="B72" s="76" t="s">
        <v>3359</v>
      </c>
      <c r="C72" s="86" t="s">
        <v>3006</v>
      </c>
      <c r="D72" s="73">
        <v>7936</v>
      </c>
      <c r="E72" s="73"/>
      <c r="F72" s="73" t="s">
        <v>3036</v>
      </c>
      <c r="G72" s="95">
        <v>44087</v>
      </c>
      <c r="H72" s="73" t="s">
        <v>2996</v>
      </c>
      <c r="I72" s="83">
        <v>5.2499999999977014</v>
      </c>
      <c r="J72" s="86" t="s">
        <v>297</v>
      </c>
      <c r="K72" s="86" t="s">
        <v>132</v>
      </c>
      <c r="L72" s="87">
        <v>1.7947999999999999E-2</v>
      </c>
      <c r="M72" s="87">
        <v>3.0999999999985789E-2</v>
      </c>
      <c r="N72" s="83">
        <v>1147485.7236490003</v>
      </c>
      <c r="O72" s="85">
        <v>104.19</v>
      </c>
      <c r="P72" s="83">
        <v>1195.5653907669998</v>
      </c>
      <c r="Q72" s="84">
        <f t="shared" si="0"/>
        <v>3.9174692233736137E-3</v>
      </c>
      <c r="R72" s="84">
        <f>P72/'סכום נכסי הקרן'!$C$42</f>
        <v>1.554195572765751E-4</v>
      </c>
    </row>
    <row r="73" spans="2:18">
      <c r="B73" s="76" t="s">
        <v>3359</v>
      </c>
      <c r="C73" s="86" t="s">
        <v>3006</v>
      </c>
      <c r="D73" s="73">
        <v>7937</v>
      </c>
      <c r="E73" s="73"/>
      <c r="F73" s="73" t="s">
        <v>3036</v>
      </c>
      <c r="G73" s="95">
        <v>44087</v>
      </c>
      <c r="H73" s="73" t="s">
        <v>2996</v>
      </c>
      <c r="I73" s="83">
        <v>6.6600000000530919</v>
      </c>
      <c r="J73" s="86" t="s">
        <v>297</v>
      </c>
      <c r="K73" s="86" t="s">
        <v>132</v>
      </c>
      <c r="L73" s="87">
        <v>7.5499999999999998E-2</v>
      </c>
      <c r="M73" s="87">
        <v>7.6000000000539206E-2</v>
      </c>
      <c r="N73" s="83">
        <v>47430.526795000005</v>
      </c>
      <c r="O73" s="85">
        <v>101.66</v>
      </c>
      <c r="P73" s="83">
        <v>48.217908634000011</v>
      </c>
      <c r="Q73" s="84">
        <f t="shared" si="0"/>
        <v>1.5799401232914121E-4</v>
      </c>
      <c r="R73" s="84">
        <f>P73/'סכום נכסי הקרן'!$C$42</f>
        <v>6.2681690776369374E-6</v>
      </c>
    </row>
    <row r="74" spans="2:18">
      <c r="B74" s="76" t="s">
        <v>3360</v>
      </c>
      <c r="C74" s="86" t="s">
        <v>2997</v>
      </c>
      <c r="D74" s="73">
        <v>8063</v>
      </c>
      <c r="E74" s="73"/>
      <c r="F74" s="73" t="s">
        <v>388</v>
      </c>
      <c r="G74" s="95">
        <v>44147</v>
      </c>
      <c r="H74" s="73" t="s">
        <v>130</v>
      </c>
      <c r="I74" s="83">
        <v>7.5399999999979324</v>
      </c>
      <c r="J74" s="86" t="s">
        <v>476</v>
      </c>
      <c r="K74" s="86" t="s">
        <v>132</v>
      </c>
      <c r="L74" s="87">
        <v>1.6250000000000001E-2</v>
      </c>
      <c r="M74" s="87">
        <v>3.1799999999985853E-2</v>
      </c>
      <c r="N74" s="83">
        <v>923467.53362100024</v>
      </c>
      <c r="O74" s="85">
        <v>99.53</v>
      </c>
      <c r="P74" s="83">
        <v>919.12726263500019</v>
      </c>
      <c r="Q74" s="84">
        <f t="shared" si="0"/>
        <v>3.011673632862772E-3</v>
      </c>
      <c r="R74" s="84">
        <f>P74/'סכום נכסי הקרן'!$C$42</f>
        <v>1.1948351243918014E-4</v>
      </c>
    </row>
    <row r="75" spans="2:18">
      <c r="B75" s="76" t="s">
        <v>3360</v>
      </c>
      <c r="C75" s="86" t="s">
        <v>2997</v>
      </c>
      <c r="D75" s="73">
        <v>8145</v>
      </c>
      <c r="E75" s="73"/>
      <c r="F75" s="73" t="s">
        <v>388</v>
      </c>
      <c r="G75" s="95">
        <v>44185</v>
      </c>
      <c r="H75" s="73" t="s">
        <v>130</v>
      </c>
      <c r="I75" s="83">
        <v>7.5500000000021172</v>
      </c>
      <c r="J75" s="86" t="s">
        <v>476</v>
      </c>
      <c r="K75" s="86" t="s">
        <v>132</v>
      </c>
      <c r="L75" s="87">
        <v>1.4990000000000002E-2</v>
      </c>
      <c r="M75" s="87">
        <v>3.2600000000001884E-2</v>
      </c>
      <c r="N75" s="83">
        <v>434103.74178900005</v>
      </c>
      <c r="O75" s="85">
        <v>97.83</v>
      </c>
      <c r="P75" s="83">
        <v>424.68368624200008</v>
      </c>
      <c r="Q75" s="84">
        <f t="shared" ref="Q75:Q138" si="1">IFERROR(P75/$P$10,0)</f>
        <v>1.391546864245188E-3</v>
      </c>
      <c r="R75" s="84">
        <f>P75/'סכום נכסי הקרן'!$C$42</f>
        <v>5.520747840983541E-5</v>
      </c>
    </row>
    <row r="76" spans="2:18">
      <c r="B76" s="76" t="s">
        <v>3361</v>
      </c>
      <c r="C76" s="86" t="s">
        <v>2997</v>
      </c>
      <c r="D76" s="73" t="s">
        <v>3037</v>
      </c>
      <c r="E76" s="73"/>
      <c r="F76" s="73" t="s">
        <v>385</v>
      </c>
      <c r="G76" s="95">
        <v>42901</v>
      </c>
      <c r="H76" s="73" t="s">
        <v>294</v>
      </c>
      <c r="I76" s="83">
        <v>0.70000000000025464</v>
      </c>
      <c r="J76" s="86" t="s">
        <v>156</v>
      </c>
      <c r="K76" s="86" t="s">
        <v>132</v>
      </c>
      <c r="L76" s="87">
        <v>0.04</v>
      </c>
      <c r="M76" s="87">
        <v>6.0500000000035643E-2</v>
      </c>
      <c r="N76" s="83">
        <v>786854.96631500009</v>
      </c>
      <c r="O76" s="85">
        <v>99.81</v>
      </c>
      <c r="P76" s="83">
        <v>785.35992426400026</v>
      </c>
      <c r="Q76" s="84">
        <f t="shared" si="1"/>
        <v>2.5733626586509706E-3</v>
      </c>
      <c r="R76" s="84">
        <f>P76/'סכום נכסי הקרן'!$C$42</f>
        <v>1.0209419967699904E-4</v>
      </c>
    </row>
    <row r="77" spans="2:18">
      <c r="B77" s="76" t="s">
        <v>3362</v>
      </c>
      <c r="C77" s="86" t="s">
        <v>2997</v>
      </c>
      <c r="D77" s="73">
        <v>8224</v>
      </c>
      <c r="E77" s="73"/>
      <c r="F77" s="73" t="s">
        <v>388</v>
      </c>
      <c r="G77" s="95">
        <v>44223</v>
      </c>
      <c r="H77" s="73" t="s">
        <v>130</v>
      </c>
      <c r="I77" s="83">
        <v>12.350000000002314</v>
      </c>
      <c r="J77" s="86" t="s">
        <v>297</v>
      </c>
      <c r="K77" s="86" t="s">
        <v>132</v>
      </c>
      <c r="L77" s="87">
        <v>2.1537000000000001E-2</v>
      </c>
      <c r="M77" s="87">
        <v>4.0100000000009371E-2</v>
      </c>
      <c r="N77" s="83">
        <v>1980330.6930640002</v>
      </c>
      <c r="O77" s="85">
        <v>89.43</v>
      </c>
      <c r="P77" s="83">
        <v>1771.0098476340002</v>
      </c>
      <c r="Q77" s="84">
        <f t="shared" si="1"/>
        <v>5.8030088742756945E-3</v>
      </c>
      <c r="R77" s="84">
        <f>P77/'סכום נכסי הקרן'!$C$42</f>
        <v>2.3022543858947618E-4</v>
      </c>
    </row>
    <row r="78" spans="2:18">
      <c r="B78" s="76" t="s">
        <v>3362</v>
      </c>
      <c r="C78" s="86" t="s">
        <v>2997</v>
      </c>
      <c r="D78" s="73">
        <v>2963</v>
      </c>
      <c r="E78" s="73"/>
      <c r="F78" s="73" t="s">
        <v>388</v>
      </c>
      <c r="G78" s="95">
        <v>41423</v>
      </c>
      <c r="H78" s="73" t="s">
        <v>130</v>
      </c>
      <c r="I78" s="83">
        <v>2.8099999999993952</v>
      </c>
      <c r="J78" s="86" t="s">
        <v>297</v>
      </c>
      <c r="K78" s="86" t="s">
        <v>132</v>
      </c>
      <c r="L78" s="87">
        <v>0.05</v>
      </c>
      <c r="M78" s="87">
        <v>2.5199999999983569E-2</v>
      </c>
      <c r="N78" s="83">
        <v>379101.31500900007</v>
      </c>
      <c r="O78" s="85">
        <v>122.01</v>
      </c>
      <c r="P78" s="83">
        <v>462.54151128800004</v>
      </c>
      <c r="Q78" s="84">
        <f t="shared" si="1"/>
        <v>1.5155943363674978E-3</v>
      </c>
      <c r="R78" s="84">
        <f>P78/'סכום נכסי הקרן'!$C$42</f>
        <v>6.0128870793340793E-5</v>
      </c>
    </row>
    <row r="79" spans="2:18">
      <c r="B79" s="76" t="s">
        <v>3362</v>
      </c>
      <c r="C79" s="86" t="s">
        <v>2997</v>
      </c>
      <c r="D79" s="73">
        <v>2968</v>
      </c>
      <c r="E79" s="73"/>
      <c r="F79" s="73" t="s">
        <v>388</v>
      </c>
      <c r="G79" s="95">
        <v>41423</v>
      </c>
      <c r="H79" s="73" t="s">
        <v>130</v>
      </c>
      <c r="I79" s="83">
        <v>2.8099999999989911</v>
      </c>
      <c r="J79" s="86" t="s">
        <v>297</v>
      </c>
      <c r="K79" s="86" t="s">
        <v>132</v>
      </c>
      <c r="L79" s="87">
        <v>0.05</v>
      </c>
      <c r="M79" s="87">
        <v>2.519999999994622E-2</v>
      </c>
      <c r="N79" s="83">
        <v>121926.51821500002</v>
      </c>
      <c r="O79" s="85">
        <v>122.01</v>
      </c>
      <c r="P79" s="83">
        <v>148.76254361500003</v>
      </c>
      <c r="Q79" s="84">
        <f t="shared" si="1"/>
        <v>4.8744526288827005E-4</v>
      </c>
      <c r="R79" s="84">
        <f>P79/'סכום נכסי הקרן'!$C$42</f>
        <v>1.9338639982835037E-5</v>
      </c>
    </row>
    <row r="80" spans="2:18">
      <c r="B80" s="76" t="s">
        <v>3362</v>
      </c>
      <c r="C80" s="86" t="s">
        <v>2997</v>
      </c>
      <c r="D80" s="73">
        <v>4605</v>
      </c>
      <c r="E80" s="73"/>
      <c r="F80" s="73" t="s">
        <v>388</v>
      </c>
      <c r="G80" s="95">
        <v>42352</v>
      </c>
      <c r="H80" s="73" t="s">
        <v>130</v>
      </c>
      <c r="I80" s="83">
        <v>5.0300000000039509</v>
      </c>
      <c r="J80" s="86" t="s">
        <v>297</v>
      </c>
      <c r="K80" s="86" t="s">
        <v>132</v>
      </c>
      <c r="L80" s="87">
        <v>0.05</v>
      </c>
      <c r="M80" s="87">
        <v>2.8000000000020436E-2</v>
      </c>
      <c r="N80" s="83">
        <v>465956.57391500013</v>
      </c>
      <c r="O80" s="85">
        <v>126.01</v>
      </c>
      <c r="P80" s="83">
        <v>587.15191045600011</v>
      </c>
      <c r="Q80" s="84">
        <f t="shared" si="1"/>
        <v>1.9239010734333557E-3</v>
      </c>
      <c r="R80" s="84">
        <f>P80/'סכום נכסי הקרן'!$C$42</f>
        <v>7.6327811662918235E-5</v>
      </c>
    </row>
    <row r="81" spans="2:18">
      <c r="B81" s="76" t="s">
        <v>3362</v>
      </c>
      <c r="C81" s="86" t="s">
        <v>2997</v>
      </c>
      <c r="D81" s="73">
        <v>4606</v>
      </c>
      <c r="E81" s="73"/>
      <c r="F81" s="73" t="s">
        <v>388</v>
      </c>
      <c r="G81" s="95">
        <v>42352</v>
      </c>
      <c r="H81" s="73" t="s">
        <v>130</v>
      </c>
      <c r="I81" s="83">
        <v>6.7700000000007554</v>
      </c>
      <c r="J81" s="86" t="s">
        <v>297</v>
      </c>
      <c r="K81" s="86" t="s">
        <v>132</v>
      </c>
      <c r="L81" s="87">
        <v>4.0999999999999995E-2</v>
      </c>
      <c r="M81" s="87">
        <v>2.7900000000005178E-2</v>
      </c>
      <c r="N81" s="83">
        <v>1424799.9677250003</v>
      </c>
      <c r="O81" s="85">
        <v>123.26</v>
      </c>
      <c r="P81" s="83">
        <v>1756.2083562710006</v>
      </c>
      <c r="Q81" s="84">
        <f t="shared" si="1"/>
        <v>5.75450932140943E-3</v>
      </c>
      <c r="R81" s="84">
        <f>P81/'סכום נכסי הקרן'!$C$42</f>
        <v>2.283012935343951E-4</v>
      </c>
    </row>
    <row r="82" spans="2:18">
      <c r="B82" s="76" t="s">
        <v>3362</v>
      </c>
      <c r="C82" s="86" t="s">
        <v>2997</v>
      </c>
      <c r="D82" s="73">
        <v>5150</v>
      </c>
      <c r="E82" s="73"/>
      <c r="F82" s="73" t="s">
        <v>388</v>
      </c>
      <c r="G82" s="95">
        <v>42631</v>
      </c>
      <c r="H82" s="73" t="s">
        <v>130</v>
      </c>
      <c r="I82" s="83">
        <v>6.7400000000045859</v>
      </c>
      <c r="J82" s="86" t="s">
        <v>297</v>
      </c>
      <c r="K82" s="86" t="s">
        <v>132</v>
      </c>
      <c r="L82" s="87">
        <v>4.0999999999999995E-2</v>
      </c>
      <c r="M82" s="87">
        <v>3.0400000000010877E-2</v>
      </c>
      <c r="N82" s="83">
        <v>422810.45484700007</v>
      </c>
      <c r="O82" s="85">
        <v>121.7</v>
      </c>
      <c r="P82" s="83">
        <v>514.56031563600015</v>
      </c>
      <c r="Q82" s="84">
        <f t="shared" si="1"/>
        <v>1.6860426168578272E-3</v>
      </c>
      <c r="R82" s="84">
        <f>P82/'סכום נכסי הקרן'!$C$42</f>
        <v>6.6891143776699985E-5</v>
      </c>
    </row>
    <row r="83" spans="2:18">
      <c r="B83" s="76" t="s">
        <v>3363</v>
      </c>
      <c r="C83" s="86" t="s">
        <v>3006</v>
      </c>
      <c r="D83" s="73" t="s">
        <v>3038</v>
      </c>
      <c r="E83" s="73"/>
      <c r="F83" s="73" t="s">
        <v>385</v>
      </c>
      <c r="G83" s="95">
        <v>42033</v>
      </c>
      <c r="H83" s="73" t="s">
        <v>294</v>
      </c>
      <c r="I83" s="83">
        <v>3.6700000000042299</v>
      </c>
      <c r="J83" s="86" t="s">
        <v>304</v>
      </c>
      <c r="K83" s="86" t="s">
        <v>132</v>
      </c>
      <c r="L83" s="87">
        <v>5.0999999999999997E-2</v>
      </c>
      <c r="M83" s="87">
        <v>2.8500000000035244E-2</v>
      </c>
      <c r="N83" s="83">
        <v>92480.863551000017</v>
      </c>
      <c r="O83" s="85">
        <v>122.72</v>
      </c>
      <c r="P83" s="83">
        <v>113.49251975600001</v>
      </c>
      <c r="Q83" s="84">
        <f t="shared" si="1"/>
        <v>3.7187715256797638E-4</v>
      </c>
      <c r="R83" s="84">
        <f>P83/'סכום נכסי הקרן'!$C$42</f>
        <v>1.4753653217884154E-5</v>
      </c>
    </row>
    <row r="84" spans="2:18">
      <c r="B84" s="76" t="s">
        <v>3363</v>
      </c>
      <c r="C84" s="86" t="s">
        <v>3006</v>
      </c>
      <c r="D84" s="73" t="s">
        <v>3039</v>
      </c>
      <c r="E84" s="73"/>
      <c r="F84" s="73" t="s">
        <v>385</v>
      </c>
      <c r="G84" s="95">
        <v>42054</v>
      </c>
      <c r="H84" s="73" t="s">
        <v>294</v>
      </c>
      <c r="I84" s="83">
        <v>3.6699999999952166</v>
      </c>
      <c r="J84" s="86" t="s">
        <v>304</v>
      </c>
      <c r="K84" s="86" t="s">
        <v>132</v>
      </c>
      <c r="L84" s="87">
        <v>5.0999999999999997E-2</v>
      </c>
      <c r="M84" s="87">
        <v>2.8499999999961997E-2</v>
      </c>
      <c r="N84" s="83">
        <v>180653.10403300001</v>
      </c>
      <c r="O84" s="85">
        <v>123.81</v>
      </c>
      <c r="P84" s="83">
        <v>223.66661802100003</v>
      </c>
      <c r="Q84" s="84">
        <f t="shared" si="1"/>
        <v>7.3288094416250219E-4</v>
      </c>
      <c r="R84" s="84">
        <f>P84/'סכום נכסי הקרן'!$C$42</f>
        <v>2.9075922587614746E-5</v>
      </c>
    </row>
    <row r="85" spans="2:18">
      <c r="B85" s="76" t="s">
        <v>3363</v>
      </c>
      <c r="C85" s="86" t="s">
        <v>3006</v>
      </c>
      <c r="D85" s="73" t="s">
        <v>3040</v>
      </c>
      <c r="E85" s="73"/>
      <c r="F85" s="73" t="s">
        <v>385</v>
      </c>
      <c r="G85" s="95">
        <v>42565</v>
      </c>
      <c r="H85" s="73" t="s">
        <v>294</v>
      </c>
      <c r="I85" s="83">
        <v>3.6700000000005466</v>
      </c>
      <c r="J85" s="86" t="s">
        <v>304</v>
      </c>
      <c r="K85" s="86" t="s">
        <v>132</v>
      </c>
      <c r="L85" s="87">
        <v>5.0999999999999997E-2</v>
      </c>
      <c r="M85" s="87">
        <v>2.8500000000009115E-2</v>
      </c>
      <c r="N85" s="83">
        <v>220503.17955300002</v>
      </c>
      <c r="O85" s="85">
        <v>124.31</v>
      </c>
      <c r="P85" s="83">
        <v>274.10751745500011</v>
      </c>
      <c r="Q85" s="84">
        <f t="shared" si="1"/>
        <v>8.9815895627124234E-4</v>
      </c>
      <c r="R85" s="84">
        <f>P85/'סכום נכסי הקרן'!$C$42</f>
        <v>3.5633073136808217E-5</v>
      </c>
    </row>
    <row r="86" spans="2:18">
      <c r="B86" s="76" t="s">
        <v>3363</v>
      </c>
      <c r="C86" s="86" t="s">
        <v>3006</v>
      </c>
      <c r="D86" s="73" t="s">
        <v>3041</v>
      </c>
      <c r="E86" s="73"/>
      <c r="F86" s="73" t="s">
        <v>385</v>
      </c>
      <c r="G86" s="95">
        <v>40570</v>
      </c>
      <c r="H86" s="73" t="s">
        <v>294</v>
      </c>
      <c r="I86" s="83">
        <v>3.689999999999134</v>
      </c>
      <c r="J86" s="86" t="s">
        <v>304</v>
      </c>
      <c r="K86" s="86" t="s">
        <v>132</v>
      </c>
      <c r="L86" s="87">
        <v>5.0999999999999997E-2</v>
      </c>
      <c r="M86" s="87">
        <v>2.5099999999997756E-2</v>
      </c>
      <c r="N86" s="83">
        <v>1118048.9327560002</v>
      </c>
      <c r="O86" s="85">
        <v>131.08000000000001</v>
      </c>
      <c r="P86" s="83">
        <v>1465.5385793830001</v>
      </c>
      <c r="Q86" s="84">
        <f t="shared" si="1"/>
        <v>4.8020813622886788E-3</v>
      </c>
      <c r="R86" s="84">
        <f>P86/'סכום נכסי הקרן'!$C$42</f>
        <v>1.9051518130122649E-4</v>
      </c>
    </row>
    <row r="87" spans="2:18">
      <c r="B87" s="76" t="s">
        <v>3363</v>
      </c>
      <c r="C87" s="86" t="s">
        <v>3006</v>
      </c>
      <c r="D87" s="73" t="s">
        <v>3042</v>
      </c>
      <c r="E87" s="73"/>
      <c r="F87" s="73" t="s">
        <v>385</v>
      </c>
      <c r="G87" s="95">
        <v>41207</v>
      </c>
      <c r="H87" s="73" t="s">
        <v>294</v>
      </c>
      <c r="I87" s="83">
        <v>3.6899999999894835</v>
      </c>
      <c r="J87" s="86" t="s">
        <v>304</v>
      </c>
      <c r="K87" s="86" t="s">
        <v>132</v>
      </c>
      <c r="L87" s="87">
        <v>5.0999999999999997E-2</v>
      </c>
      <c r="M87" s="87">
        <v>2.4999999999749608E-2</v>
      </c>
      <c r="N87" s="83">
        <v>15892.309535000002</v>
      </c>
      <c r="O87" s="85">
        <v>125.65</v>
      </c>
      <c r="P87" s="83">
        <v>19.968686909000002</v>
      </c>
      <c r="Q87" s="84">
        <f t="shared" si="1"/>
        <v>6.5430730097502842E-5</v>
      </c>
      <c r="R87" s="84">
        <f>P87/'סכום נכסי הקרן'!$C$42</f>
        <v>2.5958634322797639E-6</v>
      </c>
    </row>
    <row r="88" spans="2:18">
      <c r="B88" s="76" t="s">
        <v>3363</v>
      </c>
      <c r="C88" s="86" t="s">
        <v>3006</v>
      </c>
      <c r="D88" s="73" t="s">
        <v>3043</v>
      </c>
      <c r="E88" s="73"/>
      <c r="F88" s="73" t="s">
        <v>385</v>
      </c>
      <c r="G88" s="95">
        <v>41239</v>
      </c>
      <c r="H88" s="73" t="s">
        <v>294</v>
      </c>
      <c r="I88" s="83">
        <v>3.6699999999940318</v>
      </c>
      <c r="J88" s="86" t="s">
        <v>304</v>
      </c>
      <c r="K88" s="86" t="s">
        <v>132</v>
      </c>
      <c r="L88" s="87">
        <v>5.0999999999999997E-2</v>
      </c>
      <c r="M88" s="87">
        <v>2.8499999999931136E-2</v>
      </c>
      <c r="N88" s="83">
        <v>140150.64523900003</v>
      </c>
      <c r="O88" s="85">
        <v>124.34</v>
      </c>
      <c r="P88" s="83">
        <v>174.26332301200003</v>
      </c>
      <c r="Q88" s="84">
        <f t="shared" si="1"/>
        <v>5.710028158513069E-4</v>
      </c>
      <c r="R88" s="84">
        <f>P88/'סכום נכסי הקרן'!$C$42</f>
        <v>2.265365719117588E-5</v>
      </c>
    </row>
    <row r="89" spans="2:18">
      <c r="B89" s="76" t="s">
        <v>3363</v>
      </c>
      <c r="C89" s="86" t="s">
        <v>3006</v>
      </c>
      <c r="D89" s="73" t="s">
        <v>3044</v>
      </c>
      <c r="E89" s="73"/>
      <c r="F89" s="73" t="s">
        <v>385</v>
      </c>
      <c r="G89" s="95">
        <v>41269</v>
      </c>
      <c r="H89" s="73" t="s">
        <v>294</v>
      </c>
      <c r="I89" s="83">
        <v>3.689999999991918</v>
      </c>
      <c r="J89" s="86" t="s">
        <v>304</v>
      </c>
      <c r="K89" s="86" t="s">
        <v>132</v>
      </c>
      <c r="L89" s="87">
        <v>5.0999999999999997E-2</v>
      </c>
      <c r="M89" s="87">
        <v>2.5100000000039372E-2</v>
      </c>
      <c r="N89" s="83">
        <v>38156.741431000009</v>
      </c>
      <c r="O89" s="85">
        <v>126.47</v>
      </c>
      <c r="P89" s="83">
        <v>48.256833831000009</v>
      </c>
      <c r="Q89" s="84">
        <f t="shared" si="1"/>
        <v>1.5812155722333006E-4</v>
      </c>
      <c r="R89" s="84">
        <f>P89/'סכום נכסי הקרן'!$C$42</f>
        <v>6.27322922485378E-6</v>
      </c>
    </row>
    <row r="90" spans="2:18">
      <c r="B90" s="76" t="s">
        <v>3363</v>
      </c>
      <c r="C90" s="86" t="s">
        <v>3006</v>
      </c>
      <c r="D90" s="73" t="s">
        <v>3045</v>
      </c>
      <c r="E90" s="73"/>
      <c r="F90" s="73" t="s">
        <v>385</v>
      </c>
      <c r="G90" s="95">
        <v>41298</v>
      </c>
      <c r="H90" s="73" t="s">
        <v>294</v>
      </c>
      <c r="I90" s="83">
        <v>3.6699999999891952</v>
      </c>
      <c r="J90" s="86" t="s">
        <v>304</v>
      </c>
      <c r="K90" s="86" t="s">
        <v>132</v>
      </c>
      <c r="L90" s="87">
        <v>5.0999999999999997E-2</v>
      </c>
      <c r="M90" s="87">
        <v>2.849999999987534E-2</v>
      </c>
      <c r="N90" s="83">
        <v>77209.733187999998</v>
      </c>
      <c r="O90" s="85">
        <v>124.68</v>
      </c>
      <c r="P90" s="83">
        <v>96.265097112000035</v>
      </c>
      <c r="Q90" s="84">
        <f t="shared" si="1"/>
        <v>3.1542863161955416E-4</v>
      </c>
      <c r="R90" s="84">
        <f>P90/'סכום נכסי הקרן'!$C$42</f>
        <v>1.251414509810727E-5</v>
      </c>
    </row>
    <row r="91" spans="2:18">
      <c r="B91" s="76" t="s">
        <v>3363</v>
      </c>
      <c r="C91" s="86" t="s">
        <v>3006</v>
      </c>
      <c r="D91" s="73" t="s">
        <v>3046</v>
      </c>
      <c r="E91" s="73"/>
      <c r="F91" s="73" t="s">
        <v>385</v>
      </c>
      <c r="G91" s="95">
        <v>41330</v>
      </c>
      <c r="H91" s="73" t="s">
        <v>294</v>
      </c>
      <c r="I91" s="83">
        <v>3.6699999999899671</v>
      </c>
      <c r="J91" s="86" t="s">
        <v>304</v>
      </c>
      <c r="K91" s="86" t="s">
        <v>132</v>
      </c>
      <c r="L91" s="87">
        <v>5.0999999999999997E-2</v>
      </c>
      <c r="M91" s="87">
        <v>2.8499999999899668E-2</v>
      </c>
      <c r="N91" s="83">
        <v>119688.24931400002</v>
      </c>
      <c r="O91" s="85">
        <v>124.91</v>
      </c>
      <c r="P91" s="83">
        <v>149.50260145000001</v>
      </c>
      <c r="Q91" s="84">
        <f t="shared" si="1"/>
        <v>4.8987018570262905E-4</v>
      </c>
      <c r="R91" s="84">
        <f>P91/'סכום נכסי הקרן'!$C$42</f>
        <v>1.9434845060334786E-5</v>
      </c>
    </row>
    <row r="92" spans="2:18">
      <c r="B92" s="76" t="s">
        <v>3363</v>
      </c>
      <c r="C92" s="86" t="s">
        <v>3006</v>
      </c>
      <c r="D92" s="73" t="s">
        <v>3047</v>
      </c>
      <c r="E92" s="73"/>
      <c r="F92" s="73" t="s">
        <v>385</v>
      </c>
      <c r="G92" s="95">
        <v>41389</v>
      </c>
      <c r="H92" s="73" t="s">
        <v>294</v>
      </c>
      <c r="I92" s="83">
        <v>3.6899999999863877</v>
      </c>
      <c r="J92" s="86" t="s">
        <v>304</v>
      </c>
      <c r="K92" s="86" t="s">
        <v>132</v>
      </c>
      <c r="L92" s="87">
        <v>5.0999999999999997E-2</v>
      </c>
      <c r="M92" s="87">
        <v>2.5099999999984877E-2</v>
      </c>
      <c r="N92" s="83">
        <v>52389.343602000008</v>
      </c>
      <c r="O92" s="85">
        <v>126.2</v>
      </c>
      <c r="P92" s="83">
        <v>66.115354310000015</v>
      </c>
      <c r="Q92" s="84">
        <f t="shared" si="1"/>
        <v>2.1663797538979093E-4</v>
      </c>
      <c r="R92" s="84">
        <f>P92/'סכום נכסי הקרן'!$C$42</f>
        <v>8.5947779815304882E-6</v>
      </c>
    </row>
    <row r="93" spans="2:18">
      <c r="B93" s="76" t="s">
        <v>3363</v>
      </c>
      <c r="C93" s="86" t="s">
        <v>3006</v>
      </c>
      <c r="D93" s="73" t="s">
        <v>3048</v>
      </c>
      <c r="E93" s="73"/>
      <c r="F93" s="73" t="s">
        <v>385</v>
      </c>
      <c r="G93" s="95">
        <v>41422</v>
      </c>
      <c r="H93" s="73" t="s">
        <v>294</v>
      </c>
      <c r="I93" s="83">
        <v>3.6800000000132704</v>
      </c>
      <c r="J93" s="86" t="s">
        <v>304</v>
      </c>
      <c r="K93" s="86" t="s">
        <v>132</v>
      </c>
      <c r="L93" s="87">
        <v>5.0999999999999997E-2</v>
      </c>
      <c r="M93" s="87">
        <v>2.5099999999788496E-2</v>
      </c>
      <c r="N93" s="83">
        <v>19187.838176000005</v>
      </c>
      <c r="O93" s="85">
        <v>125.67</v>
      </c>
      <c r="P93" s="83">
        <v>24.113356101000004</v>
      </c>
      <c r="Q93" s="84">
        <f t="shared" si="1"/>
        <v>7.9011429343328623E-5</v>
      </c>
      <c r="R93" s="84">
        <f>P93/'סכום נכסי הקרן'!$C$42</f>
        <v>3.1346567562193655E-6</v>
      </c>
    </row>
    <row r="94" spans="2:18">
      <c r="B94" s="76" t="s">
        <v>3363</v>
      </c>
      <c r="C94" s="86" t="s">
        <v>3006</v>
      </c>
      <c r="D94" s="73" t="s">
        <v>3049</v>
      </c>
      <c r="E94" s="73"/>
      <c r="F94" s="73" t="s">
        <v>385</v>
      </c>
      <c r="G94" s="95">
        <v>41450</v>
      </c>
      <c r="H94" s="73" t="s">
        <v>294</v>
      </c>
      <c r="I94" s="83">
        <v>3.6799999999647186</v>
      </c>
      <c r="J94" s="86" t="s">
        <v>304</v>
      </c>
      <c r="K94" s="86" t="s">
        <v>132</v>
      </c>
      <c r="L94" s="87">
        <v>5.0999999999999997E-2</v>
      </c>
      <c r="M94" s="87">
        <v>2.5199999999848798E-2</v>
      </c>
      <c r="N94" s="83">
        <v>31610.488267000004</v>
      </c>
      <c r="O94" s="85">
        <v>125.53</v>
      </c>
      <c r="P94" s="83">
        <v>39.680647330000006</v>
      </c>
      <c r="Q94" s="84">
        <f t="shared" si="1"/>
        <v>1.3002025307799506E-4</v>
      </c>
      <c r="R94" s="84">
        <f>P94/'סכום נכסי הקרן'!$C$42</f>
        <v>5.1583532679212606E-6</v>
      </c>
    </row>
    <row r="95" spans="2:18">
      <c r="B95" s="76" t="s">
        <v>3363</v>
      </c>
      <c r="C95" s="86" t="s">
        <v>3006</v>
      </c>
      <c r="D95" s="73" t="s">
        <v>3050</v>
      </c>
      <c r="E95" s="73"/>
      <c r="F95" s="73" t="s">
        <v>385</v>
      </c>
      <c r="G95" s="95">
        <v>41480</v>
      </c>
      <c r="H95" s="73" t="s">
        <v>294</v>
      </c>
      <c r="I95" s="83">
        <v>3.6799999999779716</v>
      </c>
      <c r="J95" s="86" t="s">
        <v>304</v>
      </c>
      <c r="K95" s="86" t="s">
        <v>132</v>
      </c>
      <c r="L95" s="87">
        <v>5.0999999999999997E-2</v>
      </c>
      <c r="M95" s="87">
        <v>2.5799999999837685E-2</v>
      </c>
      <c r="N95" s="83">
        <v>27760.234178000002</v>
      </c>
      <c r="O95" s="85">
        <v>124.28</v>
      </c>
      <c r="P95" s="83">
        <v>34.500419482000005</v>
      </c>
      <c r="Q95" s="84">
        <f t="shared" si="1"/>
        <v>1.1304637333764564E-4</v>
      </c>
      <c r="R95" s="84">
        <f>P95/'סכום נכסי הקרן'!$C$42</f>
        <v>4.484940734449178E-6</v>
      </c>
    </row>
    <row r="96" spans="2:18">
      <c r="B96" s="76" t="s">
        <v>3363</v>
      </c>
      <c r="C96" s="86" t="s">
        <v>3006</v>
      </c>
      <c r="D96" s="73" t="s">
        <v>3051</v>
      </c>
      <c r="E96" s="73"/>
      <c r="F96" s="73" t="s">
        <v>385</v>
      </c>
      <c r="G96" s="95">
        <v>41512</v>
      </c>
      <c r="H96" s="73" t="s">
        <v>294</v>
      </c>
      <c r="I96" s="83">
        <v>3.6299999999996135</v>
      </c>
      <c r="J96" s="86" t="s">
        <v>304</v>
      </c>
      <c r="K96" s="86" t="s">
        <v>132</v>
      </c>
      <c r="L96" s="87">
        <v>5.0999999999999997E-2</v>
      </c>
      <c r="M96" s="87">
        <v>3.5799999999938173E-2</v>
      </c>
      <c r="N96" s="83">
        <v>86547.559429999994</v>
      </c>
      <c r="O96" s="85">
        <v>119.6</v>
      </c>
      <c r="P96" s="83">
        <v>103.510885508</v>
      </c>
      <c r="Q96" s="84">
        <f t="shared" si="1"/>
        <v>3.3917066468576511E-4</v>
      </c>
      <c r="R96" s="84">
        <f>P96/'סכום נכסי הקרן'!$C$42</f>
        <v>1.3456073689653066E-5</v>
      </c>
    </row>
    <row r="97" spans="2:18">
      <c r="B97" s="76" t="s">
        <v>3363</v>
      </c>
      <c r="C97" s="86" t="s">
        <v>3006</v>
      </c>
      <c r="D97" s="73" t="s">
        <v>3052</v>
      </c>
      <c r="E97" s="73"/>
      <c r="F97" s="73" t="s">
        <v>385</v>
      </c>
      <c r="G97" s="95">
        <v>40871</v>
      </c>
      <c r="H97" s="73" t="s">
        <v>294</v>
      </c>
      <c r="I97" s="83">
        <v>3.6599999999942163</v>
      </c>
      <c r="J97" s="86" t="s">
        <v>304</v>
      </c>
      <c r="K97" s="86" t="s">
        <v>132</v>
      </c>
      <c r="L97" s="87">
        <v>5.1879999999999996E-2</v>
      </c>
      <c r="M97" s="87">
        <v>2.8499999999873495E-2</v>
      </c>
      <c r="N97" s="83">
        <v>43556.02912900001</v>
      </c>
      <c r="O97" s="85">
        <v>127.04</v>
      </c>
      <c r="P97" s="83">
        <v>55.333579002000015</v>
      </c>
      <c r="Q97" s="84">
        <f t="shared" si="1"/>
        <v>1.8130969199466623E-4</v>
      </c>
      <c r="R97" s="84">
        <f>P97/'סכום נכסי הקרן'!$C$42</f>
        <v>7.1931827547316873E-6</v>
      </c>
    </row>
    <row r="98" spans="2:18">
      <c r="B98" s="76" t="s">
        <v>3363</v>
      </c>
      <c r="C98" s="86" t="s">
        <v>3006</v>
      </c>
      <c r="D98" s="73" t="s">
        <v>3053</v>
      </c>
      <c r="E98" s="73"/>
      <c r="F98" s="73" t="s">
        <v>385</v>
      </c>
      <c r="G98" s="95">
        <v>41547</v>
      </c>
      <c r="H98" s="73" t="s">
        <v>294</v>
      </c>
      <c r="I98" s="83">
        <v>3.6300000000269881</v>
      </c>
      <c r="J98" s="86" t="s">
        <v>304</v>
      </c>
      <c r="K98" s="86" t="s">
        <v>132</v>
      </c>
      <c r="L98" s="87">
        <v>5.0999999999999997E-2</v>
      </c>
      <c r="M98" s="87">
        <v>3.5800000000216971E-2</v>
      </c>
      <c r="N98" s="83">
        <v>63327.610080000006</v>
      </c>
      <c r="O98" s="85">
        <v>119.36</v>
      </c>
      <c r="P98" s="83">
        <v>75.58783789200001</v>
      </c>
      <c r="Q98" s="84">
        <f t="shared" si="1"/>
        <v>2.4767614627360229E-4</v>
      </c>
      <c r="R98" s="84">
        <f>P98/'סכום נכסי הקרן'!$C$42</f>
        <v>9.8261696025940493E-6</v>
      </c>
    </row>
    <row r="99" spans="2:18">
      <c r="B99" s="76" t="s">
        <v>3363</v>
      </c>
      <c r="C99" s="86" t="s">
        <v>3006</v>
      </c>
      <c r="D99" s="73" t="s">
        <v>3054</v>
      </c>
      <c r="E99" s="73"/>
      <c r="F99" s="73" t="s">
        <v>385</v>
      </c>
      <c r="G99" s="95">
        <v>41571</v>
      </c>
      <c r="H99" s="73" t="s">
        <v>294</v>
      </c>
      <c r="I99" s="83">
        <v>3.6800000000094504</v>
      </c>
      <c r="J99" s="86" t="s">
        <v>304</v>
      </c>
      <c r="K99" s="86" t="s">
        <v>132</v>
      </c>
      <c r="L99" s="87">
        <v>5.0999999999999997E-2</v>
      </c>
      <c r="M99" s="87">
        <v>2.6500000000013128E-2</v>
      </c>
      <c r="N99" s="83">
        <v>30878.240787000002</v>
      </c>
      <c r="O99" s="85">
        <v>123.37</v>
      </c>
      <c r="P99" s="83">
        <v>38.094486623000002</v>
      </c>
      <c r="Q99" s="84">
        <f t="shared" si="1"/>
        <v>1.2482293321495463E-4</v>
      </c>
      <c r="R99" s="84">
        <f>P99/'סכום נכסי הקרן'!$C$42</f>
        <v>4.9521576078969366E-6</v>
      </c>
    </row>
    <row r="100" spans="2:18">
      <c r="B100" s="76" t="s">
        <v>3363</v>
      </c>
      <c r="C100" s="86" t="s">
        <v>3006</v>
      </c>
      <c r="D100" s="73" t="s">
        <v>3055</v>
      </c>
      <c r="E100" s="73"/>
      <c r="F100" s="73" t="s">
        <v>385</v>
      </c>
      <c r="G100" s="95">
        <v>41597</v>
      </c>
      <c r="H100" s="73" t="s">
        <v>294</v>
      </c>
      <c r="I100" s="83">
        <v>3.6800000000775372</v>
      </c>
      <c r="J100" s="86" t="s">
        <v>304</v>
      </c>
      <c r="K100" s="86" t="s">
        <v>132</v>
      </c>
      <c r="L100" s="87">
        <v>5.0999999999999997E-2</v>
      </c>
      <c r="M100" s="87">
        <v>2.6700000000193843E-2</v>
      </c>
      <c r="N100" s="83">
        <v>7974.5995150000008</v>
      </c>
      <c r="O100" s="85">
        <v>122.91</v>
      </c>
      <c r="P100" s="83">
        <v>9.8015807430000024</v>
      </c>
      <c r="Q100" s="84">
        <f t="shared" si="1"/>
        <v>3.2116512570241455E-5</v>
      </c>
      <c r="R100" s="84">
        <f>P100/'סכום נכסי הקרן'!$C$42</f>
        <v>1.2741731664801485E-6</v>
      </c>
    </row>
    <row r="101" spans="2:18">
      <c r="B101" s="76" t="s">
        <v>3363</v>
      </c>
      <c r="C101" s="86" t="s">
        <v>3006</v>
      </c>
      <c r="D101" s="73" t="s">
        <v>3056</v>
      </c>
      <c r="E101" s="73"/>
      <c r="F101" s="73" t="s">
        <v>385</v>
      </c>
      <c r="G101" s="95">
        <v>41630</v>
      </c>
      <c r="H101" s="73" t="s">
        <v>294</v>
      </c>
      <c r="I101" s="83">
        <v>3.6700000000089914</v>
      </c>
      <c r="J101" s="86" t="s">
        <v>304</v>
      </c>
      <c r="K101" s="86" t="s">
        <v>132</v>
      </c>
      <c r="L101" s="87">
        <v>5.0999999999999997E-2</v>
      </c>
      <c r="M101" s="87">
        <v>2.8499999999999991E-2</v>
      </c>
      <c r="N101" s="83">
        <v>90725.198252000002</v>
      </c>
      <c r="O101" s="85">
        <v>122.58</v>
      </c>
      <c r="P101" s="83">
        <v>111.21095400000003</v>
      </c>
      <c r="Q101" s="84">
        <f t="shared" si="1"/>
        <v>3.6440122218452906E-4</v>
      </c>
      <c r="R101" s="84">
        <f>P101/'סכום נכסי הקרן'!$C$42</f>
        <v>1.4457057195254709E-5</v>
      </c>
    </row>
    <row r="102" spans="2:18">
      <c r="B102" s="76" t="s">
        <v>3363</v>
      </c>
      <c r="C102" s="86" t="s">
        <v>3006</v>
      </c>
      <c r="D102" s="73" t="s">
        <v>3057</v>
      </c>
      <c r="E102" s="73"/>
      <c r="F102" s="73" t="s">
        <v>385</v>
      </c>
      <c r="G102" s="95">
        <v>41666</v>
      </c>
      <c r="H102" s="73" t="s">
        <v>294</v>
      </c>
      <c r="I102" s="83">
        <v>3.6699999999269464</v>
      </c>
      <c r="J102" s="86" t="s">
        <v>304</v>
      </c>
      <c r="K102" s="86" t="s">
        <v>132</v>
      </c>
      <c r="L102" s="87">
        <v>5.0999999999999997E-2</v>
      </c>
      <c r="M102" s="87">
        <v>2.8499999999371826E-2</v>
      </c>
      <c r="N102" s="83">
        <v>17548.048816000002</v>
      </c>
      <c r="O102" s="85">
        <v>122.47</v>
      </c>
      <c r="P102" s="83">
        <v>21.491095871000006</v>
      </c>
      <c r="Q102" s="84">
        <f t="shared" si="1"/>
        <v>7.041915674491279E-5</v>
      </c>
      <c r="R102" s="84">
        <f>P102/'סכום נכסי הקרן'!$C$42</f>
        <v>2.7937715757365889E-6</v>
      </c>
    </row>
    <row r="103" spans="2:18">
      <c r="B103" s="76" t="s">
        <v>3363</v>
      </c>
      <c r="C103" s="86" t="s">
        <v>3006</v>
      </c>
      <c r="D103" s="73" t="s">
        <v>3058</v>
      </c>
      <c r="E103" s="73"/>
      <c r="F103" s="73" t="s">
        <v>385</v>
      </c>
      <c r="G103" s="95">
        <v>41696</v>
      </c>
      <c r="H103" s="73" t="s">
        <v>294</v>
      </c>
      <c r="I103" s="83">
        <v>3.6700000000019219</v>
      </c>
      <c r="J103" s="86" t="s">
        <v>304</v>
      </c>
      <c r="K103" s="86" t="s">
        <v>132</v>
      </c>
      <c r="L103" s="87">
        <v>5.0999999999999997E-2</v>
      </c>
      <c r="M103" s="87">
        <v>2.8500000000096115E-2</v>
      </c>
      <c r="N103" s="83">
        <v>16889.990486000002</v>
      </c>
      <c r="O103" s="85">
        <v>123.2</v>
      </c>
      <c r="P103" s="83">
        <v>20.808468988000005</v>
      </c>
      <c r="Q103" s="84">
        <f t="shared" si="1"/>
        <v>6.818241601466768E-5</v>
      </c>
      <c r="R103" s="84">
        <f>P103/'סכום נכסי הקרן'!$C$42</f>
        <v>2.7050323325632103E-6</v>
      </c>
    </row>
    <row r="104" spans="2:18">
      <c r="B104" s="76" t="s">
        <v>3363</v>
      </c>
      <c r="C104" s="86" t="s">
        <v>3006</v>
      </c>
      <c r="D104" s="73" t="s">
        <v>3059</v>
      </c>
      <c r="E104" s="73"/>
      <c r="F104" s="73" t="s">
        <v>385</v>
      </c>
      <c r="G104" s="95">
        <v>41725</v>
      </c>
      <c r="H104" s="73" t="s">
        <v>294</v>
      </c>
      <c r="I104" s="83">
        <v>3.6699999999857909</v>
      </c>
      <c r="J104" s="86" t="s">
        <v>304</v>
      </c>
      <c r="K104" s="86" t="s">
        <v>132</v>
      </c>
      <c r="L104" s="87">
        <v>5.0999999999999997E-2</v>
      </c>
      <c r="M104" s="87">
        <v>2.8499999999891626E-2</v>
      </c>
      <c r="N104" s="83">
        <v>33636.931849000008</v>
      </c>
      <c r="O104" s="85">
        <v>123.44</v>
      </c>
      <c r="P104" s="83">
        <v>41.521428577000009</v>
      </c>
      <c r="Q104" s="84">
        <f t="shared" si="1"/>
        <v>1.3605187956850393E-4</v>
      </c>
      <c r="R104" s="84">
        <f>P104/'סכום נכסי הקרן'!$C$42</f>
        <v>5.397648758290234E-6</v>
      </c>
    </row>
    <row r="105" spans="2:18">
      <c r="B105" s="76" t="s">
        <v>3363</v>
      </c>
      <c r="C105" s="86" t="s">
        <v>3006</v>
      </c>
      <c r="D105" s="73" t="s">
        <v>3060</v>
      </c>
      <c r="E105" s="73"/>
      <c r="F105" s="73" t="s">
        <v>385</v>
      </c>
      <c r="G105" s="95">
        <v>41787</v>
      </c>
      <c r="H105" s="73" t="s">
        <v>294</v>
      </c>
      <c r="I105" s="83">
        <v>3.6700000000668234</v>
      </c>
      <c r="J105" s="86" t="s">
        <v>304</v>
      </c>
      <c r="K105" s="86" t="s">
        <v>132</v>
      </c>
      <c r="L105" s="87">
        <v>5.0999999999999997E-2</v>
      </c>
      <c r="M105" s="87">
        <v>2.8500000000652871E-2</v>
      </c>
      <c r="N105" s="83">
        <v>21176.702879000004</v>
      </c>
      <c r="O105" s="85">
        <v>122.96</v>
      </c>
      <c r="P105" s="83">
        <v>26.038874378000003</v>
      </c>
      <c r="Q105" s="84">
        <f t="shared" si="1"/>
        <v>8.532071083260933E-5</v>
      </c>
      <c r="R105" s="84">
        <f>P105/'סכום נכסי הקרן'!$C$42</f>
        <v>3.3849677809867394E-6</v>
      </c>
    </row>
    <row r="106" spans="2:18">
      <c r="B106" s="76" t="s">
        <v>3363</v>
      </c>
      <c r="C106" s="86" t="s">
        <v>3006</v>
      </c>
      <c r="D106" s="73" t="s">
        <v>3061</v>
      </c>
      <c r="E106" s="73"/>
      <c r="F106" s="73" t="s">
        <v>385</v>
      </c>
      <c r="G106" s="95">
        <v>41815</v>
      </c>
      <c r="H106" s="73" t="s">
        <v>294</v>
      </c>
      <c r="I106" s="83">
        <v>3.6699999998707802</v>
      </c>
      <c r="J106" s="86" t="s">
        <v>304</v>
      </c>
      <c r="K106" s="86" t="s">
        <v>132</v>
      </c>
      <c r="L106" s="87">
        <v>5.0999999999999997E-2</v>
      </c>
      <c r="M106" s="87">
        <v>2.8499999999350479E-2</v>
      </c>
      <c r="N106" s="83">
        <v>11906.683046000002</v>
      </c>
      <c r="O106" s="85">
        <v>122.84</v>
      </c>
      <c r="P106" s="83">
        <v>14.626170267000001</v>
      </c>
      <c r="Q106" s="84">
        <f t="shared" si="1"/>
        <v>4.7925084080960394E-5</v>
      </c>
      <c r="R106" s="84">
        <f>P106/'סכום נכסי הקרן'!$C$42</f>
        <v>1.9013538908905755E-6</v>
      </c>
    </row>
    <row r="107" spans="2:18">
      <c r="B107" s="76" t="s">
        <v>3363</v>
      </c>
      <c r="C107" s="86" t="s">
        <v>3006</v>
      </c>
      <c r="D107" s="73" t="s">
        <v>3062</v>
      </c>
      <c r="E107" s="73"/>
      <c r="F107" s="73" t="s">
        <v>385</v>
      </c>
      <c r="G107" s="95">
        <v>41836</v>
      </c>
      <c r="H107" s="73" t="s">
        <v>294</v>
      </c>
      <c r="I107" s="83">
        <v>3.6699999999559454</v>
      </c>
      <c r="J107" s="86" t="s">
        <v>304</v>
      </c>
      <c r="K107" s="86" t="s">
        <v>132</v>
      </c>
      <c r="L107" s="87">
        <v>5.0999999999999997E-2</v>
      </c>
      <c r="M107" s="87">
        <v>2.8499999999757813E-2</v>
      </c>
      <c r="N107" s="83">
        <v>35397.172621000005</v>
      </c>
      <c r="O107" s="85">
        <v>122.48</v>
      </c>
      <c r="P107" s="83">
        <v>43.354458172999998</v>
      </c>
      <c r="Q107" s="84">
        <f t="shared" si="1"/>
        <v>1.4205810648283118E-4</v>
      </c>
      <c r="R107" s="84">
        <f>P107/'סכום נכסי הקרן'!$C$42</f>
        <v>5.6359365595977061E-6</v>
      </c>
    </row>
    <row r="108" spans="2:18">
      <c r="B108" s="76" t="s">
        <v>3363</v>
      </c>
      <c r="C108" s="86" t="s">
        <v>3006</v>
      </c>
      <c r="D108" s="73" t="s">
        <v>3063</v>
      </c>
      <c r="E108" s="73"/>
      <c r="F108" s="73" t="s">
        <v>385</v>
      </c>
      <c r="G108" s="95">
        <v>40903</v>
      </c>
      <c r="H108" s="73" t="s">
        <v>294</v>
      </c>
      <c r="I108" s="83">
        <v>3.6199999999978405</v>
      </c>
      <c r="J108" s="86" t="s">
        <v>304</v>
      </c>
      <c r="K108" s="86" t="s">
        <v>132</v>
      </c>
      <c r="L108" s="87">
        <v>5.2619999999999993E-2</v>
      </c>
      <c r="M108" s="87">
        <v>3.5600000000079179E-2</v>
      </c>
      <c r="N108" s="83">
        <v>44689.106079000005</v>
      </c>
      <c r="O108" s="85">
        <v>124.35</v>
      </c>
      <c r="P108" s="83">
        <v>55.570906376000003</v>
      </c>
      <c r="Q108" s="84">
        <f t="shared" si="1"/>
        <v>1.8208733468212524E-4</v>
      </c>
      <c r="R108" s="84">
        <f>P108/'סכום נכסי הקרן'!$C$42</f>
        <v>7.224034530537131E-6</v>
      </c>
    </row>
    <row r="109" spans="2:18">
      <c r="B109" s="76" t="s">
        <v>3363</v>
      </c>
      <c r="C109" s="86" t="s">
        <v>3006</v>
      </c>
      <c r="D109" s="73" t="s">
        <v>3064</v>
      </c>
      <c r="E109" s="73"/>
      <c r="F109" s="73" t="s">
        <v>385</v>
      </c>
      <c r="G109" s="95">
        <v>41911</v>
      </c>
      <c r="H109" s="73" t="s">
        <v>294</v>
      </c>
      <c r="I109" s="83">
        <v>3.6700000000899129</v>
      </c>
      <c r="J109" s="86" t="s">
        <v>304</v>
      </c>
      <c r="K109" s="86" t="s">
        <v>132</v>
      </c>
      <c r="L109" s="87">
        <v>5.0999999999999997E-2</v>
      </c>
      <c r="M109" s="87">
        <v>2.8500000000675811E-2</v>
      </c>
      <c r="N109" s="83">
        <v>13893.341800000002</v>
      </c>
      <c r="O109" s="85">
        <v>122.48</v>
      </c>
      <c r="P109" s="83">
        <v>17.016565341</v>
      </c>
      <c r="Q109" s="84">
        <f t="shared" si="1"/>
        <v>5.5757611859379387E-5</v>
      </c>
      <c r="R109" s="84">
        <f>P109/'סכום נכסי הקרן'!$C$42</f>
        <v>2.2120973658910063E-6</v>
      </c>
    </row>
    <row r="110" spans="2:18">
      <c r="B110" s="76" t="s">
        <v>3363</v>
      </c>
      <c r="C110" s="86" t="s">
        <v>3006</v>
      </c>
      <c r="D110" s="73" t="s">
        <v>3065</v>
      </c>
      <c r="E110" s="73"/>
      <c r="F110" s="73" t="s">
        <v>385</v>
      </c>
      <c r="G110" s="95">
        <v>40933</v>
      </c>
      <c r="H110" s="73" t="s">
        <v>294</v>
      </c>
      <c r="I110" s="83">
        <v>3.670000000002009</v>
      </c>
      <c r="J110" s="86" t="s">
        <v>304</v>
      </c>
      <c r="K110" s="86" t="s">
        <v>132</v>
      </c>
      <c r="L110" s="87">
        <v>5.1330999999999995E-2</v>
      </c>
      <c r="M110" s="87">
        <v>2.8500000000004789E-2</v>
      </c>
      <c r="N110" s="83">
        <v>164793.52090600002</v>
      </c>
      <c r="O110" s="85">
        <v>126.89</v>
      </c>
      <c r="P110" s="83">
        <v>209.10649527400003</v>
      </c>
      <c r="Q110" s="84">
        <f t="shared" si="1"/>
        <v>6.8517227578651142E-4</v>
      </c>
      <c r="R110" s="84">
        <f>P110/'סכום נכסי הקרן'!$C$42</f>
        <v>2.7183154656469147E-5</v>
      </c>
    </row>
    <row r="111" spans="2:18">
      <c r="B111" s="76" t="s">
        <v>3363</v>
      </c>
      <c r="C111" s="86" t="s">
        <v>3006</v>
      </c>
      <c r="D111" s="73" t="s">
        <v>3066</v>
      </c>
      <c r="E111" s="73"/>
      <c r="F111" s="73" t="s">
        <v>385</v>
      </c>
      <c r="G111" s="95">
        <v>40993</v>
      </c>
      <c r="H111" s="73" t="s">
        <v>294</v>
      </c>
      <c r="I111" s="83">
        <v>3.6699999999855457</v>
      </c>
      <c r="J111" s="86" t="s">
        <v>304</v>
      </c>
      <c r="K111" s="86" t="s">
        <v>132</v>
      </c>
      <c r="L111" s="87">
        <v>5.1451999999999998E-2</v>
      </c>
      <c r="M111" s="87">
        <v>2.8499999999934297E-2</v>
      </c>
      <c r="N111" s="83">
        <v>95905.546309000012</v>
      </c>
      <c r="O111" s="85">
        <v>126.96</v>
      </c>
      <c r="P111" s="83">
        <v>121.76168732800001</v>
      </c>
      <c r="Q111" s="84">
        <f t="shared" si="1"/>
        <v>3.9897245803298907E-4</v>
      </c>
      <c r="R111" s="84">
        <f>P111/'סכום נכסי הקרן'!$C$42</f>
        <v>1.5828617726735948E-5</v>
      </c>
    </row>
    <row r="112" spans="2:18">
      <c r="B112" s="76" t="s">
        <v>3363</v>
      </c>
      <c r="C112" s="86" t="s">
        <v>3006</v>
      </c>
      <c r="D112" s="73" t="s">
        <v>3067</v>
      </c>
      <c r="E112" s="73"/>
      <c r="F112" s="73" t="s">
        <v>385</v>
      </c>
      <c r="G112" s="95">
        <v>41053</v>
      </c>
      <c r="H112" s="73" t="s">
        <v>294</v>
      </c>
      <c r="I112" s="83">
        <v>3.6700000000033115</v>
      </c>
      <c r="J112" s="86" t="s">
        <v>304</v>
      </c>
      <c r="K112" s="86" t="s">
        <v>132</v>
      </c>
      <c r="L112" s="87">
        <v>5.0999999999999997E-2</v>
      </c>
      <c r="M112" s="87">
        <v>2.850000000004731E-2</v>
      </c>
      <c r="N112" s="83">
        <v>67553.613717999993</v>
      </c>
      <c r="O112" s="85">
        <v>125.16</v>
      </c>
      <c r="P112" s="83">
        <v>84.550107216000015</v>
      </c>
      <c r="Q112" s="84">
        <f t="shared" si="1"/>
        <v>2.7704251512259635E-4</v>
      </c>
      <c r="R112" s="84">
        <f>P112/'סכום נכסי הקרן'!$C$42</f>
        <v>1.0991235053038299E-5</v>
      </c>
    </row>
    <row r="113" spans="2:18">
      <c r="B113" s="76" t="s">
        <v>3363</v>
      </c>
      <c r="C113" s="86" t="s">
        <v>3006</v>
      </c>
      <c r="D113" s="73" t="s">
        <v>3068</v>
      </c>
      <c r="E113" s="73"/>
      <c r="F113" s="73" t="s">
        <v>385</v>
      </c>
      <c r="G113" s="95">
        <v>41085</v>
      </c>
      <c r="H113" s="73" t="s">
        <v>294</v>
      </c>
      <c r="I113" s="83">
        <v>3.6699999999937645</v>
      </c>
      <c r="J113" s="86" t="s">
        <v>304</v>
      </c>
      <c r="K113" s="86" t="s">
        <v>132</v>
      </c>
      <c r="L113" s="87">
        <v>5.0999999999999997E-2</v>
      </c>
      <c r="M113" s="87">
        <v>2.8499999999977498E-2</v>
      </c>
      <c r="N113" s="83">
        <v>124303.32581300002</v>
      </c>
      <c r="O113" s="85">
        <v>125.16</v>
      </c>
      <c r="P113" s="83">
        <v>155.57805069100004</v>
      </c>
      <c r="Q113" s="84">
        <f t="shared" si="1"/>
        <v>5.0977740751047794E-4</v>
      </c>
      <c r="R113" s="84">
        <f>P113/'סכום נכסי הקרן'!$C$42</f>
        <v>2.0224633422046028E-5</v>
      </c>
    </row>
    <row r="114" spans="2:18">
      <c r="B114" s="76" t="s">
        <v>3363</v>
      </c>
      <c r="C114" s="86" t="s">
        <v>3006</v>
      </c>
      <c r="D114" s="73" t="s">
        <v>3069</v>
      </c>
      <c r="E114" s="73"/>
      <c r="F114" s="73" t="s">
        <v>385</v>
      </c>
      <c r="G114" s="95">
        <v>41115</v>
      </c>
      <c r="H114" s="73" t="s">
        <v>294</v>
      </c>
      <c r="I114" s="83">
        <v>3.6699999999998547</v>
      </c>
      <c r="J114" s="86" t="s">
        <v>304</v>
      </c>
      <c r="K114" s="86" t="s">
        <v>132</v>
      </c>
      <c r="L114" s="87">
        <v>5.0999999999999997E-2</v>
      </c>
      <c r="M114" s="87">
        <v>2.8600000000060723E-2</v>
      </c>
      <c r="N114" s="83">
        <v>55122.35089400001</v>
      </c>
      <c r="O114" s="85">
        <v>125.47</v>
      </c>
      <c r="P114" s="83">
        <v>69.162017703000018</v>
      </c>
      <c r="Q114" s="84">
        <f t="shared" si="1"/>
        <v>2.2662087567130513E-4</v>
      </c>
      <c r="R114" s="84">
        <f>P114/'סכום נכסי הקרן'!$C$42</f>
        <v>8.9908341733269341E-6</v>
      </c>
    </row>
    <row r="115" spans="2:18">
      <c r="B115" s="76" t="s">
        <v>3363</v>
      </c>
      <c r="C115" s="86" t="s">
        <v>3006</v>
      </c>
      <c r="D115" s="73" t="s">
        <v>3070</v>
      </c>
      <c r="E115" s="73"/>
      <c r="F115" s="73" t="s">
        <v>385</v>
      </c>
      <c r="G115" s="95">
        <v>41179</v>
      </c>
      <c r="H115" s="73" t="s">
        <v>294</v>
      </c>
      <c r="I115" s="83">
        <v>3.6700000000233017</v>
      </c>
      <c r="J115" s="86" t="s">
        <v>304</v>
      </c>
      <c r="K115" s="86" t="s">
        <v>132</v>
      </c>
      <c r="L115" s="87">
        <v>5.0999999999999997E-2</v>
      </c>
      <c r="M115" s="87">
        <v>2.8500000000179687E-2</v>
      </c>
      <c r="N115" s="83">
        <v>69509.289170999997</v>
      </c>
      <c r="O115" s="85">
        <v>124.1</v>
      </c>
      <c r="P115" s="83">
        <v>86.261027397000007</v>
      </c>
      <c r="Q115" s="84">
        <f t="shared" si="1"/>
        <v>2.8264863019123045E-4</v>
      </c>
      <c r="R115" s="84">
        <f>P115/'סכום נכסי הקרן'!$C$42</f>
        <v>1.1213649033168641E-5</v>
      </c>
    </row>
    <row r="116" spans="2:18">
      <c r="B116" s="76" t="s">
        <v>3364</v>
      </c>
      <c r="C116" s="86" t="s">
        <v>2997</v>
      </c>
      <c r="D116" s="73">
        <v>9079</v>
      </c>
      <c r="E116" s="73"/>
      <c r="F116" s="73" t="s">
        <v>3036</v>
      </c>
      <c r="G116" s="95">
        <v>44705</v>
      </c>
      <c r="H116" s="73" t="s">
        <v>2996</v>
      </c>
      <c r="I116" s="83">
        <v>7.5200000000001168</v>
      </c>
      <c r="J116" s="86" t="s">
        <v>297</v>
      </c>
      <c r="K116" s="86" t="s">
        <v>132</v>
      </c>
      <c r="L116" s="87">
        <v>2.3671999999999999E-2</v>
      </c>
      <c r="M116" s="87">
        <v>2.6999999999999504E-2</v>
      </c>
      <c r="N116" s="83">
        <v>1956391.0035970001</v>
      </c>
      <c r="O116" s="85">
        <v>104.19</v>
      </c>
      <c r="P116" s="83">
        <v>2038.3637893630003</v>
      </c>
      <c r="Q116" s="84">
        <f t="shared" si="1"/>
        <v>6.6790386143128046E-3</v>
      </c>
      <c r="R116" s="84">
        <f>P116/'סכום נכסי הקרן'!$C$42</f>
        <v>2.6498056915829542E-4</v>
      </c>
    </row>
    <row r="117" spans="2:18">
      <c r="B117" s="76" t="s">
        <v>3364</v>
      </c>
      <c r="C117" s="86" t="s">
        <v>2997</v>
      </c>
      <c r="D117" s="73">
        <v>9017</v>
      </c>
      <c r="E117" s="73"/>
      <c r="F117" s="73" t="s">
        <v>3036</v>
      </c>
      <c r="G117" s="95">
        <v>44651</v>
      </c>
      <c r="H117" s="73" t="s">
        <v>2996</v>
      </c>
      <c r="I117" s="83">
        <v>7.619999999999207</v>
      </c>
      <c r="J117" s="86" t="s">
        <v>297</v>
      </c>
      <c r="K117" s="86" t="s">
        <v>132</v>
      </c>
      <c r="L117" s="87">
        <v>1.797E-2</v>
      </c>
      <c r="M117" s="87">
        <v>3.8599999999996484E-2</v>
      </c>
      <c r="N117" s="83">
        <v>4793376.5148310009</v>
      </c>
      <c r="O117" s="85">
        <v>92.56</v>
      </c>
      <c r="P117" s="83">
        <v>4436.749138696001</v>
      </c>
      <c r="Q117" s="84">
        <f t="shared" si="1"/>
        <v>1.4537747861303114E-2</v>
      </c>
      <c r="R117" s="84">
        <f>P117/'סכום נכסי הקרן'!$C$42</f>
        <v>5.7676275359642309E-4</v>
      </c>
    </row>
    <row r="118" spans="2:18">
      <c r="B118" s="76" t="s">
        <v>3364</v>
      </c>
      <c r="C118" s="86" t="s">
        <v>2997</v>
      </c>
      <c r="D118" s="73">
        <v>9080</v>
      </c>
      <c r="E118" s="73"/>
      <c r="F118" s="73" t="s">
        <v>3036</v>
      </c>
      <c r="G118" s="95">
        <v>44705</v>
      </c>
      <c r="H118" s="73" t="s">
        <v>2996</v>
      </c>
      <c r="I118" s="83">
        <v>7.1600000000015083</v>
      </c>
      <c r="J118" s="86" t="s">
        <v>297</v>
      </c>
      <c r="K118" s="86" t="s">
        <v>132</v>
      </c>
      <c r="L118" s="87">
        <v>2.3184999999999997E-2</v>
      </c>
      <c r="M118" s="87">
        <v>2.8300000000007541E-2</v>
      </c>
      <c r="N118" s="83">
        <v>1390364.4531120001</v>
      </c>
      <c r="O118" s="85">
        <v>103.03</v>
      </c>
      <c r="P118" s="83">
        <v>1432.4924490240003</v>
      </c>
      <c r="Q118" s="84">
        <f t="shared" si="1"/>
        <v>4.6938002095949539E-3</v>
      </c>
      <c r="R118" s="84">
        <f>P118/'סכום נכסי הקרן'!$C$42</f>
        <v>1.8621929335585466E-4</v>
      </c>
    </row>
    <row r="119" spans="2:18">
      <c r="B119" s="76" t="s">
        <v>3364</v>
      </c>
      <c r="C119" s="86" t="s">
        <v>2997</v>
      </c>
      <c r="D119" s="73">
        <v>9019</v>
      </c>
      <c r="E119" s="73"/>
      <c r="F119" s="73" t="s">
        <v>3036</v>
      </c>
      <c r="G119" s="95">
        <v>44651</v>
      </c>
      <c r="H119" s="73" t="s">
        <v>2996</v>
      </c>
      <c r="I119" s="83">
        <v>7.2100000000006332</v>
      </c>
      <c r="J119" s="86" t="s">
        <v>297</v>
      </c>
      <c r="K119" s="86" t="s">
        <v>132</v>
      </c>
      <c r="L119" s="87">
        <v>1.8769999999999998E-2</v>
      </c>
      <c r="M119" s="87">
        <v>4.0100000000003418E-2</v>
      </c>
      <c r="N119" s="83">
        <v>2961005.0320670004</v>
      </c>
      <c r="O119" s="85">
        <v>92.91</v>
      </c>
      <c r="P119" s="83">
        <v>2751.0696582060004</v>
      </c>
      <c r="Q119" s="84">
        <f t="shared" si="1"/>
        <v>9.0143381538210793E-3</v>
      </c>
      <c r="R119" s="84">
        <f>P119/'סכום נכסי הקרן'!$C$42</f>
        <v>3.5762998127696993E-4</v>
      </c>
    </row>
    <row r="120" spans="2:18">
      <c r="B120" s="76" t="s">
        <v>3365</v>
      </c>
      <c r="C120" s="86" t="s">
        <v>2997</v>
      </c>
      <c r="D120" s="73">
        <v>4100</v>
      </c>
      <c r="E120" s="73"/>
      <c r="F120" s="73" t="s">
        <v>388</v>
      </c>
      <c r="G120" s="95">
        <v>42052</v>
      </c>
      <c r="H120" s="73" t="s">
        <v>130</v>
      </c>
      <c r="I120" s="83">
        <v>3.9099999999989143</v>
      </c>
      <c r="J120" s="86" t="s">
        <v>512</v>
      </c>
      <c r="K120" s="86" t="s">
        <v>132</v>
      </c>
      <c r="L120" s="87">
        <v>2.9779E-2</v>
      </c>
      <c r="M120" s="87">
        <v>2.3099999999985944E-2</v>
      </c>
      <c r="N120" s="83">
        <v>535350.16915700014</v>
      </c>
      <c r="O120" s="85">
        <v>117</v>
      </c>
      <c r="P120" s="83">
        <v>626.35974024800009</v>
      </c>
      <c r="Q120" s="84">
        <f t="shared" si="1"/>
        <v>2.0523720610611373E-3</v>
      </c>
      <c r="R120" s="84">
        <f>P120/'סכום נכסי הקרן'!$C$42</f>
        <v>8.1424700210468639E-5</v>
      </c>
    </row>
    <row r="121" spans="2:18">
      <c r="B121" s="76" t="s">
        <v>3366</v>
      </c>
      <c r="C121" s="86" t="s">
        <v>3006</v>
      </c>
      <c r="D121" s="73" t="s">
        <v>3071</v>
      </c>
      <c r="E121" s="73"/>
      <c r="F121" s="73" t="s">
        <v>388</v>
      </c>
      <c r="G121" s="95">
        <v>41767</v>
      </c>
      <c r="H121" s="73" t="s">
        <v>130</v>
      </c>
      <c r="I121" s="83">
        <v>4.4799999999814109</v>
      </c>
      <c r="J121" s="86" t="s">
        <v>512</v>
      </c>
      <c r="K121" s="86" t="s">
        <v>132</v>
      </c>
      <c r="L121" s="87">
        <v>5.3499999999999999E-2</v>
      </c>
      <c r="M121" s="87">
        <v>2.7899999999919968E-2</v>
      </c>
      <c r="N121" s="83">
        <v>31013.810832000003</v>
      </c>
      <c r="O121" s="85">
        <v>124.89</v>
      </c>
      <c r="P121" s="83">
        <v>38.733148789000005</v>
      </c>
      <c r="Q121" s="84">
        <f t="shared" si="1"/>
        <v>1.2691561622398104E-4</v>
      </c>
      <c r="R121" s="84">
        <f>P121/'סכום נכסי הקרן'!$C$42</f>
        <v>5.0351815828761217E-6</v>
      </c>
    </row>
    <row r="122" spans="2:18">
      <c r="B122" s="76" t="s">
        <v>3366</v>
      </c>
      <c r="C122" s="86" t="s">
        <v>3006</v>
      </c>
      <c r="D122" s="73" t="s">
        <v>3072</v>
      </c>
      <c r="E122" s="73"/>
      <c r="F122" s="73" t="s">
        <v>388</v>
      </c>
      <c r="G122" s="95">
        <v>41269</v>
      </c>
      <c r="H122" s="73" t="s">
        <v>130</v>
      </c>
      <c r="I122" s="83">
        <v>4.520000000000997</v>
      </c>
      <c r="J122" s="86" t="s">
        <v>512</v>
      </c>
      <c r="K122" s="86" t="s">
        <v>132</v>
      </c>
      <c r="L122" s="87">
        <v>5.3499999999999999E-2</v>
      </c>
      <c r="M122" s="87">
        <v>2.1900000000019952E-2</v>
      </c>
      <c r="N122" s="83">
        <v>154031.90933100003</v>
      </c>
      <c r="O122" s="85">
        <v>130.13</v>
      </c>
      <c r="P122" s="83">
        <v>200.44171664000007</v>
      </c>
      <c r="Q122" s="84">
        <f t="shared" si="1"/>
        <v>6.567806847550383E-4</v>
      </c>
      <c r="R122" s="84">
        <f>P122/'סכום נכסי הקרן'!$C$42</f>
        <v>2.6056762014464131E-5</v>
      </c>
    </row>
    <row r="123" spans="2:18">
      <c r="B123" s="76" t="s">
        <v>3366</v>
      </c>
      <c r="C123" s="86" t="s">
        <v>3006</v>
      </c>
      <c r="D123" s="73" t="s">
        <v>3073</v>
      </c>
      <c r="E123" s="73"/>
      <c r="F123" s="73" t="s">
        <v>388</v>
      </c>
      <c r="G123" s="95">
        <v>41767</v>
      </c>
      <c r="H123" s="73" t="s">
        <v>130</v>
      </c>
      <c r="I123" s="83">
        <v>4.479999999993403</v>
      </c>
      <c r="J123" s="86" t="s">
        <v>512</v>
      </c>
      <c r="K123" s="86" t="s">
        <v>132</v>
      </c>
      <c r="L123" s="87">
        <v>5.3499999999999999E-2</v>
      </c>
      <c r="M123" s="87">
        <v>2.7899999999967014E-2</v>
      </c>
      <c r="N123" s="83">
        <v>24271.679613000004</v>
      </c>
      <c r="O123" s="85">
        <v>124.89</v>
      </c>
      <c r="P123" s="83">
        <v>30.312900790000004</v>
      </c>
      <c r="Q123" s="84">
        <f t="shared" si="1"/>
        <v>9.932527056493351E-5</v>
      </c>
      <c r="R123" s="84">
        <f>P123/'סכום נכסי הקרן'!$C$42</f>
        <v>3.9405771168468852E-6</v>
      </c>
    </row>
    <row r="124" spans="2:18">
      <c r="B124" s="76" t="s">
        <v>3366</v>
      </c>
      <c r="C124" s="86" t="s">
        <v>3006</v>
      </c>
      <c r="D124" s="73" t="s">
        <v>3074</v>
      </c>
      <c r="E124" s="73"/>
      <c r="F124" s="73" t="s">
        <v>388</v>
      </c>
      <c r="G124" s="95">
        <v>41767</v>
      </c>
      <c r="H124" s="73" t="s">
        <v>130</v>
      </c>
      <c r="I124" s="83">
        <v>4.4799999999710849</v>
      </c>
      <c r="J124" s="86" t="s">
        <v>512</v>
      </c>
      <c r="K124" s="86" t="s">
        <v>132</v>
      </c>
      <c r="L124" s="87">
        <v>5.3499999999999999E-2</v>
      </c>
      <c r="M124" s="87">
        <v>2.789999999999742E-2</v>
      </c>
      <c r="N124" s="83">
        <v>31013.809504000004</v>
      </c>
      <c r="O124" s="85">
        <v>124.89</v>
      </c>
      <c r="P124" s="83">
        <v>38.733147019</v>
      </c>
      <c r="Q124" s="84">
        <f t="shared" si="1"/>
        <v>1.269156104242811E-4</v>
      </c>
      <c r="R124" s="84">
        <f>P124/'סכום נכסי הקרן'!$C$42</f>
        <v>5.0351813527819594E-6</v>
      </c>
    </row>
    <row r="125" spans="2:18">
      <c r="B125" s="76" t="s">
        <v>3366</v>
      </c>
      <c r="C125" s="86" t="s">
        <v>3006</v>
      </c>
      <c r="D125" s="73" t="s">
        <v>3075</v>
      </c>
      <c r="E125" s="73"/>
      <c r="F125" s="73" t="s">
        <v>388</v>
      </c>
      <c r="G125" s="95">
        <v>41269</v>
      </c>
      <c r="H125" s="73" t="s">
        <v>130</v>
      </c>
      <c r="I125" s="83">
        <v>4.5200000000011267</v>
      </c>
      <c r="J125" s="86" t="s">
        <v>512</v>
      </c>
      <c r="K125" s="86" t="s">
        <v>132</v>
      </c>
      <c r="L125" s="87">
        <v>5.3499999999999999E-2</v>
      </c>
      <c r="M125" s="87">
        <v>2.1900000000036623E-2</v>
      </c>
      <c r="N125" s="83">
        <v>163658.89451000004</v>
      </c>
      <c r="O125" s="85">
        <v>130.13</v>
      </c>
      <c r="P125" s="83">
        <v>212.96931203800003</v>
      </c>
      <c r="Q125" s="84">
        <f t="shared" si="1"/>
        <v>6.9782943858610837E-4</v>
      </c>
      <c r="R125" s="84">
        <f>P125/'סכום נכסי הקרן'!$C$42</f>
        <v>2.7685308094447358E-5</v>
      </c>
    </row>
    <row r="126" spans="2:18">
      <c r="B126" s="76" t="s">
        <v>3366</v>
      </c>
      <c r="C126" s="86" t="s">
        <v>3006</v>
      </c>
      <c r="D126" s="73" t="s">
        <v>3076</v>
      </c>
      <c r="E126" s="73"/>
      <c r="F126" s="73" t="s">
        <v>388</v>
      </c>
      <c r="G126" s="95">
        <v>41281</v>
      </c>
      <c r="H126" s="73" t="s">
        <v>130</v>
      </c>
      <c r="I126" s="83">
        <v>4.5200000000071583</v>
      </c>
      <c r="J126" s="86" t="s">
        <v>512</v>
      </c>
      <c r="K126" s="86" t="s">
        <v>132</v>
      </c>
      <c r="L126" s="87">
        <v>5.3499999999999999E-2</v>
      </c>
      <c r="M126" s="87">
        <v>2.2000000000044744E-2</v>
      </c>
      <c r="N126" s="83">
        <v>206186.59759600004</v>
      </c>
      <c r="O126" s="85">
        <v>130.08000000000001</v>
      </c>
      <c r="P126" s="83">
        <v>268.20751630400002</v>
      </c>
      <c r="Q126" s="84">
        <f t="shared" si="1"/>
        <v>8.7882661936570193E-4</v>
      </c>
      <c r="R126" s="84">
        <f>P126/'סכום נכסי הקרן'!$C$42</f>
        <v>3.4866092448088675E-5</v>
      </c>
    </row>
    <row r="127" spans="2:18">
      <c r="B127" s="76" t="s">
        <v>3366</v>
      </c>
      <c r="C127" s="86" t="s">
        <v>3006</v>
      </c>
      <c r="D127" s="73" t="s">
        <v>3077</v>
      </c>
      <c r="E127" s="73"/>
      <c r="F127" s="73" t="s">
        <v>388</v>
      </c>
      <c r="G127" s="95">
        <v>41767</v>
      </c>
      <c r="H127" s="73" t="s">
        <v>130</v>
      </c>
      <c r="I127" s="83">
        <v>4.4799999999929616</v>
      </c>
      <c r="J127" s="86" t="s">
        <v>512</v>
      </c>
      <c r="K127" s="86" t="s">
        <v>132</v>
      </c>
      <c r="L127" s="87">
        <v>5.3499999999999999E-2</v>
      </c>
      <c r="M127" s="87">
        <v>2.7899999999810857E-2</v>
      </c>
      <c r="N127" s="83">
        <v>36407.51580600001</v>
      </c>
      <c r="O127" s="85">
        <v>124.89</v>
      </c>
      <c r="P127" s="83">
        <v>45.469346834000014</v>
      </c>
      <c r="Q127" s="84">
        <f t="shared" si="1"/>
        <v>1.4898789159062379E-4</v>
      </c>
      <c r="R127" s="84">
        <f>P127/'סכום נכסי הקרן'!$C$42</f>
        <v>5.9108651096546811E-6</v>
      </c>
    </row>
    <row r="128" spans="2:18">
      <c r="B128" s="76" t="s">
        <v>3366</v>
      </c>
      <c r="C128" s="86" t="s">
        <v>3006</v>
      </c>
      <c r="D128" s="73" t="s">
        <v>3078</v>
      </c>
      <c r="E128" s="73"/>
      <c r="F128" s="73" t="s">
        <v>388</v>
      </c>
      <c r="G128" s="95">
        <v>41281</v>
      </c>
      <c r="H128" s="73" t="s">
        <v>130</v>
      </c>
      <c r="I128" s="83">
        <v>4.519999999998551</v>
      </c>
      <c r="J128" s="86" t="s">
        <v>512</v>
      </c>
      <c r="K128" s="86" t="s">
        <v>132</v>
      </c>
      <c r="L128" s="87">
        <v>5.3499999999999999E-2</v>
      </c>
      <c r="M128" s="87">
        <v>2.1999999999958591E-2</v>
      </c>
      <c r="N128" s="83">
        <v>148524.24439000004</v>
      </c>
      <c r="O128" s="85">
        <v>130.08000000000001</v>
      </c>
      <c r="P128" s="83">
        <v>193.20033011400005</v>
      </c>
      <c r="Q128" s="84">
        <f t="shared" si="1"/>
        <v>6.3305307514937854E-4</v>
      </c>
      <c r="R128" s="84">
        <f>P128/'סכום נכסי הקרן'!$C$42</f>
        <v>2.5115405651498943E-5</v>
      </c>
    </row>
    <row r="129" spans="2:18">
      <c r="B129" s="76" t="s">
        <v>3366</v>
      </c>
      <c r="C129" s="86" t="s">
        <v>3006</v>
      </c>
      <c r="D129" s="73" t="s">
        <v>3079</v>
      </c>
      <c r="E129" s="73"/>
      <c r="F129" s="73" t="s">
        <v>388</v>
      </c>
      <c r="G129" s="95">
        <v>41767</v>
      </c>
      <c r="H129" s="73" t="s">
        <v>130</v>
      </c>
      <c r="I129" s="83">
        <v>4.480000000068034</v>
      </c>
      <c r="J129" s="86" t="s">
        <v>512</v>
      </c>
      <c r="K129" s="86" t="s">
        <v>132</v>
      </c>
      <c r="L129" s="87">
        <v>5.3499999999999999E-2</v>
      </c>
      <c r="M129" s="87">
        <v>2.7900000000326667E-2</v>
      </c>
      <c r="N129" s="83">
        <v>29658.584876000004</v>
      </c>
      <c r="O129" s="85">
        <v>124.89</v>
      </c>
      <c r="P129" s="83">
        <v>37.040606900999997</v>
      </c>
      <c r="Q129" s="84">
        <f t="shared" si="1"/>
        <v>1.2136972069478962E-4</v>
      </c>
      <c r="R129" s="84">
        <f>P129/'סכום נכסי הקרן'!$C$42</f>
        <v>4.8151567202157357E-6</v>
      </c>
    </row>
    <row r="130" spans="2:18">
      <c r="B130" s="76" t="s">
        <v>3366</v>
      </c>
      <c r="C130" s="86" t="s">
        <v>3006</v>
      </c>
      <c r="D130" s="73" t="s">
        <v>3080</v>
      </c>
      <c r="E130" s="73"/>
      <c r="F130" s="73" t="s">
        <v>388</v>
      </c>
      <c r="G130" s="95">
        <v>41281</v>
      </c>
      <c r="H130" s="73" t="s">
        <v>130</v>
      </c>
      <c r="I130" s="83">
        <v>4.5200000000024128</v>
      </c>
      <c r="J130" s="86" t="s">
        <v>512</v>
      </c>
      <c r="K130" s="86" t="s">
        <v>132</v>
      </c>
      <c r="L130" s="87">
        <v>5.3499999999999999E-2</v>
      </c>
      <c r="M130" s="87">
        <v>2.1999999999982759E-2</v>
      </c>
      <c r="N130" s="83">
        <v>178374.71032600003</v>
      </c>
      <c r="O130" s="85">
        <v>130.08000000000001</v>
      </c>
      <c r="P130" s="83">
        <v>232.02981472200003</v>
      </c>
      <c r="Q130" s="84">
        <f t="shared" si="1"/>
        <v>7.6028435173702965E-4</v>
      </c>
      <c r="R130" s="84">
        <f>P130/'סכום נכסי הקרן'!$C$42</f>
        <v>3.0163110573085335E-5</v>
      </c>
    </row>
    <row r="131" spans="2:18">
      <c r="B131" s="76" t="s">
        <v>3367</v>
      </c>
      <c r="C131" s="86" t="s">
        <v>2997</v>
      </c>
      <c r="D131" s="73">
        <v>9533</v>
      </c>
      <c r="E131" s="73"/>
      <c r="F131" s="73" t="s">
        <v>3036</v>
      </c>
      <c r="G131" s="95">
        <v>45015</v>
      </c>
      <c r="H131" s="73" t="s">
        <v>2996</v>
      </c>
      <c r="I131" s="83">
        <v>3.8700000000000583</v>
      </c>
      <c r="J131" s="86" t="s">
        <v>476</v>
      </c>
      <c r="K131" s="86" t="s">
        <v>132</v>
      </c>
      <c r="L131" s="87">
        <v>3.3593000000000005E-2</v>
      </c>
      <c r="M131" s="87">
        <v>3.4199999999999606E-2</v>
      </c>
      <c r="N131" s="83">
        <v>1490280.0878230003</v>
      </c>
      <c r="O131" s="85">
        <v>102.88</v>
      </c>
      <c r="P131" s="83">
        <v>1533.2001462930002</v>
      </c>
      <c r="Q131" s="84">
        <f t="shared" si="1"/>
        <v>5.0237857609122562E-3</v>
      </c>
      <c r="R131" s="84">
        <f>P131/'סכום נכסי הקרן'!$C$42</f>
        <v>1.993109618206385E-4</v>
      </c>
    </row>
    <row r="132" spans="2:18">
      <c r="B132" s="76" t="s">
        <v>3368</v>
      </c>
      <c r="C132" s="86" t="s">
        <v>3006</v>
      </c>
      <c r="D132" s="73" t="s">
        <v>3081</v>
      </c>
      <c r="E132" s="73"/>
      <c r="F132" s="73" t="s">
        <v>3036</v>
      </c>
      <c r="G132" s="95">
        <v>44748</v>
      </c>
      <c r="H132" s="73" t="s">
        <v>2996</v>
      </c>
      <c r="I132" s="83">
        <v>1.6400000000000872</v>
      </c>
      <c r="J132" s="86" t="s">
        <v>297</v>
      </c>
      <c r="K132" s="86" t="s">
        <v>132</v>
      </c>
      <c r="L132" s="87">
        <v>7.5660000000000005E-2</v>
      </c>
      <c r="M132" s="87">
        <v>8.2100000000004295E-2</v>
      </c>
      <c r="N132" s="83">
        <v>9089333.8131070025</v>
      </c>
      <c r="O132" s="85">
        <v>101.1</v>
      </c>
      <c r="P132" s="83">
        <v>9189.306732205001</v>
      </c>
      <c r="Q132" s="84">
        <f t="shared" si="1"/>
        <v>3.0110294748878986E-2</v>
      </c>
      <c r="R132" s="84">
        <f>P132/'סכום נכסי הקרן'!$C$42</f>
        <v>1.1945795646373721E-3</v>
      </c>
    </row>
    <row r="133" spans="2:18">
      <c r="B133" s="76" t="s">
        <v>3369</v>
      </c>
      <c r="C133" s="86" t="s">
        <v>3006</v>
      </c>
      <c r="D133" s="73">
        <v>7127</v>
      </c>
      <c r="E133" s="73"/>
      <c r="F133" s="73" t="s">
        <v>3036</v>
      </c>
      <c r="G133" s="95">
        <v>43631</v>
      </c>
      <c r="H133" s="73" t="s">
        <v>2996</v>
      </c>
      <c r="I133" s="83">
        <v>4.8499999999988406</v>
      </c>
      <c r="J133" s="86" t="s">
        <v>297</v>
      </c>
      <c r="K133" s="86" t="s">
        <v>132</v>
      </c>
      <c r="L133" s="87">
        <v>3.1E-2</v>
      </c>
      <c r="M133" s="87">
        <v>2.9499999999993042E-2</v>
      </c>
      <c r="N133" s="83">
        <v>961397.4498340002</v>
      </c>
      <c r="O133" s="85">
        <v>112.17</v>
      </c>
      <c r="P133" s="83">
        <v>1078.3995303850002</v>
      </c>
      <c r="Q133" s="84">
        <f t="shared" si="1"/>
        <v>3.5335557581451568E-3</v>
      </c>
      <c r="R133" s="84">
        <f>P133/'סכום נכסי הקרן'!$C$42</f>
        <v>1.4018838189367355E-4</v>
      </c>
    </row>
    <row r="134" spans="2:18">
      <c r="B134" s="76" t="s">
        <v>3369</v>
      </c>
      <c r="C134" s="86" t="s">
        <v>3006</v>
      </c>
      <c r="D134" s="73">
        <v>7128</v>
      </c>
      <c r="E134" s="73"/>
      <c r="F134" s="73" t="s">
        <v>3036</v>
      </c>
      <c r="G134" s="95">
        <v>43634</v>
      </c>
      <c r="H134" s="73" t="s">
        <v>2996</v>
      </c>
      <c r="I134" s="83">
        <v>4.8599999999969183</v>
      </c>
      <c r="J134" s="86" t="s">
        <v>297</v>
      </c>
      <c r="K134" s="86" t="s">
        <v>132</v>
      </c>
      <c r="L134" s="87">
        <v>2.4900000000000002E-2</v>
      </c>
      <c r="M134" s="87">
        <v>2.9599999999984816E-2</v>
      </c>
      <c r="N134" s="83">
        <v>404145.91824900004</v>
      </c>
      <c r="O134" s="85">
        <v>110.8</v>
      </c>
      <c r="P134" s="83">
        <v>447.79366303300009</v>
      </c>
      <c r="Q134" s="84">
        <f t="shared" si="1"/>
        <v>1.4672705540832998E-3</v>
      </c>
      <c r="R134" s="84">
        <f>P134/'סכום נכסי הקרן'!$C$42</f>
        <v>5.821169916536005E-5</v>
      </c>
    </row>
    <row r="135" spans="2:18">
      <c r="B135" s="76" t="s">
        <v>3369</v>
      </c>
      <c r="C135" s="86" t="s">
        <v>3006</v>
      </c>
      <c r="D135" s="73">
        <v>7130</v>
      </c>
      <c r="E135" s="73"/>
      <c r="F135" s="73" t="s">
        <v>3036</v>
      </c>
      <c r="G135" s="95">
        <v>43634</v>
      </c>
      <c r="H135" s="73" t="s">
        <v>2996</v>
      </c>
      <c r="I135" s="83">
        <v>5.1299999999946762</v>
      </c>
      <c r="J135" s="86" t="s">
        <v>297</v>
      </c>
      <c r="K135" s="86" t="s">
        <v>132</v>
      </c>
      <c r="L135" s="87">
        <v>3.6000000000000004E-2</v>
      </c>
      <c r="M135" s="87">
        <v>2.9799999999953249E-2</v>
      </c>
      <c r="N135" s="83">
        <v>267698.671546</v>
      </c>
      <c r="O135" s="85">
        <v>115.07</v>
      </c>
      <c r="P135" s="83">
        <v>308.04085412800003</v>
      </c>
      <c r="Q135" s="84">
        <f t="shared" si="1"/>
        <v>1.0093471882905475E-3</v>
      </c>
      <c r="R135" s="84">
        <f>P135/'סכום נכסי הקרן'!$C$42</f>
        <v>4.0044294976586639E-5</v>
      </c>
    </row>
    <row r="136" spans="2:18">
      <c r="B136" s="76" t="s">
        <v>3362</v>
      </c>
      <c r="C136" s="86" t="s">
        <v>2997</v>
      </c>
      <c r="D136" s="73">
        <v>9922</v>
      </c>
      <c r="E136" s="73"/>
      <c r="F136" s="73" t="s">
        <v>388</v>
      </c>
      <c r="G136" s="95">
        <v>40489</v>
      </c>
      <c r="H136" s="73" t="s">
        <v>130</v>
      </c>
      <c r="I136" s="83">
        <v>1.7299999999970914</v>
      </c>
      <c r="J136" s="86" t="s">
        <v>297</v>
      </c>
      <c r="K136" s="86" t="s">
        <v>132</v>
      </c>
      <c r="L136" s="87">
        <v>5.7000000000000002E-2</v>
      </c>
      <c r="M136" s="87">
        <v>2.6499999999952607E-2</v>
      </c>
      <c r="N136" s="83">
        <v>245493.55058600006</v>
      </c>
      <c r="O136" s="85">
        <v>124.64</v>
      </c>
      <c r="P136" s="83">
        <v>305.98315939300005</v>
      </c>
      <c r="Q136" s="84">
        <f t="shared" si="1"/>
        <v>1.0026048086116837E-3</v>
      </c>
      <c r="R136" s="84">
        <f>P136/'סכום נכסי הקרן'!$C$42</f>
        <v>3.9776801448257863E-5</v>
      </c>
    </row>
    <row r="137" spans="2:18">
      <c r="B137" s="76" t="s">
        <v>3370</v>
      </c>
      <c r="C137" s="86" t="s">
        <v>3006</v>
      </c>
      <c r="D137" s="73" t="s">
        <v>3082</v>
      </c>
      <c r="E137" s="73"/>
      <c r="F137" s="73" t="s">
        <v>429</v>
      </c>
      <c r="G137" s="95">
        <v>43801</v>
      </c>
      <c r="H137" s="73" t="s">
        <v>294</v>
      </c>
      <c r="I137" s="83">
        <v>4.5999999999997634</v>
      </c>
      <c r="J137" s="86" t="s">
        <v>304</v>
      </c>
      <c r="K137" s="86" t="s">
        <v>133</v>
      </c>
      <c r="L137" s="87">
        <v>2.3629999999999998E-2</v>
      </c>
      <c r="M137" s="87">
        <v>5.9299999999996605E-2</v>
      </c>
      <c r="N137" s="83">
        <v>1716587.1523730003</v>
      </c>
      <c r="O137" s="85">
        <v>85.19</v>
      </c>
      <c r="P137" s="83">
        <v>5927.0935734140003</v>
      </c>
      <c r="Q137" s="84">
        <f t="shared" si="1"/>
        <v>1.9421109742068475E-2</v>
      </c>
      <c r="R137" s="84">
        <f>P137/'סכום נכסי הקרן'!$C$42</f>
        <v>7.7050261427010869E-4</v>
      </c>
    </row>
    <row r="138" spans="2:18">
      <c r="B138" s="76" t="s">
        <v>3371</v>
      </c>
      <c r="C138" s="86" t="s">
        <v>3006</v>
      </c>
      <c r="D138" s="73">
        <v>9365</v>
      </c>
      <c r="E138" s="73"/>
      <c r="F138" s="73" t="s">
        <v>281</v>
      </c>
      <c r="G138" s="95">
        <v>44906</v>
      </c>
      <c r="H138" s="73" t="s">
        <v>2996</v>
      </c>
      <c r="I138" s="83">
        <v>1.9800000000187119</v>
      </c>
      <c r="J138" s="86" t="s">
        <v>297</v>
      </c>
      <c r="K138" s="86" t="s">
        <v>132</v>
      </c>
      <c r="L138" s="87">
        <v>7.6799999999999993E-2</v>
      </c>
      <c r="M138" s="87">
        <v>7.7000000002806768E-2</v>
      </c>
      <c r="N138" s="83">
        <v>6372.2699870000015</v>
      </c>
      <c r="O138" s="85">
        <v>100.64</v>
      </c>
      <c r="P138" s="83">
        <v>6.4130526060000008</v>
      </c>
      <c r="Q138" s="84">
        <f t="shared" si="1"/>
        <v>2.1013435489098301E-5</v>
      </c>
      <c r="R138" s="84">
        <f>P138/'סכום נכסי הקרן'!$C$42</f>
        <v>8.3367568559046132E-7</v>
      </c>
    </row>
    <row r="139" spans="2:18">
      <c r="B139" s="76" t="s">
        <v>3371</v>
      </c>
      <c r="C139" s="86" t="s">
        <v>3006</v>
      </c>
      <c r="D139" s="73">
        <v>9509</v>
      </c>
      <c r="E139" s="73"/>
      <c r="F139" s="73" t="s">
        <v>281</v>
      </c>
      <c r="G139" s="95">
        <v>44991</v>
      </c>
      <c r="H139" s="73" t="s">
        <v>2996</v>
      </c>
      <c r="I139" s="83">
        <v>1.9799999999988089</v>
      </c>
      <c r="J139" s="86" t="s">
        <v>297</v>
      </c>
      <c r="K139" s="86" t="s">
        <v>132</v>
      </c>
      <c r="L139" s="87">
        <v>7.6799999999999993E-2</v>
      </c>
      <c r="M139" s="87">
        <v>7.3899999999950158E-2</v>
      </c>
      <c r="N139" s="83">
        <v>315145.38159300009</v>
      </c>
      <c r="O139" s="85">
        <v>101.22</v>
      </c>
      <c r="P139" s="83">
        <v>318.99018898100002</v>
      </c>
      <c r="Q139" s="84">
        <f t="shared" ref="Q139:Q202" si="2">IFERROR(P139/$P$10,0)</f>
        <v>1.0452245084557972E-3</v>
      </c>
      <c r="R139" s="84">
        <f>P139/'סכום נכסי הקרן'!$C$42</f>
        <v>4.1467672391547193E-5</v>
      </c>
    </row>
    <row r="140" spans="2:18">
      <c r="B140" s="76" t="s">
        <v>3371</v>
      </c>
      <c r="C140" s="86" t="s">
        <v>3006</v>
      </c>
      <c r="D140" s="73">
        <v>9316</v>
      </c>
      <c r="E140" s="73"/>
      <c r="F140" s="73" t="s">
        <v>281</v>
      </c>
      <c r="G140" s="95">
        <v>44885</v>
      </c>
      <c r="H140" s="73" t="s">
        <v>2996</v>
      </c>
      <c r="I140" s="83">
        <v>1.9799999999998945</v>
      </c>
      <c r="J140" s="86" t="s">
        <v>297</v>
      </c>
      <c r="K140" s="86" t="s">
        <v>132</v>
      </c>
      <c r="L140" s="87">
        <v>7.6799999999999993E-2</v>
      </c>
      <c r="M140" s="87">
        <v>8.0400000000002081E-2</v>
      </c>
      <c r="N140" s="83">
        <v>2465417.6605780004</v>
      </c>
      <c r="O140" s="85">
        <v>100.01</v>
      </c>
      <c r="P140" s="83">
        <v>2465.6644730370003</v>
      </c>
      <c r="Q140" s="84">
        <f t="shared" si="2"/>
        <v>8.079160506721807E-3</v>
      </c>
      <c r="R140" s="84">
        <f>P140/'סכום נכסי הקרן'!$C$42</f>
        <v>3.205282486022327E-4</v>
      </c>
    </row>
    <row r="141" spans="2:18">
      <c r="B141" s="76" t="s">
        <v>3372</v>
      </c>
      <c r="C141" s="86" t="s">
        <v>3006</v>
      </c>
      <c r="D141" s="73" t="s">
        <v>3083</v>
      </c>
      <c r="E141" s="73"/>
      <c r="F141" s="73" t="s">
        <v>440</v>
      </c>
      <c r="G141" s="95">
        <v>45015</v>
      </c>
      <c r="H141" s="73" t="s">
        <v>130</v>
      </c>
      <c r="I141" s="83">
        <v>5.080000000001804</v>
      </c>
      <c r="J141" s="86" t="s">
        <v>304</v>
      </c>
      <c r="K141" s="86" t="s">
        <v>132</v>
      </c>
      <c r="L141" s="87">
        <v>4.4999999999999998E-2</v>
      </c>
      <c r="M141" s="87">
        <v>3.820000000001203E-2</v>
      </c>
      <c r="N141" s="83">
        <v>941485.64519200008</v>
      </c>
      <c r="O141" s="85">
        <v>105.95</v>
      </c>
      <c r="P141" s="83">
        <v>997.50402089000011</v>
      </c>
      <c r="Q141" s="84">
        <f t="shared" si="2"/>
        <v>3.268488141431625E-3</v>
      </c>
      <c r="R141" s="84">
        <f>P141/'סכום נכסי הקרן'!$C$42</f>
        <v>1.2967223248982538E-4</v>
      </c>
    </row>
    <row r="142" spans="2:18">
      <c r="B142" s="76" t="s">
        <v>3373</v>
      </c>
      <c r="C142" s="86" t="s">
        <v>3006</v>
      </c>
      <c r="D142" s="73" t="s">
        <v>3084</v>
      </c>
      <c r="E142" s="73"/>
      <c r="F142" s="73" t="s">
        <v>440</v>
      </c>
      <c r="G142" s="95">
        <v>44074</v>
      </c>
      <c r="H142" s="73" t="s">
        <v>130</v>
      </c>
      <c r="I142" s="83">
        <v>8.58999999999849</v>
      </c>
      <c r="J142" s="86" t="s">
        <v>512</v>
      </c>
      <c r="K142" s="86" t="s">
        <v>132</v>
      </c>
      <c r="L142" s="87">
        <v>2.35E-2</v>
      </c>
      <c r="M142" s="87">
        <v>4.1099999999989631E-2</v>
      </c>
      <c r="N142" s="83">
        <v>1144338.8031090002</v>
      </c>
      <c r="O142" s="85">
        <v>95.94</v>
      </c>
      <c r="P142" s="83">
        <v>1097.8786670740001</v>
      </c>
      <c r="Q142" s="84">
        <f t="shared" si="2"/>
        <v>3.5973823953716574E-3</v>
      </c>
      <c r="R142" s="84">
        <f>P142/'סכום נכסי הקרן'!$C$42</f>
        <v>1.427206054121145E-4</v>
      </c>
    </row>
    <row r="143" spans="2:18">
      <c r="B143" s="76" t="s">
        <v>3373</v>
      </c>
      <c r="C143" s="86" t="s">
        <v>3006</v>
      </c>
      <c r="D143" s="73" t="s">
        <v>3085</v>
      </c>
      <c r="E143" s="73"/>
      <c r="F143" s="73" t="s">
        <v>440</v>
      </c>
      <c r="G143" s="95">
        <v>44189</v>
      </c>
      <c r="H143" s="73" t="s">
        <v>130</v>
      </c>
      <c r="I143" s="83">
        <v>8.5000000000220393</v>
      </c>
      <c r="J143" s="86" t="s">
        <v>512</v>
      </c>
      <c r="K143" s="86" t="s">
        <v>132</v>
      </c>
      <c r="L143" s="87">
        <v>2.4700000000000003E-2</v>
      </c>
      <c r="M143" s="87">
        <v>4.3500000000110194E-2</v>
      </c>
      <c r="N143" s="83">
        <v>143163.05785400004</v>
      </c>
      <c r="O143" s="85">
        <v>95.08</v>
      </c>
      <c r="P143" s="83">
        <v>136.11942199000003</v>
      </c>
      <c r="Q143" s="84">
        <f t="shared" si="2"/>
        <v>4.4601796812396429E-4</v>
      </c>
      <c r="R143" s="84">
        <f>P143/'סכום נכסי הקרן'!$C$42</f>
        <v>1.7695075874400302E-5</v>
      </c>
    </row>
    <row r="144" spans="2:18">
      <c r="B144" s="76" t="s">
        <v>3373</v>
      </c>
      <c r="C144" s="86" t="s">
        <v>3006</v>
      </c>
      <c r="D144" s="73" t="s">
        <v>3086</v>
      </c>
      <c r="E144" s="73"/>
      <c r="F144" s="73" t="s">
        <v>440</v>
      </c>
      <c r="G144" s="95">
        <v>44322</v>
      </c>
      <c r="H144" s="73" t="s">
        <v>130</v>
      </c>
      <c r="I144" s="83">
        <v>8.3999999999951118</v>
      </c>
      <c r="J144" s="86" t="s">
        <v>512</v>
      </c>
      <c r="K144" s="86" t="s">
        <v>132</v>
      </c>
      <c r="L144" s="87">
        <v>2.5600000000000001E-2</v>
      </c>
      <c r="M144" s="87">
        <v>4.6299999999977991E-2</v>
      </c>
      <c r="N144" s="83">
        <v>659036.97622800013</v>
      </c>
      <c r="O144" s="85">
        <v>93.13</v>
      </c>
      <c r="P144" s="83">
        <v>613.76114854500008</v>
      </c>
      <c r="Q144" s="84">
        <f t="shared" si="2"/>
        <v>2.0110906760064146E-3</v>
      </c>
      <c r="R144" s="84">
        <f>P144/'סכום נכסי הקרן'!$C$42</f>
        <v>7.9786924845013789E-5</v>
      </c>
    </row>
    <row r="145" spans="2:18">
      <c r="B145" s="76" t="s">
        <v>3373</v>
      </c>
      <c r="C145" s="86" t="s">
        <v>3006</v>
      </c>
      <c r="D145" s="73" t="s">
        <v>3087</v>
      </c>
      <c r="E145" s="73"/>
      <c r="F145" s="73" t="s">
        <v>440</v>
      </c>
      <c r="G145" s="95">
        <v>44418</v>
      </c>
      <c r="H145" s="73" t="s">
        <v>130</v>
      </c>
      <c r="I145" s="83">
        <v>8.5199999999951874</v>
      </c>
      <c r="J145" s="86" t="s">
        <v>512</v>
      </c>
      <c r="K145" s="86" t="s">
        <v>132</v>
      </c>
      <c r="L145" s="87">
        <v>2.2700000000000001E-2</v>
      </c>
      <c r="M145" s="87">
        <v>4.4699999999967745E-2</v>
      </c>
      <c r="N145" s="83">
        <v>656778.88947200007</v>
      </c>
      <c r="O145" s="85">
        <v>91.08</v>
      </c>
      <c r="P145" s="83">
        <v>598.19421351899996</v>
      </c>
      <c r="Q145" s="84">
        <f t="shared" si="2"/>
        <v>1.9600830194302322E-3</v>
      </c>
      <c r="R145" s="84">
        <f>P145/'סכום נכסי הקרן'!$C$42</f>
        <v>7.7763274638526961E-5</v>
      </c>
    </row>
    <row r="146" spans="2:18">
      <c r="B146" s="76" t="s">
        <v>3373</v>
      </c>
      <c r="C146" s="86" t="s">
        <v>3006</v>
      </c>
      <c r="D146" s="73" t="s">
        <v>3088</v>
      </c>
      <c r="E146" s="73"/>
      <c r="F146" s="73" t="s">
        <v>440</v>
      </c>
      <c r="G146" s="95">
        <v>44530</v>
      </c>
      <c r="H146" s="73" t="s">
        <v>130</v>
      </c>
      <c r="I146" s="83">
        <v>8.569999999993497</v>
      </c>
      <c r="J146" s="86" t="s">
        <v>512</v>
      </c>
      <c r="K146" s="86" t="s">
        <v>132</v>
      </c>
      <c r="L146" s="87">
        <v>1.7899999999999999E-2</v>
      </c>
      <c r="M146" s="87">
        <v>4.7399999999962202E-2</v>
      </c>
      <c r="N146" s="83">
        <v>541193.3642960001</v>
      </c>
      <c r="O146" s="85">
        <v>84.11</v>
      </c>
      <c r="P146" s="83">
        <v>455.19772272800009</v>
      </c>
      <c r="Q146" s="84">
        <f t="shared" si="2"/>
        <v>1.4915311894338895E-3</v>
      </c>
      <c r="R146" s="84">
        <f>P146/'סכום נכסי הקרן'!$C$42</f>
        <v>5.9174202503724496E-5</v>
      </c>
    </row>
    <row r="147" spans="2:18">
      <c r="B147" s="76" t="s">
        <v>3373</v>
      </c>
      <c r="C147" s="86" t="s">
        <v>3006</v>
      </c>
      <c r="D147" s="73" t="s">
        <v>3089</v>
      </c>
      <c r="E147" s="73"/>
      <c r="F147" s="73" t="s">
        <v>440</v>
      </c>
      <c r="G147" s="95">
        <v>44612</v>
      </c>
      <c r="H147" s="73" t="s">
        <v>130</v>
      </c>
      <c r="I147" s="83">
        <v>8.3899999999998212</v>
      </c>
      <c r="J147" s="86" t="s">
        <v>512</v>
      </c>
      <c r="K147" s="86" t="s">
        <v>132</v>
      </c>
      <c r="L147" s="87">
        <v>2.3599999999999999E-2</v>
      </c>
      <c r="M147" s="87">
        <v>4.8100000000001773E-2</v>
      </c>
      <c r="N147" s="83">
        <v>634675.39191500016</v>
      </c>
      <c r="O147" s="85">
        <v>88.11</v>
      </c>
      <c r="P147" s="83">
        <v>559.21248179000008</v>
      </c>
      <c r="Q147" s="84">
        <f t="shared" si="2"/>
        <v>1.8323528797812461E-3</v>
      </c>
      <c r="R147" s="84">
        <f>P147/'סכום נכסי הקרן'!$C$42</f>
        <v>7.269577809339143E-5</v>
      </c>
    </row>
    <row r="148" spans="2:18">
      <c r="B148" s="76" t="s">
        <v>3373</v>
      </c>
      <c r="C148" s="86" t="s">
        <v>3006</v>
      </c>
      <c r="D148" s="73" t="s">
        <v>3090</v>
      </c>
      <c r="E148" s="73"/>
      <c r="F148" s="73" t="s">
        <v>440</v>
      </c>
      <c r="G148" s="95">
        <v>44662</v>
      </c>
      <c r="H148" s="73" t="s">
        <v>130</v>
      </c>
      <c r="I148" s="83">
        <v>8.4400000000037156</v>
      </c>
      <c r="J148" s="86" t="s">
        <v>512</v>
      </c>
      <c r="K148" s="86" t="s">
        <v>132</v>
      </c>
      <c r="L148" s="87">
        <v>2.4E-2</v>
      </c>
      <c r="M148" s="87">
        <v>4.6000000000015487E-2</v>
      </c>
      <c r="N148" s="83">
        <v>722845.54739400011</v>
      </c>
      <c r="O148" s="85">
        <v>89.35</v>
      </c>
      <c r="P148" s="83">
        <v>645.86250594000001</v>
      </c>
      <c r="Q148" s="84">
        <f t="shared" si="2"/>
        <v>2.116276122653337E-3</v>
      </c>
      <c r="R148" s="84">
        <f>P148/'סכום נכסי הקרן'!$C$42</f>
        <v>8.3959995421360316E-5</v>
      </c>
    </row>
    <row r="149" spans="2:18">
      <c r="B149" s="76" t="s">
        <v>3373</v>
      </c>
      <c r="C149" s="86" t="s">
        <v>3006</v>
      </c>
      <c r="D149" s="73">
        <v>9796</v>
      </c>
      <c r="E149" s="73"/>
      <c r="F149" s="73" t="s">
        <v>440</v>
      </c>
      <c r="G149" s="95">
        <v>45197</v>
      </c>
      <c r="H149" s="73" t="s">
        <v>130</v>
      </c>
      <c r="I149" s="83">
        <v>8.199999999695569</v>
      </c>
      <c r="J149" s="86" t="s">
        <v>512</v>
      </c>
      <c r="K149" s="86" t="s">
        <v>132</v>
      </c>
      <c r="L149" s="87">
        <v>4.1200000000000001E-2</v>
      </c>
      <c r="M149" s="87">
        <v>4.1799999998692744E-2</v>
      </c>
      <c r="N149" s="83">
        <v>11168.360502000001</v>
      </c>
      <c r="O149" s="85">
        <v>100</v>
      </c>
      <c r="P149" s="83">
        <v>11.168360797000002</v>
      </c>
      <c r="Q149" s="84">
        <f t="shared" si="2"/>
        <v>3.6594995167693466E-5</v>
      </c>
      <c r="R149" s="84">
        <f>P149/'סכום נכסי הקרן'!$C$42</f>
        <v>1.451850065232508E-6</v>
      </c>
    </row>
    <row r="150" spans="2:18">
      <c r="B150" s="76" t="s">
        <v>3373</v>
      </c>
      <c r="C150" s="86" t="s">
        <v>3006</v>
      </c>
      <c r="D150" s="73">
        <v>9797</v>
      </c>
      <c r="E150" s="73"/>
      <c r="F150" s="73" t="s">
        <v>440</v>
      </c>
      <c r="G150" s="95">
        <v>45197</v>
      </c>
      <c r="H150" s="73" t="s">
        <v>130</v>
      </c>
      <c r="I150" s="83">
        <v>8.2000000000070656</v>
      </c>
      <c r="J150" s="86" t="s">
        <v>512</v>
      </c>
      <c r="K150" s="86" t="s">
        <v>132</v>
      </c>
      <c r="L150" s="87">
        <v>4.1200000000000001E-2</v>
      </c>
      <c r="M150" s="87">
        <v>4.1800000000028252E-2</v>
      </c>
      <c r="N150" s="83">
        <v>339704.29920400004</v>
      </c>
      <c r="O150" s="85">
        <v>100</v>
      </c>
      <c r="P150" s="83">
        <v>339.70430952800007</v>
      </c>
      <c r="Q150" s="84">
        <f t="shared" si="2"/>
        <v>1.1130977760819745E-3</v>
      </c>
      <c r="R150" s="84">
        <f>P150/'סכום נכסי הקרן'!$C$42</f>
        <v>4.4160439737984846E-5</v>
      </c>
    </row>
    <row r="151" spans="2:18">
      <c r="B151" s="76" t="s">
        <v>3374</v>
      </c>
      <c r="C151" s="86" t="s">
        <v>2997</v>
      </c>
      <c r="D151" s="73">
        <v>7490</v>
      </c>
      <c r="E151" s="73"/>
      <c r="F151" s="73" t="s">
        <v>281</v>
      </c>
      <c r="G151" s="95">
        <v>43899</v>
      </c>
      <c r="H151" s="73" t="s">
        <v>2996</v>
      </c>
      <c r="I151" s="83">
        <v>2.9700000000013658</v>
      </c>
      <c r="J151" s="86" t="s">
        <v>128</v>
      </c>
      <c r="K151" s="86" t="s">
        <v>132</v>
      </c>
      <c r="L151" s="87">
        <v>2.3889999999999998E-2</v>
      </c>
      <c r="M151" s="87">
        <v>5.4400000000021168E-2</v>
      </c>
      <c r="N151" s="83">
        <v>882713.37151300011</v>
      </c>
      <c r="O151" s="85">
        <v>92.07</v>
      </c>
      <c r="P151" s="83">
        <v>812.7142373370001</v>
      </c>
      <c r="Q151" s="84">
        <f t="shared" si="2"/>
        <v>2.6629936235631085E-3</v>
      </c>
      <c r="R151" s="84">
        <f>P151/'סכום נכסי הקרן'!$C$42</f>
        <v>1.0565017014941548E-4</v>
      </c>
    </row>
    <row r="152" spans="2:18">
      <c r="B152" s="76" t="s">
        <v>3374</v>
      </c>
      <c r="C152" s="86" t="s">
        <v>2997</v>
      </c>
      <c r="D152" s="73">
        <v>7491</v>
      </c>
      <c r="E152" s="73"/>
      <c r="F152" s="73" t="s">
        <v>281</v>
      </c>
      <c r="G152" s="95">
        <v>43899</v>
      </c>
      <c r="H152" s="73" t="s">
        <v>2996</v>
      </c>
      <c r="I152" s="83">
        <v>3.1199999999994219</v>
      </c>
      <c r="J152" s="86" t="s">
        <v>128</v>
      </c>
      <c r="K152" s="86" t="s">
        <v>132</v>
      </c>
      <c r="L152" s="87">
        <v>1.2969999999999999E-2</v>
      </c>
      <c r="M152" s="87">
        <v>2.5499999999994586E-2</v>
      </c>
      <c r="N152" s="83">
        <v>1032471.8613270001</v>
      </c>
      <c r="O152" s="85">
        <v>107.24</v>
      </c>
      <c r="P152" s="83">
        <v>1107.2228074720001</v>
      </c>
      <c r="Q152" s="84">
        <f t="shared" si="2"/>
        <v>3.6280000284268964E-3</v>
      </c>
      <c r="R152" s="84">
        <f>P152/'סכום נכסי הקרן'!$C$42</f>
        <v>1.4393531284259277E-4</v>
      </c>
    </row>
    <row r="153" spans="2:18">
      <c r="B153" s="76" t="s">
        <v>3375</v>
      </c>
      <c r="C153" s="86" t="s">
        <v>3006</v>
      </c>
      <c r="D153" s="73" t="s">
        <v>3091</v>
      </c>
      <c r="E153" s="73"/>
      <c r="F153" s="73" t="s">
        <v>440</v>
      </c>
      <c r="G153" s="95">
        <v>43924</v>
      </c>
      <c r="H153" s="73" t="s">
        <v>130</v>
      </c>
      <c r="I153" s="83">
        <v>7.889999999996796</v>
      </c>
      <c r="J153" s="86" t="s">
        <v>512</v>
      </c>
      <c r="K153" s="86" t="s">
        <v>132</v>
      </c>
      <c r="L153" s="87">
        <v>3.1400000000000004E-2</v>
      </c>
      <c r="M153" s="87">
        <v>3.209999999998972E-2</v>
      </c>
      <c r="N153" s="83">
        <v>153214.54870600003</v>
      </c>
      <c r="O153" s="85">
        <v>108</v>
      </c>
      <c r="P153" s="83">
        <v>165.47170417700005</v>
      </c>
      <c r="Q153" s="84">
        <f t="shared" si="2"/>
        <v>5.4219561176550683E-4</v>
      </c>
      <c r="R153" s="84">
        <f>P153/'סכום נכסי הקרן'!$C$42</f>
        <v>2.1510775741418031E-5</v>
      </c>
    </row>
    <row r="154" spans="2:18">
      <c r="B154" s="76" t="s">
        <v>3375</v>
      </c>
      <c r="C154" s="86" t="s">
        <v>3006</v>
      </c>
      <c r="D154" s="73" t="s">
        <v>3092</v>
      </c>
      <c r="E154" s="73"/>
      <c r="F154" s="73" t="s">
        <v>440</v>
      </c>
      <c r="G154" s="95">
        <v>44015</v>
      </c>
      <c r="H154" s="73" t="s">
        <v>130</v>
      </c>
      <c r="I154" s="83">
        <v>7.6600000000120128</v>
      </c>
      <c r="J154" s="86" t="s">
        <v>512</v>
      </c>
      <c r="K154" s="86" t="s">
        <v>132</v>
      </c>
      <c r="L154" s="87">
        <v>3.1E-2</v>
      </c>
      <c r="M154" s="87">
        <v>4.2000000000031623E-2</v>
      </c>
      <c r="N154" s="83">
        <v>126307.14277400002</v>
      </c>
      <c r="O154" s="85">
        <v>100.19</v>
      </c>
      <c r="P154" s="83">
        <v>126.54712197800001</v>
      </c>
      <c r="Q154" s="84">
        <f t="shared" si="2"/>
        <v>4.146527320745569E-4</v>
      </c>
      <c r="R154" s="84">
        <f>P154/'סכום נכסי הקרן'!$C$42</f>
        <v>1.6450708446677112E-5</v>
      </c>
    </row>
    <row r="155" spans="2:18">
      <c r="B155" s="76" t="s">
        <v>3375</v>
      </c>
      <c r="C155" s="86" t="s">
        <v>3006</v>
      </c>
      <c r="D155" s="73" t="s">
        <v>3093</v>
      </c>
      <c r="E155" s="73"/>
      <c r="F155" s="73" t="s">
        <v>440</v>
      </c>
      <c r="G155" s="95">
        <v>44108</v>
      </c>
      <c r="H155" s="73" t="s">
        <v>130</v>
      </c>
      <c r="I155" s="83">
        <v>7.5799999999902887</v>
      </c>
      <c r="J155" s="86" t="s">
        <v>512</v>
      </c>
      <c r="K155" s="86" t="s">
        <v>132</v>
      </c>
      <c r="L155" s="87">
        <v>3.1E-2</v>
      </c>
      <c r="M155" s="87">
        <v>4.5499999999942434E-2</v>
      </c>
      <c r="N155" s="83">
        <v>204870.785516</v>
      </c>
      <c r="O155" s="85">
        <v>97.52</v>
      </c>
      <c r="P155" s="83">
        <v>199.78999149300006</v>
      </c>
      <c r="Q155" s="84">
        <f t="shared" si="2"/>
        <v>6.5464519871204295E-4</v>
      </c>
      <c r="R155" s="84">
        <f>P155/'סכום נכסי הקרן'!$C$42</f>
        <v>2.5972039895042651E-5</v>
      </c>
    </row>
    <row r="156" spans="2:18">
      <c r="B156" s="76" t="s">
        <v>3375</v>
      </c>
      <c r="C156" s="86" t="s">
        <v>3006</v>
      </c>
      <c r="D156" s="73" t="s">
        <v>3094</v>
      </c>
      <c r="E156" s="73"/>
      <c r="F156" s="73" t="s">
        <v>440</v>
      </c>
      <c r="G156" s="95">
        <v>44200</v>
      </c>
      <c r="H156" s="73" t="s">
        <v>130</v>
      </c>
      <c r="I156" s="83">
        <v>7.4600000000102025</v>
      </c>
      <c r="J156" s="86" t="s">
        <v>512</v>
      </c>
      <c r="K156" s="86" t="s">
        <v>132</v>
      </c>
      <c r="L156" s="87">
        <v>3.1E-2</v>
      </c>
      <c r="M156" s="87">
        <v>5.0600000000022002E-2</v>
      </c>
      <c r="N156" s="83">
        <v>106289.72039100001</v>
      </c>
      <c r="O156" s="85">
        <v>94.06</v>
      </c>
      <c r="P156" s="83">
        <v>99.976111013000022</v>
      </c>
      <c r="Q156" s="84">
        <f t="shared" si="2"/>
        <v>3.2758838704318062E-4</v>
      </c>
      <c r="R156" s="84">
        <f>P156/'סכום נכסי הקרן'!$C$42</f>
        <v>1.2996564664610963E-5</v>
      </c>
    </row>
    <row r="157" spans="2:18">
      <c r="B157" s="76" t="s">
        <v>3375</v>
      </c>
      <c r="C157" s="86" t="s">
        <v>3006</v>
      </c>
      <c r="D157" s="73" t="s">
        <v>3095</v>
      </c>
      <c r="E157" s="73"/>
      <c r="F157" s="73" t="s">
        <v>440</v>
      </c>
      <c r="G157" s="95">
        <v>44290</v>
      </c>
      <c r="H157" s="73" t="s">
        <v>130</v>
      </c>
      <c r="I157" s="83">
        <v>7.3899999999969568</v>
      </c>
      <c r="J157" s="86" t="s">
        <v>512</v>
      </c>
      <c r="K157" s="86" t="s">
        <v>132</v>
      </c>
      <c r="L157" s="87">
        <v>3.1E-2</v>
      </c>
      <c r="M157" s="87">
        <v>5.399999999998932E-2</v>
      </c>
      <c r="N157" s="83">
        <v>204155.74358900002</v>
      </c>
      <c r="O157" s="85">
        <v>91.72</v>
      </c>
      <c r="P157" s="83">
        <v>187.25163626300002</v>
      </c>
      <c r="Q157" s="84">
        <f t="shared" si="2"/>
        <v>6.1356118849848255E-4</v>
      </c>
      <c r="R157" s="84">
        <f>P157/'סכום נכסי הקרן'!$C$42</f>
        <v>2.4342095072390273E-5</v>
      </c>
    </row>
    <row r="158" spans="2:18">
      <c r="B158" s="76" t="s">
        <v>3375</v>
      </c>
      <c r="C158" s="86" t="s">
        <v>3006</v>
      </c>
      <c r="D158" s="73" t="s">
        <v>3096</v>
      </c>
      <c r="E158" s="73"/>
      <c r="F158" s="73" t="s">
        <v>440</v>
      </c>
      <c r="G158" s="95">
        <v>44496</v>
      </c>
      <c r="H158" s="73" t="s">
        <v>130</v>
      </c>
      <c r="I158" s="83">
        <v>6.8500000000094587</v>
      </c>
      <c r="J158" s="86" t="s">
        <v>512</v>
      </c>
      <c r="K158" s="86" t="s">
        <v>132</v>
      </c>
      <c r="L158" s="87">
        <v>3.1E-2</v>
      </c>
      <c r="M158" s="87">
        <v>7.8200000000124961E-2</v>
      </c>
      <c r="N158" s="83">
        <v>228698.10576000006</v>
      </c>
      <c r="O158" s="85">
        <v>76.28</v>
      </c>
      <c r="P158" s="83">
        <v>174.45091415100003</v>
      </c>
      <c r="Q158" s="84">
        <f t="shared" si="2"/>
        <v>5.7161748947709553E-4</v>
      </c>
      <c r="R158" s="84">
        <f>P158/'סכום נכסי הקרן'!$C$42</f>
        <v>2.2678043420484244E-5</v>
      </c>
    </row>
    <row r="159" spans="2:18">
      <c r="B159" s="76" t="s">
        <v>3375</v>
      </c>
      <c r="C159" s="86" t="s">
        <v>3006</v>
      </c>
      <c r="D159" s="73" t="s">
        <v>3097</v>
      </c>
      <c r="E159" s="73"/>
      <c r="F159" s="73" t="s">
        <v>440</v>
      </c>
      <c r="G159" s="95">
        <v>44615</v>
      </c>
      <c r="H159" s="73" t="s">
        <v>130</v>
      </c>
      <c r="I159" s="83">
        <v>7.0800000000084919</v>
      </c>
      <c r="J159" s="86" t="s">
        <v>512</v>
      </c>
      <c r="K159" s="86" t="s">
        <v>132</v>
      </c>
      <c r="L159" s="87">
        <v>3.1E-2</v>
      </c>
      <c r="M159" s="87">
        <v>6.7400000000077828E-2</v>
      </c>
      <c r="N159" s="83">
        <v>277618.62961200008</v>
      </c>
      <c r="O159" s="85">
        <v>81.45</v>
      </c>
      <c r="P159" s="83">
        <v>226.12037397600002</v>
      </c>
      <c r="Q159" s="84">
        <f t="shared" si="2"/>
        <v>7.4092108442552491E-4</v>
      </c>
      <c r="R159" s="84">
        <f>P159/'סכום נכסי הקרן'!$C$42</f>
        <v>2.9394902768151921E-5</v>
      </c>
    </row>
    <row r="160" spans="2:18">
      <c r="B160" s="76" t="s">
        <v>3375</v>
      </c>
      <c r="C160" s="86" t="s">
        <v>3006</v>
      </c>
      <c r="D160" s="73" t="s">
        <v>3098</v>
      </c>
      <c r="E160" s="73"/>
      <c r="F160" s="73" t="s">
        <v>440</v>
      </c>
      <c r="G160" s="95">
        <v>44753</v>
      </c>
      <c r="H160" s="73" t="s">
        <v>130</v>
      </c>
      <c r="I160" s="83">
        <v>7.6500000000055524</v>
      </c>
      <c r="J160" s="86" t="s">
        <v>512</v>
      </c>
      <c r="K160" s="86" t="s">
        <v>132</v>
      </c>
      <c r="L160" s="87">
        <v>3.2599999999999997E-2</v>
      </c>
      <c r="M160" s="87">
        <v>4.1100000000022216E-2</v>
      </c>
      <c r="N160" s="83">
        <v>409817.98574899998</v>
      </c>
      <c r="O160" s="85">
        <v>96.65</v>
      </c>
      <c r="P160" s="83">
        <v>396.08908869200008</v>
      </c>
      <c r="Q160" s="84">
        <f t="shared" si="2"/>
        <v>1.2978519005719627E-3</v>
      </c>
      <c r="R160" s="84">
        <f>P160/'סכום נכסי הקרן'!$C$42</f>
        <v>5.1490275046436151E-5</v>
      </c>
    </row>
    <row r="161" spans="2:18">
      <c r="B161" s="76" t="s">
        <v>3375</v>
      </c>
      <c r="C161" s="86" t="s">
        <v>3006</v>
      </c>
      <c r="D161" s="73" t="s">
        <v>3099</v>
      </c>
      <c r="E161" s="73"/>
      <c r="F161" s="73" t="s">
        <v>440</v>
      </c>
      <c r="G161" s="95">
        <v>44959</v>
      </c>
      <c r="H161" s="73" t="s">
        <v>130</v>
      </c>
      <c r="I161" s="83">
        <v>7.5299999999826053</v>
      </c>
      <c r="J161" s="86" t="s">
        <v>512</v>
      </c>
      <c r="K161" s="86" t="s">
        <v>132</v>
      </c>
      <c r="L161" s="87">
        <v>3.8100000000000002E-2</v>
      </c>
      <c r="M161" s="87">
        <v>4.2399999999898831E-2</v>
      </c>
      <c r="N161" s="83">
        <v>198299.02100400004</v>
      </c>
      <c r="O161" s="85">
        <v>97.69</v>
      </c>
      <c r="P161" s="83">
        <v>193.718319329</v>
      </c>
      <c r="Q161" s="84">
        <f t="shared" si="2"/>
        <v>6.3475035312636973E-4</v>
      </c>
      <c r="R161" s="84">
        <f>P161/'סכום נכסי הקרן'!$C$42</f>
        <v>2.518274254088287E-5</v>
      </c>
    </row>
    <row r="162" spans="2:18">
      <c r="B162" s="76" t="s">
        <v>3375</v>
      </c>
      <c r="C162" s="86" t="s">
        <v>3006</v>
      </c>
      <c r="D162" s="73" t="s">
        <v>3100</v>
      </c>
      <c r="E162" s="73"/>
      <c r="F162" s="73" t="s">
        <v>440</v>
      </c>
      <c r="G162" s="95">
        <v>45153</v>
      </c>
      <c r="H162" s="73" t="s">
        <v>130</v>
      </c>
      <c r="I162" s="83">
        <v>7.4199999999918793</v>
      </c>
      <c r="J162" s="86" t="s">
        <v>512</v>
      </c>
      <c r="K162" s="86" t="s">
        <v>132</v>
      </c>
      <c r="L162" s="87">
        <v>4.3205999999999994E-2</v>
      </c>
      <c r="M162" s="87">
        <v>4.3799999999945875E-2</v>
      </c>
      <c r="N162" s="83">
        <v>225308.05668100005</v>
      </c>
      <c r="O162" s="85">
        <v>98.39</v>
      </c>
      <c r="P162" s="83">
        <v>221.68059409000003</v>
      </c>
      <c r="Q162" s="84">
        <f t="shared" si="2"/>
        <v>7.2637340581565809E-4</v>
      </c>
      <c r="R162" s="84">
        <f>P162/'סכום נכסי הקרן'!$C$42</f>
        <v>2.8817746027402772E-5</v>
      </c>
    </row>
    <row r="163" spans="2:18">
      <c r="B163" s="76" t="s">
        <v>3375</v>
      </c>
      <c r="C163" s="86" t="s">
        <v>3006</v>
      </c>
      <c r="D163" s="73" t="s">
        <v>3101</v>
      </c>
      <c r="E163" s="73"/>
      <c r="F163" s="73" t="s">
        <v>440</v>
      </c>
      <c r="G163" s="95">
        <v>43011</v>
      </c>
      <c r="H163" s="73" t="s">
        <v>130</v>
      </c>
      <c r="I163" s="83">
        <v>7.6500000000035451</v>
      </c>
      <c r="J163" s="86" t="s">
        <v>512</v>
      </c>
      <c r="K163" s="86" t="s">
        <v>132</v>
      </c>
      <c r="L163" s="87">
        <v>3.9E-2</v>
      </c>
      <c r="M163" s="87">
        <v>3.6800000000042528E-2</v>
      </c>
      <c r="N163" s="83">
        <v>126112.83024200001</v>
      </c>
      <c r="O163" s="85">
        <v>111.88</v>
      </c>
      <c r="P163" s="83">
        <v>141.09503663000001</v>
      </c>
      <c r="Q163" s="84">
        <f t="shared" si="2"/>
        <v>4.6232139859300986E-4</v>
      </c>
      <c r="R163" s="84">
        <f>P163/'סכום נכסי הקרן'!$C$42</f>
        <v>1.8341889365740608E-5</v>
      </c>
    </row>
    <row r="164" spans="2:18">
      <c r="B164" s="76" t="s">
        <v>3375</v>
      </c>
      <c r="C164" s="86" t="s">
        <v>3006</v>
      </c>
      <c r="D164" s="73" t="s">
        <v>3102</v>
      </c>
      <c r="E164" s="73"/>
      <c r="F164" s="73" t="s">
        <v>440</v>
      </c>
      <c r="G164" s="95">
        <v>43104</v>
      </c>
      <c r="H164" s="73" t="s">
        <v>130</v>
      </c>
      <c r="I164" s="83">
        <v>7.4999999999830962</v>
      </c>
      <c r="J164" s="86" t="s">
        <v>512</v>
      </c>
      <c r="K164" s="86" t="s">
        <v>132</v>
      </c>
      <c r="L164" s="87">
        <v>3.8199999999999998E-2</v>
      </c>
      <c r="M164" s="87">
        <v>4.3699999999908715E-2</v>
      </c>
      <c r="N164" s="83">
        <v>224088.80933400002</v>
      </c>
      <c r="O164" s="85">
        <v>105.59</v>
      </c>
      <c r="P164" s="83">
        <v>236.61538066800003</v>
      </c>
      <c r="Q164" s="84">
        <f t="shared" si="2"/>
        <v>7.7530972266524011E-4</v>
      </c>
      <c r="R164" s="84">
        <f>P164/'סכום נכסי הקרן'!$C$42</f>
        <v>3.0759219020765176E-5</v>
      </c>
    </row>
    <row r="165" spans="2:18">
      <c r="B165" s="76" t="s">
        <v>3375</v>
      </c>
      <c r="C165" s="86" t="s">
        <v>3006</v>
      </c>
      <c r="D165" s="73" t="s">
        <v>3103</v>
      </c>
      <c r="E165" s="73"/>
      <c r="F165" s="73" t="s">
        <v>440</v>
      </c>
      <c r="G165" s="95">
        <v>43194</v>
      </c>
      <c r="H165" s="73" t="s">
        <v>130</v>
      </c>
      <c r="I165" s="83">
        <v>7.6500000000025015</v>
      </c>
      <c r="J165" s="86" t="s">
        <v>512</v>
      </c>
      <c r="K165" s="86" t="s">
        <v>132</v>
      </c>
      <c r="L165" s="87">
        <v>3.7900000000000003E-2</v>
      </c>
      <c r="M165" s="87">
        <v>3.7499999999999999E-2</v>
      </c>
      <c r="N165" s="83">
        <v>144581.53274100003</v>
      </c>
      <c r="O165" s="85">
        <v>110.61</v>
      </c>
      <c r="P165" s="83">
        <v>159.92163222400004</v>
      </c>
      <c r="Q165" s="84">
        <f t="shared" si="2"/>
        <v>5.2400987618692995E-4</v>
      </c>
      <c r="R165" s="84">
        <f>P165/'סכום נכסי הקרן'!$C$42</f>
        <v>2.0789284694211477E-5</v>
      </c>
    </row>
    <row r="166" spans="2:18">
      <c r="B166" s="76" t="s">
        <v>3375</v>
      </c>
      <c r="C166" s="86" t="s">
        <v>3006</v>
      </c>
      <c r="D166" s="73" t="s">
        <v>3104</v>
      </c>
      <c r="E166" s="73"/>
      <c r="F166" s="73" t="s">
        <v>440</v>
      </c>
      <c r="G166" s="95">
        <v>43285</v>
      </c>
      <c r="H166" s="73" t="s">
        <v>130</v>
      </c>
      <c r="I166" s="83">
        <v>7.6099999999890784</v>
      </c>
      <c r="J166" s="86" t="s">
        <v>512</v>
      </c>
      <c r="K166" s="86" t="s">
        <v>132</v>
      </c>
      <c r="L166" s="87">
        <v>4.0099999999999997E-2</v>
      </c>
      <c r="M166" s="87">
        <v>3.7499999999929985E-2</v>
      </c>
      <c r="N166" s="83">
        <v>192881.56224400003</v>
      </c>
      <c r="O166" s="85">
        <v>111.07</v>
      </c>
      <c r="P166" s="83">
        <v>214.23355539400004</v>
      </c>
      <c r="Q166" s="84">
        <f t="shared" si="2"/>
        <v>7.0197194260657636E-4</v>
      </c>
      <c r="R166" s="84">
        <f>P166/'סכום נכסי הקרן'!$C$42</f>
        <v>2.7849655560672787E-5</v>
      </c>
    </row>
    <row r="167" spans="2:18">
      <c r="B167" s="76" t="s">
        <v>3375</v>
      </c>
      <c r="C167" s="86" t="s">
        <v>3006</v>
      </c>
      <c r="D167" s="73" t="s">
        <v>3105</v>
      </c>
      <c r="E167" s="73"/>
      <c r="F167" s="73" t="s">
        <v>440</v>
      </c>
      <c r="G167" s="95">
        <v>43377</v>
      </c>
      <c r="H167" s="73" t="s">
        <v>130</v>
      </c>
      <c r="I167" s="83">
        <v>7.5699999999946259</v>
      </c>
      <c r="J167" s="86" t="s">
        <v>512</v>
      </c>
      <c r="K167" s="86" t="s">
        <v>132</v>
      </c>
      <c r="L167" s="87">
        <v>3.9699999999999999E-2</v>
      </c>
      <c r="M167" s="87">
        <v>3.9399999999978119E-2</v>
      </c>
      <c r="N167" s="83">
        <v>385632.57579700009</v>
      </c>
      <c r="O167" s="85">
        <v>109.05</v>
      </c>
      <c r="P167" s="83">
        <v>420.53230981800004</v>
      </c>
      <c r="Q167" s="84">
        <f t="shared" si="2"/>
        <v>1.3779441876360687E-3</v>
      </c>
      <c r="R167" s="84">
        <f>P167/'סכום נכסי הקרן'!$C$42</f>
        <v>5.4667813167859332E-5</v>
      </c>
    </row>
    <row r="168" spans="2:18">
      <c r="B168" s="76" t="s">
        <v>3375</v>
      </c>
      <c r="C168" s="86" t="s">
        <v>3006</v>
      </c>
      <c r="D168" s="73" t="s">
        <v>3106</v>
      </c>
      <c r="E168" s="73"/>
      <c r="F168" s="73" t="s">
        <v>440</v>
      </c>
      <c r="G168" s="95">
        <v>43469</v>
      </c>
      <c r="H168" s="73" t="s">
        <v>130</v>
      </c>
      <c r="I168" s="83">
        <v>7.6600000000070336</v>
      </c>
      <c r="J168" s="86" t="s">
        <v>512</v>
      </c>
      <c r="K168" s="86" t="s">
        <v>132</v>
      </c>
      <c r="L168" s="87">
        <v>4.1700000000000001E-2</v>
      </c>
      <c r="M168" s="87">
        <v>3.430000000003517E-2</v>
      </c>
      <c r="N168" s="83">
        <v>272413.30340600008</v>
      </c>
      <c r="O168" s="85">
        <v>114.83</v>
      </c>
      <c r="P168" s="83">
        <v>312.81218123000002</v>
      </c>
      <c r="Q168" s="84">
        <f t="shared" si="2"/>
        <v>1.0249812366003117E-3</v>
      </c>
      <c r="R168" s="84">
        <f>P168/'סכום נכסי הקרן'!$C$42</f>
        <v>4.0664551761820968E-5</v>
      </c>
    </row>
    <row r="169" spans="2:18">
      <c r="B169" s="76" t="s">
        <v>3375</v>
      </c>
      <c r="C169" s="86" t="s">
        <v>3006</v>
      </c>
      <c r="D169" s="73" t="s">
        <v>3107</v>
      </c>
      <c r="E169" s="73"/>
      <c r="F169" s="73" t="s">
        <v>440</v>
      </c>
      <c r="G169" s="95">
        <v>43559</v>
      </c>
      <c r="H169" s="73" t="s">
        <v>130</v>
      </c>
      <c r="I169" s="83">
        <v>7.6700000000040927</v>
      </c>
      <c r="J169" s="86" t="s">
        <v>512</v>
      </c>
      <c r="K169" s="86" t="s">
        <v>132</v>
      </c>
      <c r="L169" s="87">
        <v>3.7200000000000004E-2</v>
      </c>
      <c r="M169" s="87">
        <v>3.6800000000022093E-2</v>
      </c>
      <c r="N169" s="83">
        <v>646849.16200900008</v>
      </c>
      <c r="O169" s="85">
        <v>109.2</v>
      </c>
      <c r="P169" s="83">
        <v>706.35931653299997</v>
      </c>
      <c r="Q169" s="84">
        <f t="shared" si="2"/>
        <v>2.3145040033201564E-3</v>
      </c>
      <c r="R169" s="84">
        <f>P169/'סכום נכסי הקרן'!$C$42</f>
        <v>9.1824381252215528E-5</v>
      </c>
    </row>
    <row r="170" spans="2:18">
      <c r="B170" s="76" t="s">
        <v>3375</v>
      </c>
      <c r="C170" s="86" t="s">
        <v>3006</v>
      </c>
      <c r="D170" s="73" t="s">
        <v>3108</v>
      </c>
      <c r="E170" s="73"/>
      <c r="F170" s="73" t="s">
        <v>440</v>
      </c>
      <c r="G170" s="95">
        <v>43742</v>
      </c>
      <c r="H170" s="73" t="s">
        <v>130</v>
      </c>
      <c r="I170" s="83">
        <v>7.5699999999992009</v>
      </c>
      <c r="J170" s="86" t="s">
        <v>512</v>
      </c>
      <c r="K170" s="86" t="s">
        <v>132</v>
      </c>
      <c r="L170" s="87">
        <v>3.1E-2</v>
      </c>
      <c r="M170" s="87">
        <v>4.5899999999993675E-2</v>
      </c>
      <c r="N170" s="83">
        <v>753069.99160000007</v>
      </c>
      <c r="O170" s="85">
        <v>96.51</v>
      </c>
      <c r="P170" s="83">
        <v>726.78785549400015</v>
      </c>
      <c r="Q170" s="84">
        <f t="shared" si="2"/>
        <v>2.3814415152925176E-3</v>
      </c>
      <c r="R170" s="84">
        <f>P170/'סכום נכסי הקרן'!$C$42</f>
        <v>9.4480023934452283E-5</v>
      </c>
    </row>
    <row r="171" spans="2:18">
      <c r="B171" s="76" t="s">
        <v>3375</v>
      </c>
      <c r="C171" s="86" t="s">
        <v>3006</v>
      </c>
      <c r="D171" s="73" t="s">
        <v>3109</v>
      </c>
      <c r="E171" s="73"/>
      <c r="F171" s="73" t="s">
        <v>440</v>
      </c>
      <c r="G171" s="95">
        <v>42935</v>
      </c>
      <c r="H171" s="73" t="s">
        <v>130</v>
      </c>
      <c r="I171" s="83">
        <v>7.6199999999959251</v>
      </c>
      <c r="J171" s="86" t="s">
        <v>512</v>
      </c>
      <c r="K171" s="86" t="s">
        <v>132</v>
      </c>
      <c r="L171" s="87">
        <v>4.0800000000000003E-2</v>
      </c>
      <c r="M171" s="87">
        <v>3.6599999999987809E-2</v>
      </c>
      <c r="N171" s="83">
        <v>590716.2363610001</v>
      </c>
      <c r="O171" s="85">
        <v>113.81</v>
      </c>
      <c r="P171" s="83">
        <v>672.29413777700006</v>
      </c>
      <c r="Q171" s="84">
        <f t="shared" si="2"/>
        <v>2.2028837687466732E-3</v>
      </c>
      <c r="R171" s="84">
        <f>P171/'סכום נכסי הקרן'!$C$42</f>
        <v>8.7396020376522777E-5</v>
      </c>
    </row>
    <row r="172" spans="2:18">
      <c r="B172" s="76" t="s">
        <v>3356</v>
      </c>
      <c r="C172" s="86" t="s">
        <v>3006</v>
      </c>
      <c r="D172" s="73" t="s">
        <v>3110</v>
      </c>
      <c r="E172" s="73"/>
      <c r="F172" s="73" t="s">
        <v>281</v>
      </c>
      <c r="G172" s="95">
        <v>40742</v>
      </c>
      <c r="H172" s="73" t="s">
        <v>2996</v>
      </c>
      <c r="I172" s="83">
        <v>5.1099999999997152</v>
      </c>
      <c r="J172" s="86" t="s">
        <v>297</v>
      </c>
      <c r="K172" s="86" t="s">
        <v>132</v>
      </c>
      <c r="L172" s="87">
        <v>0.06</v>
      </c>
      <c r="M172" s="87">
        <v>2.1599999999999096E-2</v>
      </c>
      <c r="N172" s="83">
        <v>2184127.0274460004</v>
      </c>
      <c r="O172" s="85">
        <v>140.91999999999999</v>
      </c>
      <c r="P172" s="83">
        <v>3077.8717054080003</v>
      </c>
      <c r="Q172" s="84">
        <f t="shared" si="2"/>
        <v>1.0085159517450554E-2</v>
      </c>
      <c r="R172" s="84">
        <f>P172/'סכום נכסי הקרן'!$C$42</f>
        <v>4.0011316947015488E-4</v>
      </c>
    </row>
    <row r="173" spans="2:18">
      <c r="B173" s="76" t="s">
        <v>3356</v>
      </c>
      <c r="C173" s="86" t="s">
        <v>3006</v>
      </c>
      <c r="D173" s="73" t="s">
        <v>3111</v>
      </c>
      <c r="E173" s="73"/>
      <c r="F173" s="73" t="s">
        <v>281</v>
      </c>
      <c r="G173" s="95">
        <v>42201</v>
      </c>
      <c r="H173" s="73" t="s">
        <v>2996</v>
      </c>
      <c r="I173" s="83">
        <v>4.7100000000018385</v>
      </c>
      <c r="J173" s="86" t="s">
        <v>297</v>
      </c>
      <c r="K173" s="86" t="s">
        <v>132</v>
      </c>
      <c r="L173" s="87">
        <v>4.2030000000000005E-2</v>
      </c>
      <c r="M173" s="87">
        <v>3.3000000000050142E-2</v>
      </c>
      <c r="N173" s="83">
        <v>152775.93106000003</v>
      </c>
      <c r="O173" s="85">
        <v>117.48</v>
      </c>
      <c r="P173" s="83">
        <v>179.48115687700002</v>
      </c>
      <c r="Q173" s="84">
        <f t="shared" si="2"/>
        <v>5.8809991797275642E-4</v>
      </c>
      <c r="R173" s="84">
        <f>P173/'סכום נכסי הקרן'!$C$42</f>
        <v>2.3331958382816064E-5</v>
      </c>
    </row>
    <row r="174" spans="2:18">
      <c r="B174" s="76" t="s">
        <v>3376</v>
      </c>
      <c r="C174" s="86" t="s">
        <v>3006</v>
      </c>
      <c r="D174" s="73" t="s">
        <v>3112</v>
      </c>
      <c r="E174" s="73"/>
      <c r="F174" s="73" t="s">
        <v>281</v>
      </c>
      <c r="G174" s="95">
        <v>42521</v>
      </c>
      <c r="H174" s="73" t="s">
        <v>2996</v>
      </c>
      <c r="I174" s="83">
        <v>1.3600000000051375</v>
      </c>
      <c r="J174" s="86" t="s">
        <v>128</v>
      </c>
      <c r="K174" s="86" t="s">
        <v>132</v>
      </c>
      <c r="L174" s="87">
        <v>2.3E-2</v>
      </c>
      <c r="M174" s="87">
        <v>3.9000000000052888E-2</v>
      </c>
      <c r="N174" s="83">
        <v>119388.40326100001</v>
      </c>
      <c r="O174" s="85">
        <v>110.86</v>
      </c>
      <c r="P174" s="83">
        <v>132.35398413700003</v>
      </c>
      <c r="Q174" s="84">
        <f t="shared" si="2"/>
        <v>4.3367988355278895E-4</v>
      </c>
      <c r="R174" s="84">
        <f>P174/'סכום נכסי הקרן'!$C$42</f>
        <v>1.7205581373651767E-5</v>
      </c>
    </row>
    <row r="175" spans="2:18">
      <c r="B175" s="76" t="s">
        <v>3377</v>
      </c>
      <c r="C175" s="86" t="s">
        <v>3006</v>
      </c>
      <c r="D175" s="73" t="s">
        <v>3113</v>
      </c>
      <c r="E175" s="73"/>
      <c r="F175" s="73" t="s">
        <v>440</v>
      </c>
      <c r="G175" s="95">
        <v>44592</v>
      </c>
      <c r="H175" s="73" t="s">
        <v>130</v>
      </c>
      <c r="I175" s="83">
        <v>11.329999999982938</v>
      </c>
      <c r="J175" s="86" t="s">
        <v>512</v>
      </c>
      <c r="K175" s="86" t="s">
        <v>132</v>
      </c>
      <c r="L175" s="87">
        <v>2.7473999999999998E-2</v>
      </c>
      <c r="M175" s="87">
        <v>4.2599999999943128E-2</v>
      </c>
      <c r="N175" s="83">
        <v>246045.45119100006</v>
      </c>
      <c r="O175" s="85">
        <v>85.77</v>
      </c>
      <c r="P175" s="83">
        <v>211.03318762000006</v>
      </c>
      <c r="Q175" s="84">
        <f t="shared" si="2"/>
        <v>6.9148540430850934E-4</v>
      </c>
      <c r="R175" s="84">
        <f>P175/'סכום נכסי הקרן'!$C$42</f>
        <v>2.7433618306333908E-5</v>
      </c>
    </row>
    <row r="176" spans="2:18">
      <c r="B176" s="76" t="s">
        <v>3377</v>
      </c>
      <c r="C176" s="86" t="s">
        <v>3006</v>
      </c>
      <c r="D176" s="73" t="s">
        <v>3114</v>
      </c>
      <c r="E176" s="73"/>
      <c r="F176" s="73" t="s">
        <v>440</v>
      </c>
      <c r="G176" s="95">
        <v>44837</v>
      </c>
      <c r="H176" s="73" t="s">
        <v>130</v>
      </c>
      <c r="I176" s="83">
        <v>11.159999999993657</v>
      </c>
      <c r="J176" s="86" t="s">
        <v>512</v>
      </c>
      <c r="K176" s="86" t="s">
        <v>132</v>
      </c>
      <c r="L176" s="87">
        <v>3.9636999999999999E-2</v>
      </c>
      <c r="M176" s="87">
        <v>3.9099999999983218E-2</v>
      </c>
      <c r="N176" s="83">
        <v>216092.25076500003</v>
      </c>
      <c r="O176" s="85">
        <v>99.24</v>
      </c>
      <c r="P176" s="83">
        <v>214.44994969600003</v>
      </c>
      <c r="Q176" s="84">
        <f t="shared" si="2"/>
        <v>7.0268099459548888E-4</v>
      </c>
      <c r="R176" s="84">
        <f>P176/'סכום נכסי הקרן'!$C$42</f>
        <v>2.7877786106165108E-5</v>
      </c>
    </row>
    <row r="177" spans="2:18">
      <c r="B177" s="76" t="s">
        <v>3377</v>
      </c>
      <c r="C177" s="86" t="s">
        <v>3006</v>
      </c>
      <c r="D177" s="73" t="s">
        <v>3115</v>
      </c>
      <c r="E177" s="73"/>
      <c r="F177" s="73" t="s">
        <v>440</v>
      </c>
      <c r="G177" s="95">
        <v>45076</v>
      </c>
      <c r="H177" s="73" t="s">
        <v>130</v>
      </c>
      <c r="I177" s="83">
        <v>10.980000000014343</v>
      </c>
      <c r="J177" s="86" t="s">
        <v>512</v>
      </c>
      <c r="K177" s="86" t="s">
        <v>132</v>
      </c>
      <c r="L177" s="87">
        <v>4.4936999999999998E-2</v>
      </c>
      <c r="M177" s="87">
        <v>4.1500000000068663E-2</v>
      </c>
      <c r="N177" s="83">
        <v>262871.94111800002</v>
      </c>
      <c r="O177" s="85">
        <v>99.74</v>
      </c>
      <c r="P177" s="83">
        <v>262.18847468799999</v>
      </c>
      <c r="Q177" s="84">
        <f t="shared" si="2"/>
        <v>8.5910422654053153E-4</v>
      </c>
      <c r="R177" s="84">
        <f>P177/'סכום נכסי הקרן'!$C$42</f>
        <v>3.4083636891569213E-5</v>
      </c>
    </row>
    <row r="178" spans="2:18">
      <c r="B178" s="76" t="s">
        <v>3378</v>
      </c>
      <c r="C178" s="86" t="s">
        <v>2997</v>
      </c>
      <c r="D178" s="73" t="s">
        <v>3116</v>
      </c>
      <c r="E178" s="73"/>
      <c r="F178" s="73" t="s">
        <v>440</v>
      </c>
      <c r="G178" s="95">
        <v>42432</v>
      </c>
      <c r="H178" s="73" t="s">
        <v>130</v>
      </c>
      <c r="I178" s="83">
        <v>4.2400000000021922</v>
      </c>
      <c r="J178" s="86" t="s">
        <v>512</v>
      </c>
      <c r="K178" s="86" t="s">
        <v>132</v>
      </c>
      <c r="L178" s="87">
        <v>2.5399999999999999E-2</v>
      </c>
      <c r="M178" s="87">
        <v>2.3800000000010965E-2</v>
      </c>
      <c r="N178" s="83">
        <v>791815.69775400008</v>
      </c>
      <c r="O178" s="85">
        <v>115.24</v>
      </c>
      <c r="P178" s="83">
        <v>912.48836105000009</v>
      </c>
      <c r="Q178" s="84">
        <f t="shared" si="2"/>
        <v>2.98992016556011E-3</v>
      </c>
      <c r="R178" s="84">
        <f>P178/'סכום נכסי הקרן'!$C$42</f>
        <v>1.1862047713127321E-4</v>
      </c>
    </row>
    <row r="179" spans="2:18">
      <c r="B179" s="76" t="s">
        <v>3379</v>
      </c>
      <c r="C179" s="86" t="s">
        <v>3006</v>
      </c>
      <c r="D179" s="73" t="s">
        <v>3117</v>
      </c>
      <c r="E179" s="73"/>
      <c r="F179" s="73" t="s">
        <v>440</v>
      </c>
      <c r="G179" s="95">
        <v>42242</v>
      </c>
      <c r="H179" s="73" t="s">
        <v>130</v>
      </c>
      <c r="I179" s="83">
        <v>2.9000000000003578</v>
      </c>
      <c r="J179" s="86" t="s">
        <v>437</v>
      </c>
      <c r="K179" s="86" t="s">
        <v>132</v>
      </c>
      <c r="L179" s="87">
        <v>2.3599999999999999E-2</v>
      </c>
      <c r="M179" s="87">
        <v>3.2400000000001435E-2</v>
      </c>
      <c r="N179" s="83">
        <v>1282284.9579440001</v>
      </c>
      <c r="O179" s="85">
        <v>109.24</v>
      </c>
      <c r="P179" s="83">
        <v>1400.768127195</v>
      </c>
      <c r="Q179" s="84">
        <f t="shared" si="2"/>
        <v>4.5898501828065584E-3</v>
      </c>
      <c r="R179" s="84">
        <f>P179/'סכום נכסי הקרן'!$C$42</f>
        <v>1.8209523615945181E-4</v>
      </c>
    </row>
    <row r="180" spans="2:18">
      <c r="B180" s="76" t="s">
        <v>3380</v>
      </c>
      <c r="C180" s="86" t="s">
        <v>2997</v>
      </c>
      <c r="D180" s="73">
        <v>7134</v>
      </c>
      <c r="E180" s="73"/>
      <c r="F180" s="73" t="s">
        <v>440</v>
      </c>
      <c r="G180" s="95">
        <v>43705</v>
      </c>
      <c r="H180" s="73" t="s">
        <v>130</v>
      </c>
      <c r="I180" s="83">
        <v>5.1199999999805019</v>
      </c>
      <c r="J180" s="86" t="s">
        <v>512</v>
      </c>
      <c r="K180" s="86" t="s">
        <v>132</v>
      </c>
      <c r="L180" s="87">
        <v>0.04</v>
      </c>
      <c r="M180" s="87">
        <v>3.6699999999912719E-2</v>
      </c>
      <c r="N180" s="83">
        <v>77510.564366000021</v>
      </c>
      <c r="O180" s="85">
        <v>113.81</v>
      </c>
      <c r="P180" s="83">
        <v>88.214769031000003</v>
      </c>
      <c r="Q180" s="84">
        <f t="shared" si="2"/>
        <v>2.890503902126614E-4</v>
      </c>
      <c r="R180" s="84">
        <f>P180/'סכום נכסי הקרן'!$C$42</f>
        <v>1.1467629001252436E-5</v>
      </c>
    </row>
    <row r="181" spans="2:18">
      <c r="B181" s="76" t="s">
        <v>3380</v>
      </c>
      <c r="C181" s="86" t="s">
        <v>2997</v>
      </c>
      <c r="D181" s="73" t="s">
        <v>3118</v>
      </c>
      <c r="E181" s="73"/>
      <c r="F181" s="73" t="s">
        <v>440</v>
      </c>
      <c r="G181" s="95">
        <v>43256</v>
      </c>
      <c r="H181" s="73" t="s">
        <v>130</v>
      </c>
      <c r="I181" s="83">
        <v>5.1200000000011707</v>
      </c>
      <c r="J181" s="86" t="s">
        <v>512</v>
      </c>
      <c r="K181" s="86" t="s">
        <v>132</v>
      </c>
      <c r="L181" s="87">
        <v>0.04</v>
      </c>
      <c r="M181" s="87">
        <v>3.6000000000010891E-2</v>
      </c>
      <c r="N181" s="83">
        <v>1273491.9594320003</v>
      </c>
      <c r="O181" s="85">
        <v>115.45</v>
      </c>
      <c r="P181" s="83">
        <v>1470.2464652189999</v>
      </c>
      <c r="Q181" s="84">
        <f t="shared" si="2"/>
        <v>4.8175075347189908E-3</v>
      </c>
      <c r="R181" s="84">
        <f>P181/'סכום נכסי הקרן'!$C$42</f>
        <v>1.911271909311392E-4</v>
      </c>
    </row>
    <row r="182" spans="2:18">
      <c r="B182" s="76" t="s">
        <v>3381</v>
      </c>
      <c r="C182" s="86" t="s">
        <v>3006</v>
      </c>
      <c r="D182" s="73" t="s">
        <v>3119</v>
      </c>
      <c r="E182" s="73"/>
      <c r="F182" s="73" t="s">
        <v>440</v>
      </c>
      <c r="G182" s="95">
        <v>44294</v>
      </c>
      <c r="H182" s="73" t="s">
        <v>130</v>
      </c>
      <c r="I182" s="83">
        <v>7.6700000000018935</v>
      </c>
      <c r="J182" s="86" t="s">
        <v>512</v>
      </c>
      <c r="K182" s="86" t="s">
        <v>132</v>
      </c>
      <c r="L182" s="87">
        <v>0.03</v>
      </c>
      <c r="M182" s="87">
        <v>4.3000000000004139E-2</v>
      </c>
      <c r="N182" s="83">
        <v>710372.42712900008</v>
      </c>
      <c r="O182" s="85">
        <v>101.78</v>
      </c>
      <c r="P182" s="83">
        <v>723.01706928900023</v>
      </c>
      <c r="Q182" s="84">
        <f t="shared" si="2"/>
        <v>2.3690859059548033E-3</v>
      </c>
      <c r="R182" s="84">
        <f>P182/'סכום נכסי הקרן'!$C$42</f>
        <v>9.3989834165585074E-5</v>
      </c>
    </row>
    <row r="183" spans="2:18">
      <c r="B183" s="76" t="s">
        <v>3382</v>
      </c>
      <c r="C183" s="86" t="s">
        <v>3006</v>
      </c>
      <c r="D183" s="73" t="s">
        <v>3120</v>
      </c>
      <c r="E183" s="73"/>
      <c r="F183" s="73" t="s">
        <v>440</v>
      </c>
      <c r="G183" s="95">
        <v>42326</v>
      </c>
      <c r="H183" s="73" t="s">
        <v>130</v>
      </c>
      <c r="I183" s="83">
        <v>6.3099999999993814</v>
      </c>
      <c r="J183" s="86" t="s">
        <v>512</v>
      </c>
      <c r="K183" s="86" t="s">
        <v>132</v>
      </c>
      <c r="L183" s="87">
        <v>8.0500000000000002E-2</v>
      </c>
      <c r="M183" s="87">
        <v>7.4299999999981464E-2</v>
      </c>
      <c r="N183" s="83">
        <v>121031.13807800002</v>
      </c>
      <c r="O183" s="85">
        <v>107.06</v>
      </c>
      <c r="P183" s="83">
        <v>129.57641786800002</v>
      </c>
      <c r="Q183" s="84">
        <f t="shared" si="2"/>
        <v>4.2457872483849429E-4</v>
      </c>
      <c r="R183" s="84">
        <f>P183/'סכום נכסי הקרן'!$C$42</f>
        <v>1.6844506920369552E-5</v>
      </c>
    </row>
    <row r="184" spans="2:18">
      <c r="B184" s="76" t="s">
        <v>3382</v>
      </c>
      <c r="C184" s="86" t="s">
        <v>3006</v>
      </c>
      <c r="D184" s="73" t="s">
        <v>3121</v>
      </c>
      <c r="E184" s="73"/>
      <c r="F184" s="73" t="s">
        <v>440</v>
      </c>
      <c r="G184" s="95">
        <v>42606</v>
      </c>
      <c r="H184" s="73" t="s">
        <v>130</v>
      </c>
      <c r="I184" s="83">
        <v>6.3100000000031171</v>
      </c>
      <c r="J184" s="86" t="s">
        <v>512</v>
      </c>
      <c r="K184" s="86" t="s">
        <v>132</v>
      </c>
      <c r="L184" s="87">
        <v>8.0500000000000002E-2</v>
      </c>
      <c r="M184" s="87">
        <v>7.4300000000038516E-2</v>
      </c>
      <c r="N184" s="83">
        <v>509090.58474100009</v>
      </c>
      <c r="O184" s="85">
        <v>107.07</v>
      </c>
      <c r="P184" s="83">
        <v>545.08528543000011</v>
      </c>
      <c r="Q184" s="84">
        <f t="shared" si="2"/>
        <v>1.7860627668520393E-3</v>
      </c>
      <c r="R184" s="84">
        <f>P184/'סכום נכסי הקרן'!$C$42</f>
        <v>7.0859289164565997E-5</v>
      </c>
    </row>
    <row r="185" spans="2:18">
      <c r="B185" s="76" t="s">
        <v>3382</v>
      </c>
      <c r="C185" s="86" t="s">
        <v>3006</v>
      </c>
      <c r="D185" s="73" t="s">
        <v>3122</v>
      </c>
      <c r="E185" s="73"/>
      <c r="F185" s="73" t="s">
        <v>440</v>
      </c>
      <c r="G185" s="95">
        <v>42648</v>
      </c>
      <c r="H185" s="73" t="s">
        <v>130</v>
      </c>
      <c r="I185" s="83">
        <v>6.3099999999962399</v>
      </c>
      <c r="J185" s="86" t="s">
        <v>512</v>
      </c>
      <c r="K185" s="86" t="s">
        <v>132</v>
      </c>
      <c r="L185" s="87">
        <v>8.0500000000000002E-2</v>
      </c>
      <c r="M185" s="87">
        <v>7.4299999999967198E-2</v>
      </c>
      <c r="N185" s="83">
        <v>466991.70496000006</v>
      </c>
      <c r="O185" s="85">
        <v>107.06</v>
      </c>
      <c r="P185" s="83">
        <v>499.96314564800008</v>
      </c>
      <c r="Q185" s="84">
        <f t="shared" si="2"/>
        <v>1.6382125570234107E-3</v>
      </c>
      <c r="R185" s="84">
        <f>P185/'סכום נכסי הקרן'!$C$42</f>
        <v>6.4993559826423181E-5</v>
      </c>
    </row>
    <row r="186" spans="2:18">
      <c r="B186" s="76" t="s">
        <v>3382</v>
      </c>
      <c r="C186" s="86" t="s">
        <v>3006</v>
      </c>
      <c r="D186" s="73" t="s">
        <v>3123</v>
      </c>
      <c r="E186" s="73"/>
      <c r="F186" s="73" t="s">
        <v>440</v>
      </c>
      <c r="G186" s="95">
        <v>42718</v>
      </c>
      <c r="H186" s="73" t="s">
        <v>130</v>
      </c>
      <c r="I186" s="83">
        <v>6.310000000007558</v>
      </c>
      <c r="J186" s="86" t="s">
        <v>512</v>
      </c>
      <c r="K186" s="86" t="s">
        <v>132</v>
      </c>
      <c r="L186" s="87">
        <v>8.0500000000000002E-2</v>
      </c>
      <c r="M186" s="87">
        <v>7.4300000000083605E-2</v>
      </c>
      <c r="N186" s="83">
        <v>326275.36012700008</v>
      </c>
      <c r="O186" s="85">
        <v>107.06</v>
      </c>
      <c r="P186" s="83">
        <v>349.31167545600005</v>
      </c>
      <c r="Q186" s="84">
        <f t="shared" si="2"/>
        <v>1.1445779114482909E-3</v>
      </c>
      <c r="R186" s="84">
        <f>P186/'סכום נכסי הקרן'!$C$42</f>
        <v>4.5409365619124554E-5</v>
      </c>
    </row>
    <row r="187" spans="2:18">
      <c r="B187" s="76" t="s">
        <v>3382</v>
      </c>
      <c r="C187" s="86" t="s">
        <v>3006</v>
      </c>
      <c r="D187" s="73" t="s">
        <v>3124</v>
      </c>
      <c r="E187" s="73"/>
      <c r="F187" s="73" t="s">
        <v>440</v>
      </c>
      <c r="G187" s="95">
        <v>42900</v>
      </c>
      <c r="H187" s="73" t="s">
        <v>130</v>
      </c>
      <c r="I187" s="83">
        <v>6.3100000000049778</v>
      </c>
      <c r="J187" s="86" t="s">
        <v>512</v>
      </c>
      <c r="K187" s="86" t="s">
        <v>132</v>
      </c>
      <c r="L187" s="87">
        <v>8.0500000000000002E-2</v>
      </c>
      <c r="M187" s="87">
        <v>7.4300000000076846E-2</v>
      </c>
      <c r="N187" s="83">
        <v>386485.55914100003</v>
      </c>
      <c r="O187" s="85">
        <v>107.06</v>
      </c>
      <c r="P187" s="83">
        <v>413.77295497400013</v>
      </c>
      <c r="Q187" s="84">
        <f t="shared" si="2"/>
        <v>1.3557960351588182E-3</v>
      </c>
      <c r="R187" s="84">
        <f>P187/'סכום נכסי הקרן'!$C$42</f>
        <v>5.378911933359253E-5</v>
      </c>
    </row>
    <row r="188" spans="2:18">
      <c r="B188" s="76" t="s">
        <v>3382</v>
      </c>
      <c r="C188" s="86" t="s">
        <v>3006</v>
      </c>
      <c r="D188" s="73" t="s">
        <v>3125</v>
      </c>
      <c r="E188" s="73"/>
      <c r="F188" s="73" t="s">
        <v>440</v>
      </c>
      <c r="G188" s="95">
        <v>43075</v>
      </c>
      <c r="H188" s="73" t="s">
        <v>130</v>
      </c>
      <c r="I188" s="83">
        <v>6.3099999999987926</v>
      </c>
      <c r="J188" s="86" t="s">
        <v>512</v>
      </c>
      <c r="K188" s="86" t="s">
        <v>132</v>
      </c>
      <c r="L188" s="87">
        <v>8.0500000000000002E-2</v>
      </c>
      <c r="M188" s="87">
        <v>7.4300000000022209E-2</v>
      </c>
      <c r="N188" s="83">
        <v>239816.47881700002</v>
      </c>
      <c r="O188" s="85">
        <v>107.06</v>
      </c>
      <c r="P188" s="83">
        <v>256.748454401</v>
      </c>
      <c r="Q188" s="84">
        <f t="shared" si="2"/>
        <v>8.4127909358383177E-4</v>
      </c>
      <c r="R188" s="84">
        <f>P188/'סכום נכסי הקרן'!$C$42</f>
        <v>3.3376452197941778E-5</v>
      </c>
    </row>
    <row r="189" spans="2:18">
      <c r="B189" s="76" t="s">
        <v>3382</v>
      </c>
      <c r="C189" s="86" t="s">
        <v>3006</v>
      </c>
      <c r="D189" s="73" t="s">
        <v>3126</v>
      </c>
      <c r="E189" s="73"/>
      <c r="F189" s="73" t="s">
        <v>440</v>
      </c>
      <c r="G189" s="95">
        <v>43292</v>
      </c>
      <c r="H189" s="73" t="s">
        <v>130</v>
      </c>
      <c r="I189" s="83">
        <v>6.3099999999991727</v>
      </c>
      <c r="J189" s="86" t="s">
        <v>512</v>
      </c>
      <c r="K189" s="86" t="s">
        <v>132</v>
      </c>
      <c r="L189" s="87">
        <v>8.0500000000000002E-2</v>
      </c>
      <c r="M189" s="87">
        <v>7.429999999998943E-2</v>
      </c>
      <c r="N189" s="83">
        <v>653925.02123900014</v>
      </c>
      <c r="O189" s="85">
        <v>107.06</v>
      </c>
      <c r="P189" s="83">
        <v>700.09468731799996</v>
      </c>
      <c r="Q189" s="84">
        <f t="shared" si="2"/>
        <v>2.293976901803889E-3</v>
      </c>
      <c r="R189" s="84">
        <f>P189/'סכום נכסי הקרן'!$C$42</f>
        <v>9.1010000117886628E-5</v>
      </c>
    </row>
    <row r="190" spans="2:18">
      <c r="B190" s="76" t="s">
        <v>3383</v>
      </c>
      <c r="C190" s="86" t="s">
        <v>3006</v>
      </c>
      <c r="D190" s="73" t="s">
        <v>3127</v>
      </c>
      <c r="E190" s="73"/>
      <c r="F190" s="73" t="s">
        <v>429</v>
      </c>
      <c r="G190" s="95">
        <v>44376</v>
      </c>
      <c r="H190" s="73" t="s">
        <v>294</v>
      </c>
      <c r="I190" s="83">
        <v>4.4800000000000821</v>
      </c>
      <c r="J190" s="86" t="s">
        <v>128</v>
      </c>
      <c r="K190" s="86" t="s">
        <v>132</v>
      </c>
      <c r="L190" s="87">
        <v>7.400000000000001E-2</v>
      </c>
      <c r="M190" s="87">
        <v>7.8300000000001535E-2</v>
      </c>
      <c r="N190" s="83">
        <v>8402431.0377620012</v>
      </c>
      <c r="O190" s="85">
        <v>99.06</v>
      </c>
      <c r="P190" s="83">
        <v>8323.4485197840004</v>
      </c>
      <c r="Q190" s="84">
        <f t="shared" si="2"/>
        <v>2.7273166035418583E-2</v>
      </c>
      <c r="R190" s="84">
        <f>P190/'סכום נכסי הקרן'!$C$42</f>
        <v>1.0820208530202466E-3</v>
      </c>
    </row>
    <row r="191" spans="2:18">
      <c r="B191" s="76" t="s">
        <v>3383</v>
      </c>
      <c r="C191" s="86" t="s">
        <v>3006</v>
      </c>
      <c r="D191" s="73" t="s">
        <v>3128</v>
      </c>
      <c r="E191" s="73"/>
      <c r="F191" s="73" t="s">
        <v>429</v>
      </c>
      <c r="G191" s="95">
        <v>44431</v>
      </c>
      <c r="H191" s="73" t="s">
        <v>294</v>
      </c>
      <c r="I191" s="83">
        <v>4.4800000000012519</v>
      </c>
      <c r="J191" s="86" t="s">
        <v>128</v>
      </c>
      <c r="K191" s="86" t="s">
        <v>132</v>
      </c>
      <c r="L191" s="87">
        <v>7.400000000000001E-2</v>
      </c>
      <c r="M191" s="87">
        <v>7.8100000000023304E-2</v>
      </c>
      <c r="N191" s="83">
        <v>1450321.3044660003</v>
      </c>
      <c r="O191" s="85">
        <v>99.11</v>
      </c>
      <c r="P191" s="83">
        <v>1437.4135023650003</v>
      </c>
      <c r="Q191" s="84">
        <f t="shared" si="2"/>
        <v>4.7099248608761185E-3</v>
      </c>
      <c r="R191" s="84">
        <f>P191/'סכום נכסי הקרן'!$C$42</f>
        <v>1.8685901405829318E-4</v>
      </c>
    </row>
    <row r="192" spans="2:18">
      <c r="B192" s="76" t="s">
        <v>3383</v>
      </c>
      <c r="C192" s="86" t="s">
        <v>3006</v>
      </c>
      <c r="D192" s="73" t="s">
        <v>3129</v>
      </c>
      <c r="E192" s="73"/>
      <c r="F192" s="73" t="s">
        <v>429</v>
      </c>
      <c r="G192" s="95">
        <v>44859</v>
      </c>
      <c r="H192" s="73" t="s">
        <v>294</v>
      </c>
      <c r="I192" s="83">
        <v>4.4899999999995321</v>
      </c>
      <c r="J192" s="86" t="s">
        <v>128</v>
      </c>
      <c r="K192" s="86" t="s">
        <v>132</v>
      </c>
      <c r="L192" s="87">
        <v>7.400000000000001E-2</v>
      </c>
      <c r="M192" s="87">
        <v>7.209999999999353E-2</v>
      </c>
      <c r="N192" s="83">
        <v>4414227.3992950013</v>
      </c>
      <c r="O192" s="85">
        <v>101.65</v>
      </c>
      <c r="P192" s="83">
        <v>4487.0623265900003</v>
      </c>
      <c r="Q192" s="84">
        <f t="shared" si="2"/>
        <v>1.4702607405270098E-2</v>
      </c>
      <c r="R192" s="84">
        <f>P192/'סכום נכסי הקרן'!$C$42</f>
        <v>5.8330330206666765E-4</v>
      </c>
    </row>
    <row r="193" spans="2:18">
      <c r="B193" s="76" t="s">
        <v>3384</v>
      </c>
      <c r="C193" s="86" t="s">
        <v>3006</v>
      </c>
      <c r="D193" s="73" t="s">
        <v>3130</v>
      </c>
      <c r="E193" s="73"/>
      <c r="F193" s="73" t="s">
        <v>429</v>
      </c>
      <c r="G193" s="95">
        <v>42516</v>
      </c>
      <c r="H193" s="73" t="s">
        <v>294</v>
      </c>
      <c r="I193" s="83">
        <v>3.4500000000001467</v>
      </c>
      <c r="J193" s="86" t="s">
        <v>304</v>
      </c>
      <c r="K193" s="86" t="s">
        <v>132</v>
      </c>
      <c r="L193" s="87">
        <v>2.3269999999999999E-2</v>
      </c>
      <c r="M193" s="87">
        <v>3.4700000000002847E-2</v>
      </c>
      <c r="N193" s="83">
        <v>936357.55038900021</v>
      </c>
      <c r="O193" s="85">
        <v>108.87</v>
      </c>
      <c r="P193" s="83">
        <v>1019.4124797930002</v>
      </c>
      <c r="Q193" s="84">
        <f t="shared" si="2"/>
        <v>3.3402748576972976E-3</v>
      </c>
      <c r="R193" s="84">
        <f>P193/'סכום נכסי הקרן'!$C$42</f>
        <v>1.3252025988306723E-4</v>
      </c>
    </row>
    <row r="194" spans="2:18">
      <c r="B194" s="76" t="s">
        <v>3385</v>
      </c>
      <c r="C194" s="86" t="s">
        <v>2997</v>
      </c>
      <c r="D194" s="73" t="s">
        <v>3131</v>
      </c>
      <c r="E194" s="73"/>
      <c r="F194" s="73" t="s">
        <v>281</v>
      </c>
      <c r="G194" s="95">
        <v>42978</v>
      </c>
      <c r="H194" s="73" t="s">
        <v>2996</v>
      </c>
      <c r="I194" s="83">
        <v>0.81000000000042383</v>
      </c>
      <c r="J194" s="86" t="s">
        <v>128</v>
      </c>
      <c r="K194" s="86" t="s">
        <v>132</v>
      </c>
      <c r="L194" s="87">
        <v>2.76E-2</v>
      </c>
      <c r="M194" s="87">
        <v>6.2900000000076672E-2</v>
      </c>
      <c r="N194" s="83">
        <v>266084.31473100005</v>
      </c>
      <c r="O194" s="85">
        <v>97.53</v>
      </c>
      <c r="P194" s="83">
        <v>259.51203046900002</v>
      </c>
      <c r="Q194" s="84">
        <f t="shared" si="2"/>
        <v>8.503344110733222E-4</v>
      </c>
      <c r="R194" s="84">
        <f>P194/'סכום נכסי הקרן'!$C$42</f>
        <v>3.3735707971240092E-5</v>
      </c>
    </row>
    <row r="195" spans="2:18">
      <c r="B195" s="76" t="s">
        <v>3386</v>
      </c>
      <c r="C195" s="86" t="s">
        <v>3006</v>
      </c>
      <c r="D195" s="73" t="s">
        <v>3132</v>
      </c>
      <c r="E195" s="73"/>
      <c r="F195" s="73" t="s">
        <v>440</v>
      </c>
      <c r="G195" s="95">
        <v>42794</v>
      </c>
      <c r="H195" s="73" t="s">
        <v>130</v>
      </c>
      <c r="I195" s="83">
        <v>5.0000000000004219</v>
      </c>
      <c r="J195" s="86" t="s">
        <v>512</v>
      </c>
      <c r="K195" s="86" t="s">
        <v>132</v>
      </c>
      <c r="L195" s="87">
        <v>2.8999999999999998E-2</v>
      </c>
      <c r="M195" s="87">
        <v>2.8500000000004855E-2</v>
      </c>
      <c r="N195" s="83">
        <v>2062289.5212850005</v>
      </c>
      <c r="O195" s="85">
        <v>114.82</v>
      </c>
      <c r="P195" s="83">
        <v>2367.9208712010009</v>
      </c>
      <c r="Q195" s="84">
        <f t="shared" si="2"/>
        <v>7.7588873080065412E-3</v>
      </c>
      <c r="R195" s="84">
        <f>P195/'סכום נכסי הקרן'!$C$42</f>
        <v>3.0782190276679237E-4</v>
      </c>
    </row>
    <row r="196" spans="2:18">
      <c r="B196" s="76" t="s">
        <v>3387</v>
      </c>
      <c r="C196" s="86" t="s">
        <v>3006</v>
      </c>
      <c r="D196" s="73" t="s">
        <v>3133</v>
      </c>
      <c r="E196" s="73"/>
      <c r="F196" s="73" t="s">
        <v>440</v>
      </c>
      <c r="G196" s="95">
        <v>44728</v>
      </c>
      <c r="H196" s="73" t="s">
        <v>130</v>
      </c>
      <c r="I196" s="83">
        <v>9.620000000009945</v>
      </c>
      <c r="J196" s="86" t="s">
        <v>512</v>
      </c>
      <c r="K196" s="86" t="s">
        <v>132</v>
      </c>
      <c r="L196" s="87">
        <v>2.6314999999999998E-2</v>
      </c>
      <c r="M196" s="87">
        <v>3.2000000000030837E-2</v>
      </c>
      <c r="N196" s="83">
        <v>259239.18032400002</v>
      </c>
      <c r="O196" s="85">
        <v>100.05</v>
      </c>
      <c r="P196" s="83">
        <v>259.3687909410001</v>
      </c>
      <c r="Q196" s="84">
        <f t="shared" si="2"/>
        <v>8.4986506289141288E-4</v>
      </c>
      <c r="R196" s="84">
        <f>P196/'סכום נכסי הקרן'!$C$42</f>
        <v>3.3717087305069779E-5</v>
      </c>
    </row>
    <row r="197" spans="2:18">
      <c r="B197" s="76" t="s">
        <v>3387</v>
      </c>
      <c r="C197" s="86" t="s">
        <v>3006</v>
      </c>
      <c r="D197" s="73" t="s">
        <v>3134</v>
      </c>
      <c r="E197" s="73"/>
      <c r="F197" s="73" t="s">
        <v>440</v>
      </c>
      <c r="G197" s="95">
        <v>44923</v>
      </c>
      <c r="H197" s="73" t="s">
        <v>130</v>
      </c>
      <c r="I197" s="83">
        <v>9.3500000000108727</v>
      </c>
      <c r="J197" s="86" t="s">
        <v>512</v>
      </c>
      <c r="K197" s="86" t="s">
        <v>132</v>
      </c>
      <c r="L197" s="87">
        <v>3.0750000000000003E-2</v>
      </c>
      <c r="M197" s="87">
        <v>3.6600000000077321E-2</v>
      </c>
      <c r="N197" s="83">
        <v>84367.817524000013</v>
      </c>
      <c r="O197" s="85">
        <v>98.1</v>
      </c>
      <c r="P197" s="83">
        <v>82.764832246000026</v>
      </c>
      <c r="Q197" s="84">
        <f t="shared" si="2"/>
        <v>2.7119276419784982E-4</v>
      </c>
      <c r="R197" s="84">
        <f>P197/'סכום נכסי הקרן'!$C$42</f>
        <v>1.0759155195594162E-5</v>
      </c>
    </row>
    <row r="198" spans="2:18">
      <c r="B198" s="76" t="s">
        <v>3376</v>
      </c>
      <c r="C198" s="86" t="s">
        <v>3006</v>
      </c>
      <c r="D198" s="73" t="s">
        <v>3135</v>
      </c>
      <c r="E198" s="73"/>
      <c r="F198" s="73" t="s">
        <v>281</v>
      </c>
      <c r="G198" s="95">
        <v>42474</v>
      </c>
      <c r="H198" s="73" t="s">
        <v>2996</v>
      </c>
      <c r="I198" s="83">
        <v>0.35999999999765936</v>
      </c>
      <c r="J198" s="86" t="s">
        <v>128</v>
      </c>
      <c r="K198" s="86" t="s">
        <v>132</v>
      </c>
      <c r="L198" s="87">
        <v>6.8499999999999991E-2</v>
      </c>
      <c r="M198" s="87">
        <v>6.4399999999964874E-2</v>
      </c>
      <c r="N198" s="83">
        <v>170063.20906600001</v>
      </c>
      <c r="O198" s="85">
        <v>100.49</v>
      </c>
      <c r="P198" s="83">
        <v>170.89647359000003</v>
      </c>
      <c r="Q198" s="84">
        <f t="shared" si="2"/>
        <v>5.5997077269224831E-4</v>
      </c>
      <c r="R198" s="84">
        <f>P198/'סכום נכסי הקרן'!$C$42</f>
        <v>2.2215977871729845E-5</v>
      </c>
    </row>
    <row r="199" spans="2:18">
      <c r="B199" s="76" t="s">
        <v>3376</v>
      </c>
      <c r="C199" s="86" t="s">
        <v>3006</v>
      </c>
      <c r="D199" s="73" t="s">
        <v>3136</v>
      </c>
      <c r="E199" s="73"/>
      <c r="F199" s="73" t="s">
        <v>281</v>
      </c>
      <c r="G199" s="95">
        <v>42562</v>
      </c>
      <c r="H199" s="73" t="s">
        <v>2996</v>
      </c>
      <c r="I199" s="83">
        <v>1.3500000000009844</v>
      </c>
      <c r="J199" s="86" t="s">
        <v>128</v>
      </c>
      <c r="K199" s="86" t="s">
        <v>132</v>
      </c>
      <c r="L199" s="87">
        <v>3.3700000000000001E-2</v>
      </c>
      <c r="M199" s="87">
        <v>6.8299999999879901E-2</v>
      </c>
      <c r="N199" s="83">
        <v>106020.56796500001</v>
      </c>
      <c r="O199" s="85">
        <v>95.81</v>
      </c>
      <c r="P199" s="83">
        <v>101.57830183400002</v>
      </c>
      <c r="Q199" s="84">
        <f t="shared" si="2"/>
        <v>3.3283823224588638E-4</v>
      </c>
      <c r="R199" s="84">
        <f>P199/'סכום נכסי הקרן'!$C$42</f>
        <v>1.3204844186580614E-5</v>
      </c>
    </row>
    <row r="200" spans="2:18">
      <c r="B200" s="76" t="s">
        <v>3376</v>
      </c>
      <c r="C200" s="86" t="s">
        <v>3006</v>
      </c>
      <c r="D200" s="73" t="s">
        <v>3137</v>
      </c>
      <c r="E200" s="73"/>
      <c r="F200" s="73" t="s">
        <v>281</v>
      </c>
      <c r="G200" s="95">
        <v>42717</v>
      </c>
      <c r="H200" s="73" t="s">
        <v>2996</v>
      </c>
      <c r="I200" s="83">
        <v>1.5300000000063136</v>
      </c>
      <c r="J200" s="86" t="s">
        <v>128</v>
      </c>
      <c r="K200" s="86" t="s">
        <v>132</v>
      </c>
      <c r="L200" s="87">
        <v>3.85E-2</v>
      </c>
      <c r="M200" s="87">
        <v>6.760000000039687E-2</v>
      </c>
      <c r="N200" s="83">
        <v>23086.246138000002</v>
      </c>
      <c r="O200" s="85">
        <v>96.05</v>
      </c>
      <c r="P200" s="83">
        <v>22.174338662</v>
      </c>
      <c r="Q200" s="84">
        <f t="shared" si="2"/>
        <v>7.2657915600350413E-5</v>
      </c>
      <c r="R200" s="84">
        <f>P200/'סכום נכסי הקרן'!$C$42</f>
        <v>2.8825908849184202E-6</v>
      </c>
    </row>
    <row r="201" spans="2:18">
      <c r="B201" s="76" t="s">
        <v>3376</v>
      </c>
      <c r="C201" s="86" t="s">
        <v>3006</v>
      </c>
      <c r="D201" s="73" t="s">
        <v>3138</v>
      </c>
      <c r="E201" s="73"/>
      <c r="F201" s="73" t="s">
        <v>281</v>
      </c>
      <c r="G201" s="95">
        <v>42710</v>
      </c>
      <c r="H201" s="73" t="s">
        <v>2996</v>
      </c>
      <c r="I201" s="83">
        <v>1.5299999999888354</v>
      </c>
      <c r="J201" s="86" t="s">
        <v>128</v>
      </c>
      <c r="K201" s="86" t="s">
        <v>132</v>
      </c>
      <c r="L201" s="87">
        <v>3.8399999999999997E-2</v>
      </c>
      <c r="M201" s="87">
        <v>6.7599999999686175E-2</v>
      </c>
      <c r="N201" s="83">
        <v>69021.487756999995</v>
      </c>
      <c r="O201" s="85">
        <v>96.03</v>
      </c>
      <c r="P201" s="83">
        <v>66.281333858000011</v>
      </c>
      <c r="Q201" s="84">
        <f t="shared" si="2"/>
        <v>2.1718183503646596E-4</v>
      </c>
      <c r="R201" s="84">
        <f>P201/'סכום נכסי הקרן'!$C$42</f>
        <v>8.6163547752937935E-6</v>
      </c>
    </row>
    <row r="202" spans="2:18">
      <c r="B202" s="76" t="s">
        <v>3376</v>
      </c>
      <c r="C202" s="86" t="s">
        <v>3006</v>
      </c>
      <c r="D202" s="73" t="s">
        <v>3139</v>
      </c>
      <c r="E202" s="73"/>
      <c r="F202" s="73" t="s">
        <v>281</v>
      </c>
      <c r="G202" s="95">
        <v>42474</v>
      </c>
      <c r="H202" s="73" t="s">
        <v>2996</v>
      </c>
      <c r="I202" s="83">
        <v>0.35999999999907173</v>
      </c>
      <c r="J202" s="86" t="s">
        <v>128</v>
      </c>
      <c r="K202" s="86" t="s">
        <v>132</v>
      </c>
      <c r="L202" s="87">
        <v>3.1800000000000002E-2</v>
      </c>
      <c r="M202" s="87">
        <v>7.1100000000106744E-2</v>
      </c>
      <c r="N202" s="83">
        <v>174428.56791300004</v>
      </c>
      <c r="O202" s="85">
        <v>98.82</v>
      </c>
      <c r="P202" s="83">
        <v>172.37030605600003</v>
      </c>
      <c r="Q202" s="84">
        <f t="shared" si="2"/>
        <v>5.64800030356072E-4</v>
      </c>
      <c r="R202" s="84">
        <f>P202/'סכום נכסי הקרן'!$C$42</f>
        <v>2.2407571230934239E-5</v>
      </c>
    </row>
    <row r="203" spans="2:18">
      <c r="B203" s="76" t="s">
        <v>3388</v>
      </c>
      <c r="C203" s="86" t="s">
        <v>2997</v>
      </c>
      <c r="D203" s="73">
        <v>7355</v>
      </c>
      <c r="E203" s="73"/>
      <c r="F203" s="73" t="s">
        <v>281</v>
      </c>
      <c r="G203" s="95">
        <v>43842</v>
      </c>
      <c r="H203" s="73" t="s">
        <v>2996</v>
      </c>
      <c r="I203" s="83">
        <v>0.15999999999974571</v>
      </c>
      <c r="J203" s="86" t="s">
        <v>128</v>
      </c>
      <c r="K203" s="86" t="s">
        <v>132</v>
      </c>
      <c r="L203" s="87">
        <v>2.0838000000000002E-2</v>
      </c>
      <c r="M203" s="87">
        <v>6.500000000009537E-2</v>
      </c>
      <c r="N203" s="83">
        <v>157627.38750000004</v>
      </c>
      <c r="O203" s="85">
        <v>99.79</v>
      </c>
      <c r="P203" s="83">
        <v>157.29637376900001</v>
      </c>
      <c r="Q203" s="84">
        <f t="shared" ref="Q203:Q246" si="3">IFERROR(P203/$P$10,0)</f>
        <v>5.1540777940469861E-4</v>
      </c>
      <c r="R203" s="84">
        <f>P203/'סכום נכסי הקרן'!$C$42</f>
        <v>2.0448009754368216E-5</v>
      </c>
    </row>
    <row r="204" spans="2:18">
      <c r="B204" s="76" t="s">
        <v>3389</v>
      </c>
      <c r="C204" s="86" t="s">
        <v>3006</v>
      </c>
      <c r="D204" s="73" t="s">
        <v>3140</v>
      </c>
      <c r="E204" s="73"/>
      <c r="F204" s="73" t="s">
        <v>440</v>
      </c>
      <c r="G204" s="95">
        <v>45015</v>
      </c>
      <c r="H204" s="73" t="s">
        <v>130</v>
      </c>
      <c r="I204" s="83">
        <v>5.2200000000001694</v>
      </c>
      <c r="J204" s="86" t="s">
        <v>304</v>
      </c>
      <c r="K204" s="86" t="s">
        <v>132</v>
      </c>
      <c r="L204" s="87">
        <v>4.5499999999999999E-2</v>
      </c>
      <c r="M204" s="87">
        <v>3.8700000000000276E-2</v>
      </c>
      <c r="N204" s="83">
        <v>1992862.5549310006</v>
      </c>
      <c r="O204" s="85">
        <v>106.06</v>
      </c>
      <c r="P204" s="83">
        <v>2113.6299774620006</v>
      </c>
      <c r="Q204" s="84">
        <f t="shared" si="3"/>
        <v>6.9256608214422069E-3</v>
      </c>
      <c r="R204" s="84">
        <f>P204/'סכום נכסי הקרן'!$C$42</f>
        <v>2.7476492534874808E-4</v>
      </c>
    </row>
    <row r="205" spans="2:18">
      <c r="B205" s="76" t="s">
        <v>3387</v>
      </c>
      <c r="C205" s="86" t="s">
        <v>3006</v>
      </c>
      <c r="D205" s="73" t="s">
        <v>3141</v>
      </c>
      <c r="E205" s="73"/>
      <c r="F205" s="73" t="s">
        <v>440</v>
      </c>
      <c r="G205" s="95">
        <v>44143</v>
      </c>
      <c r="H205" s="73" t="s">
        <v>130</v>
      </c>
      <c r="I205" s="83">
        <v>6.7899999999998562</v>
      </c>
      <c r="J205" s="86" t="s">
        <v>512</v>
      </c>
      <c r="K205" s="86" t="s">
        <v>132</v>
      </c>
      <c r="L205" s="87">
        <v>2.5243000000000002E-2</v>
      </c>
      <c r="M205" s="87">
        <v>3.2900000000006549E-2</v>
      </c>
      <c r="N205" s="83">
        <v>590398.83917100017</v>
      </c>
      <c r="O205" s="85">
        <v>106</v>
      </c>
      <c r="P205" s="83">
        <v>625.82274647100019</v>
      </c>
      <c r="Q205" s="84">
        <f t="shared" si="3"/>
        <v>2.0506125114699678E-3</v>
      </c>
      <c r="R205" s="84">
        <f>P205/'סכום נכסי הקרן'!$C$42</f>
        <v>8.1354892790710482E-5</v>
      </c>
    </row>
    <row r="206" spans="2:18">
      <c r="B206" s="76" t="s">
        <v>3387</v>
      </c>
      <c r="C206" s="86" t="s">
        <v>3006</v>
      </c>
      <c r="D206" s="73" t="s">
        <v>3142</v>
      </c>
      <c r="E206" s="73"/>
      <c r="F206" s="73" t="s">
        <v>440</v>
      </c>
      <c r="G206" s="95">
        <v>43779</v>
      </c>
      <c r="H206" s="73" t="s">
        <v>130</v>
      </c>
      <c r="I206" s="83">
        <v>7.0900000000022851</v>
      </c>
      <c r="J206" s="86" t="s">
        <v>512</v>
      </c>
      <c r="K206" s="86" t="s">
        <v>132</v>
      </c>
      <c r="L206" s="87">
        <v>2.5243000000000002E-2</v>
      </c>
      <c r="M206" s="87">
        <v>3.6300000000004148E-2</v>
      </c>
      <c r="N206" s="83">
        <v>187735.55139900002</v>
      </c>
      <c r="O206" s="85">
        <v>102.57</v>
      </c>
      <c r="P206" s="83">
        <v>192.56034638400004</v>
      </c>
      <c r="Q206" s="84">
        <f t="shared" si="3"/>
        <v>6.3095606181569005E-4</v>
      </c>
      <c r="R206" s="84">
        <f>P206/'סכום נכסי הקרן'!$C$42</f>
        <v>2.5032209877558878E-5</v>
      </c>
    </row>
    <row r="207" spans="2:18">
      <c r="B207" s="76" t="s">
        <v>3387</v>
      </c>
      <c r="C207" s="86" t="s">
        <v>3006</v>
      </c>
      <c r="D207" s="73" t="s">
        <v>3143</v>
      </c>
      <c r="E207" s="73"/>
      <c r="F207" s="73" t="s">
        <v>440</v>
      </c>
      <c r="G207" s="95">
        <v>43835</v>
      </c>
      <c r="H207" s="73" t="s">
        <v>130</v>
      </c>
      <c r="I207" s="83">
        <v>7.0800000000029923</v>
      </c>
      <c r="J207" s="86" t="s">
        <v>512</v>
      </c>
      <c r="K207" s="86" t="s">
        <v>132</v>
      </c>
      <c r="L207" s="87">
        <v>2.5243000000000002E-2</v>
      </c>
      <c r="M207" s="87">
        <v>3.6700000000016837E-2</v>
      </c>
      <c r="N207" s="83">
        <v>104542.27460000003</v>
      </c>
      <c r="O207" s="85">
        <v>102.29</v>
      </c>
      <c r="P207" s="83">
        <v>106.93628804600002</v>
      </c>
      <c r="Q207" s="84">
        <f t="shared" si="3"/>
        <v>3.5039456688627308E-4</v>
      </c>
      <c r="R207" s="84">
        <f>P207/'סכום נכסי הקרן'!$C$42</f>
        <v>1.3901364721044064E-5</v>
      </c>
    </row>
    <row r="208" spans="2:18">
      <c r="B208" s="76" t="s">
        <v>3387</v>
      </c>
      <c r="C208" s="86" t="s">
        <v>3006</v>
      </c>
      <c r="D208" s="73" t="s">
        <v>3144</v>
      </c>
      <c r="E208" s="73"/>
      <c r="F208" s="73" t="s">
        <v>440</v>
      </c>
      <c r="G208" s="95">
        <v>43227</v>
      </c>
      <c r="H208" s="73" t="s">
        <v>130</v>
      </c>
      <c r="I208" s="83">
        <v>7.1199999999559527</v>
      </c>
      <c r="J208" s="86" t="s">
        <v>512</v>
      </c>
      <c r="K208" s="86" t="s">
        <v>132</v>
      </c>
      <c r="L208" s="87">
        <v>2.7806000000000001E-2</v>
      </c>
      <c r="M208" s="87">
        <v>3.2499999999888389E-2</v>
      </c>
      <c r="N208" s="83">
        <v>61750.127152000015</v>
      </c>
      <c r="O208" s="85">
        <v>108.83</v>
      </c>
      <c r="P208" s="83">
        <v>67.202667683000016</v>
      </c>
      <c r="Q208" s="84">
        <f t="shared" si="3"/>
        <v>2.2020073883860356E-4</v>
      </c>
      <c r="R208" s="84">
        <f>P208/'סכום נכסי הקרן'!$C$42</f>
        <v>8.7361251335621687E-6</v>
      </c>
    </row>
    <row r="209" spans="2:18">
      <c r="B209" s="76" t="s">
        <v>3387</v>
      </c>
      <c r="C209" s="86" t="s">
        <v>3006</v>
      </c>
      <c r="D209" s="73" t="s">
        <v>3145</v>
      </c>
      <c r="E209" s="73"/>
      <c r="F209" s="73" t="s">
        <v>440</v>
      </c>
      <c r="G209" s="95">
        <v>43279</v>
      </c>
      <c r="H209" s="73" t="s">
        <v>130</v>
      </c>
      <c r="I209" s="83">
        <v>7.1399999999831678</v>
      </c>
      <c r="J209" s="86" t="s">
        <v>512</v>
      </c>
      <c r="K209" s="86" t="s">
        <v>132</v>
      </c>
      <c r="L209" s="87">
        <v>2.7797000000000002E-2</v>
      </c>
      <c r="M209" s="87">
        <v>3.1599999999989803E-2</v>
      </c>
      <c r="N209" s="83">
        <v>72218.674981000018</v>
      </c>
      <c r="O209" s="85">
        <v>108.59</v>
      </c>
      <c r="P209" s="83">
        <v>78.422259438000012</v>
      </c>
      <c r="Q209" s="84">
        <f t="shared" si="3"/>
        <v>2.5696360077694699E-4</v>
      </c>
      <c r="R209" s="84">
        <f>P209/'סכום נכסי הקרן'!$C$42</f>
        <v>1.0194635054351475E-5</v>
      </c>
    </row>
    <row r="210" spans="2:18">
      <c r="B210" s="76" t="s">
        <v>3387</v>
      </c>
      <c r="C210" s="86" t="s">
        <v>3006</v>
      </c>
      <c r="D210" s="73" t="s">
        <v>3146</v>
      </c>
      <c r="E210" s="73"/>
      <c r="F210" s="73" t="s">
        <v>440</v>
      </c>
      <c r="G210" s="95">
        <v>43321</v>
      </c>
      <c r="H210" s="73" t="s">
        <v>130</v>
      </c>
      <c r="I210" s="83">
        <v>7.1299999999980779</v>
      </c>
      <c r="J210" s="86" t="s">
        <v>512</v>
      </c>
      <c r="K210" s="86" t="s">
        <v>132</v>
      </c>
      <c r="L210" s="87">
        <v>2.8528999999999999E-2</v>
      </c>
      <c r="M210" s="87">
        <v>3.1199999999990961E-2</v>
      </c>
      <c r="N210" s="83">
        <v>404558.64400700008</v>
      </c>
      <c r="O210" s="85">
        <v>109.32</v>
      </c>
      <c r="P210" s="83">
        <v>442.26348784500004</v>
      </c>
      <c r="Q210" s="84">
        <f t="shared" si="3"/>
        <v>1.4491500135707007E-3</v>
      </c>
      <c r="R210" s="84">
        <f>P210/'סכום נכסי הקרן'!$C$42</f>
        <v>5.7492794631974829E-5</v>
      </c>
    </row>
    <row r="211" spans="2:18">
      <c r="B211" s="76" t="s">
        <v>3387</v>
      </c>
      <c r="C211" s="86" t="s">
        <v>3006</v>
      </c>
      <c r="D211" s="73" t="s">
        <v>3147</v>
      </c>
      <c r="E211" s="73"/>
      <c r="F211" s="73" t="s">
        <v>440</v>
      </c>
      <c r="G211" s="95">
        <v>43138</v>
      </c>
      <c r="H211" s="73" t="s">
        <v>130</v>
      </c>
      <c r="I211" s="83">
        <v>7.0700000000010874</v>
      </c>
      <c r="J211" s="86" t="s">
        <v>512</v>
      </c>
      <c r="K211" s="86" t="s">
        <v>132</v>
      </c>
      <c r="L211" s="87">
        <v>2.6242999999999999E-2</v>
      </c>
      <c r="M211" s="87">
        <v>3.6700000000015817E-2</v>
      </c>
      <c r="N211" s="83">
        <v>387182.63907500007</v>
      </c>
      <c r="O211" s="85">
        <v>104.49</v>
      </c>
      <c r="P211" s="83">
        <v>404.56714080800003</v>
      </c>
      <c r="Q211" s="84">
        <f t="shared" si="3"/>
        <v>1.3256316510524282E-3</v>
      </c>
      <c r="R211" s="84">
        <f>P211/'סכום נכסי הקרן'!$C$42</f>
        <v>5.2592393857010889E-5</v>
      </c>
    </row>
    <row r="212" spans="2:18">
      <c r="B212" s="76" t="s">
        <v>3387</v>
      </c>
      <c r="C212" s="86" t="s">
        <v>3006</v>
      </c>
      <c r="D212" s="73" t="s">
        <v>3148</v>
      </c>
      <c r="E212" s="73"/>
      <c r="F212" s="73" t="s">
        <v>440</v>
      </c>
      <c r="G212" s="95">
        <v>43417</v>
      </c>
      <c r="H212" s="73" t="s">
        <v>130</v>
      </c>
      <c r="I212" s="83">
        <v>7.0799999999963728</v>
      </c>
      <c r="J212" s="86" t="s">
        <v>512</v>
      </c>
      <c r="K212" s="86" t="s">
        <v>132</v>
      </c>
      <c r="L212" s="87">
        <v>3.0796999999999998E-2</v>
      </c>
      <c r="M212" s="87">
        <v>3.2199999999979106E-2</v>
      </c>
      <c r="N212" s="83">
        <v>460608.37130300008</v>
      </c>
      <c r="O212" s="85">
        <v>110.14</v>
      </c>
      <c r="P212" s="83">
        <v>507.31406587300006</v>
      </c>
      <c r="Q212" s="84">
        <f t="shared" si="3"/>
        <v>1.6622990720457614E-3</v>
      </c>
      <c r="R212" s="84">
        <f>P212/'סכום נכסי הקרן'!$C$42</f>
        <v>6.5949155208965975E-5</v>
      </c>
    </row>
    <row r="213" spans="2:18">
      <c r="B213" s="76" t="s">
        <v>3387</v>
      </c>
      <c r="C213" s="86" t="s">
        <v>3006</v>
      </c>
      <c r="D213" s="73" t="s">
        <v>3149</v>
      </c>
      <c r="E213" s="73"/>
      <c r="F213" s="73" t="s">
        <v>440</v>
      </c>
      <c r="G213" s="95">
        <v>43485</v>
      </c>
      <c r="H213" s="73" t="s">
        <v>130</v>
      </c>
      <c r="I213" s="83">
        <v>7.1200000000001236</v>
      </c>
      <c r="J213" s="86" t="s">
        <v>512</v>
      </c>
      <c r="K213" s="86" t="s">
        <v>132</v>
      </c>
      <c r="L213" s="87">
        <v>3.0190999999999999E-2</v>
      </c>
      <c r="M213" s="87">
        <v>3.0600000000000616E-2</v>
      </c>
      <c r="N213" s="83">
        <v>582070.084699</v>
      </c>
      <c r="O213" s="85">
        <v>111.15</v>
      </c>
      <c r="P213" s="83">
        <v>646.97090076600011</v>
      </c>
      <c r="Q213" s="84">
        <f t="shared" si="3"/>
        <v>2.1199079629957681E-3</v>
      </c>
      <c r="R213" s="84">
        <f>P213/'סכום נכסי הקרן'!$C$42</f>
        <v>8.4104083092745703E-5</v>
      </c>
    </row>
    <row r="214" spans="2:18">
      <c r="B214" s="76" t="s">
        <v>3387</v>
      </c>
      <c r="C214" s="86" t="s">
        <v>3006</v>
      </c>
      <c r="D214" s="73" t="s">
        <v>3150</v>
      </c>
      <c r="E214" s="73"/>
      <c r="F214" s="73" t="s">
        <v>440</v>
      </c>
      <c r="G214" s="95">
        <v>43613</v>
      </c>
      <c r="H214" s="73" t="s">
        <v>130</v>
      </c>
      <c r="I214" s="83">
        <v>7.160000000018357</v>
      </c>
      <c r="J214" s="86" t="s">
        <v>512</v>
      </c>
      <c r="K214" s="86" t="s">
        <v>132</v>
      </c>
      <c r="L214" s="87">
        <v>2.5243000000000002E-2</v>
      </c>
      <c r="M214" s="87">
        <v>3.2700000000100468E-2</v>
      </c>
      <c r="N214" s="83">
        <v>153628.42463800003</v>
      </c>
      <c r="O214" s="85">
        <v>104.95</v>
      </c>
      <c r="P214" s="83">
        <v>161.23303299400004</v>
      </c>
      <c r="Q214" s="84">
        <f t="shared" si="3"/>
        <v>5.2830689933234544E-4</v>
      </c>
      <c r="R214" s="84">
        <f>P214/'סכום נכסי הקרן'!$C$42</f>
        <v>2.0959762468710121E-5</v>
      </c>
    </row>
    <row r="215" spans="2:18">
      <c r="B215" s="76" t="s">
        <v>3387</v>
      </c>
      <c r="C215" s="86" t="s">
        <v>3006</v>
      </c>
      <c r="D215" s="73" t="s">
        <v>3151</v>
      </c>
      <c r="E215" s="73"/>
      <c r="F215" s="73" t="s">
        <v>440</v>
      </c>
      <c r="G215" s="95">
        <v>43657</v>
      </c>
      <c r="H215" s="73" t="s">
        <v>130</v>
      </c>
      <c r="I215" s="83">
        <v>7.0800000000192647</v>
      </c>
      <c r="J215" s="86" t="s">
        <v>512</v>
      </c>
      <c r="K215" s="86" t="s">
        <v>132</v>
      </c>
      <c r="L215" s="87">
        <v>2.5243000000000002E-2</v>
      </c>
      <c r="M215" s="87">
        <v>3.6700000000083971E-2</v>
      </c>
      <c r="N215" s="83">
        <v>151570.541108</v>
      </c>
      <c r="O215" s="85">
        <v>101.36</v>
      </c>
      <c r="P215" s="83">
        <v>153.63188961300003</v>
      </c>
      <c r="Q215" s="84">
        <f t="shared" si="3"/>
        <v>5.0340048644395097E-4</v>
      </c>
      <c r="R215" s="84">
        <f>P215/'סכום נכסי הקרן'!$C$42</f>
        <v>1.997163890123808E-5</v>
      </c>
    </row>
    <row r="216" spans="2:18">
      <c r="B216" s="76" t="s">
        <v>3387</v>
      </c>
      <c r="C216" s="86" t="s">
        <v>3006</v>
      </c>
      <c r="D216" s="73" t="s">
        <v>3152</v>
      </c>
      <c r="E216" s="73"/>
      <c r="F216" s="73" t="s">
        <v>440</v>
      </c>
      <c r="G216" s="95">
        <v>43541</v>
      </c>
      <c r="H216" s="73" t="s">
        <v>130</v>
      </c>
      <c r="I216" s="83">
        <v>7.1400000000207209</v>
      </c>
      <c r="J216" s="86" t="s">
        <v>512</v>
      </c>
      <c r="K216" s="86" t="s">
        <v>132</v>
      </c>
      <c r="L216" s="87">
        <v>2.7271E-2</v>
      </c>
      <c r="M216" s="87">
        <v>3.1600000000051802E-2</v>
      </c>
      <c r="N216" s="83">
        <v>49985.10278500001</v>
      </c>
      <c r="O216" s="85">
        <v>108.14</v>
      </c>
      <c r="P216" s="83">
        <v>54.053894292000003</v>
      </c>
      <c r="Q216" s="84">
        <f t="shared" si="3"/>
        <v>1.7711659180477972E-4</v>
      </c>
      <c r="R216" s="84">
        <f>P216/'סכום נכסי הקרן'!$C$42</f>
        <v>7.0268279634189265E-6</v>
      </c>
    </row>
    <row r="217" spans="2:18">
      <c r="B217" s="76" t="s">
        <v>3390</v>
      </c>
      <c r="C217" s="86" t="s">
        <v>2997</v>
      </c>
      <c r="D217" s="73">
        <v>22333</v>
      </c>
      <c r="E217" s="73"/>
      <c r="F217" s="73" t="s">
        <v>429</v>
      </c>
      <c r="G217" s="95">
        <v>41639</v>
      </c>
      <c r="H217" s="73" t="s">
        <v>294</v>
      </c>
      <c r="I217" s="83">
        <v>0.25999999999985057</v>
      </c>
      <c r="J217" s="86" t="s">
        <v>127</v>
      </c>
      <c r="K217" s="86" t="s">
        <v>132</v>
      </c>
      <c r="L217" s="87">
        <v>3.7000000000000005E-2</v>
      </c>
      <c r="M217" s="87">
        <v>6.9700000000041853E-2</v>
      </c>
      <c r="N217" s="83">
        <v>240453.84643500004</v>
      </c>
      <c r="O217" s="85">
        <v>111.32</v>
      </c>
      <c r="P217" s="83">
        <v>267.67322170400001</v>
      </c>
      <c r="Q217" s="84">
        <f t="shared" si="3"/>
        <v>8.7707591407774443E-4</v>
      </c>
      <c r="R217" s="84">
        <f>P217/'סכום נכסי הקרן'!$C$42</f>
        <v>3.4796635912437376E-5</v>
      </c>
    </row>
    <row r="218" spans="2:18">
      <c r="B218" s="76" t="s">
        <v>3390</v>
      </c>
      <c r="C218" s="86" t="s">
        <v>2997</v>
      </c>
      <c r="D218" s="73">
        <v>22334</v>
      </c>
      <c r="E218" s="73"/>
      <c r="F218" s="73" t="s">
        <v>429</v>
      </c>
      <c r="G218" s="95">
        <v>42004</v>
      </c>
      <c r="H218" s="73" t="s">
        <v>294</v>
      </c>
      <c r="I218" s="83">
        <v>0.72999999999797738</v>
      </c>
      <c r="J218" s="86" t="s">
        <v>127</v>
      </c>
      <c r="K218" s="86" t="s">
        <v>132</v>
      </c>
      <c r="L218" s="87">
        <v>3.7000000000000005E-2</v>
      </c>
      <c r="M218" s="87">
        <v>0.10879999999995643</v>
      </c>
      <c r="N218" s="83">
        <v>240453.84702500005</v>
      </c>
      <c r="O218" s="85">
        <v>106.92</v>
      </c>
      <c r="P218" s="83">
        <v>257.09323992400004</v>
      </c>
      <c r="Q218" s="84">
        <f t="shared" si="3"/>
        <v>8.4240884080255215E-4</v>
      </c>
      <c r="R218" s="84">
        <f>P218/'סכום נכסי הקרן'!$C$42</f>
        <v>3.3421273178670952E-5</v>
      </c>
    </row>
    <row r="219" spans="2:18">
      <c r="B219" s="76" t="s">
        <v>3390</v>
      </c>
      <c r="C219" s="86" t="s">
        <v>2997</v>
      </c>
      <c r="D219" s="73" t="s">
        <v>3153</v>
      </c>
      <c r="E219" s="73"/>
      <c r="F219" s="73" t="s">
        <v>429</v>
      </c>
      <c r="G219" s="95">
        <v>42759</v>
      </c>
      <c r="H219" s="73" t="s">
        <v>294</v>
      </c>
      <c r="I219" s="83">
        <v>1.690000000001789</v>
      </c>
      <c r="J219" s="86" t="s">
        <v>127</v>
      </c>
      <c r="K219" s="86" t="s">
        <v>132</v>
      </c>
      <c r="L219" s="87">
        <v>7.0499999999999993E-2</v>
      </c>
      <c r="M219" s="87">
        <v>7.170000000002702E-2</v>
      </c>
      <c r="N219" s="83">
        <v>518679.09983200004</v>
      </c>
      <c r="O219" s="85">
        <v>101.29</v>
      </c>
      <c r="P219" s="83">
        <v>525.3683960740002</v>
      </c>
      <c r="Q219" s="84">
        <f t="shared" si="3"/>
        <v>1.7214570933946972E-3</v>
      </c>
      <c r="R219" s="84">
        <f>P219/'סכום נכסי הקרן'!$C$42</f>
        <v>6.8296158583632403E-5</v>
      </c>
    </row>
    <row r="220" spans="2:18">
      <c r="B220" s="76" t="s">
        <v>3390</v>
      </c>
      <c r="C220" s="86" t="s">
        <v>2997</v>
      </c>
      <c r="D220" s="73" t="s">
        <v>3154</v>
      </c>
      <c r="E220" s="73"/>
      <c r="F220" s="73" t="s">
        <v>429</v>
      </c>
      <c r="G220" s="95">
        <v>42759</v>
      </c>
      <c r="H220" s="73" t="s">
        <v>294</v>
      </c>
      <c r="I220" s="83">
        <v>1.7300000000005531</v>
      </c>
      <c r="J220" s="86" t="s">
        <v>127</v>
      </c>
      <c r="K220" s="86" t="s">
        <v>132</v>
      </c>
      <c r="L220" s="87">
        <v>3.8800000000000001E-2</v>
      </c>
      <c r="M220" s="87">
        <v>5.8100000000022918E-2</v>
      </c>
      <c r="N220" s="83">
        <v>518679.09983200004</v>
      </c>
      <c r="O220" s="85">
        <v>97.6</v>
      </c>
      <c r="P220" s="83">
        <v>506.23079846400003</v>
      </c>
      <c r="Q220" s="84">
        <f t="shared" si="3"/>
        <v>1.6587495658721854E-3</v>
      </c>
      <c r="R220" s="84">
        <f>P220/'סכום נכסי הקרן'!$C$42</f>
        <v>6.5808334018908836E-5</v>
      </c>
    </row>
    <row r="221" spans="2:18">
      <c r="B221" s="76" t="s">
        <v>3391</v>
      </c>
      <c r="C221" s="86" t="s">
        <v>2997</v>
      </c>
      <c r="D221" s="73">
        <v>7561</v>
      </c>
      <c r="E221" s="73"/>
      <c r="F221" s="73" t="s">
        <v>469</v>
      </c>
      <c r="G221" s="95">
        <v>43920</v>
      </c>
      <c r="H221" s="73" t="s">
        <v>130</v>
      </c>
      <c r="I221" s="83">
        <v>4.1700000000014281</v>
      </c>
      <c r="J221" s="86" t="s">
        <v>156</v>
      </c>
      <c r="K221" s="86" t="s">
        <v>132</v>
      </c>
      <c r="L221" s="87">
        <v>4.8917999999999996E-2</v>
      </c>
      <c r="M221" s="87">
        <v>5.8700000000017093E-2</v>
      </c>
      <c r="N221" s="83">
        <v>1465446.4616180002</v>
      </c>
      <c r="O221" s="85">
        <v>97.48</v>
      </c>
      <c r="P221" s="83">
        <v>1428.5171926880003</v>
      </c>
      <c r="Q221" s="84">
        <f t="shared" si="3"/>
        <v>4.6807746198015672E-3</v>
      </c>
      <c r="R221" s="84">
        <f>P221/'סכום נכסי הקרן'!$C$42</f>
        <v>1.8570252314439374E-4</v>
      </c>
    </row>
    <row r="222" spans="2:18">
      <c r="B222" s="76" t="s">
        <v>3391</v>
      </c>
      <c r="C222" s="86" t="s">
        <v>2997</v>
      </c>
      <c r="D222" s="73">
        <v>8991</v>
      </c>
      <c r="E222" s="73"/>
      <c r="F222" s="73" t="s">
        <v>469</v>
      </c>
      <c r="G222" s="95">
        <v>44636</v>
      </c>
      <c r="H222" s="73" t="s">
        <v>130</v>
      </c>
      <c r="I222" s="83">
        <v>4.4900000000018689</v>
      </c>
      <c r="J222" s="86" t="s">
        <v>156</v>
      </c>
      <c r="K222" s="86" t="s">
        <v>132</v>
      </c>
      <c r="L222" s="87">
        <v>4.2824000000000001E-2</v>
      </c>
      <c r="M222" s="87">
        <v>7.580000000002543E-2</v>
      </c>
      <c r="N222" s="83">
        <v>1334624.7881460001</v>
      </c>
      <c r="O222" s="85">
        <v>87.81</v>
      </c>
      <c r="P222" s="83">
        <v>1171.9340553690001</v>
      </c>
      <c r="Q222" s="84">
        <f t="shared" si="3"/>
        <v>3.8400372151841723E-3</v>
      </c>
      <c r="R222" s="84">
        <f>P222/'סכום נכסי הקרן'!$C$42</f>
        <v>1.5234756162182036E-4</v>
      </c>
    </row>
    <row r="223" spans="2:18">
      <c r="B223" s="76" t="s">
        <v>3391</v>
      </c>
      <c r="C223" s="86" t="s">
        <v>2997</v>
      </c>
      <c r="D223" s="73">
        <v>9112</v>
      </c>
      <c r="E223" s="73"/>
      <c r="F223" s="73" t="s">
        <v>469</v>
      </c>
      <c r="G223" s="95">
        <v>44722</v>
      </c>
      <c r="H223" s="73" t="s">
        <v>130</v>
      </c>
      <c r="I223" s="83">
        <v>4.4299999999999606</v>
      </c>
      <c r="J223" s="86" t="s">
        <v>156</v>
      </c>
      <c r="K223" s="86" t="s">
        <v>132</v>
      </c>
      <c r="L223" s="87">
        <v>5.2750000000000005E-2</v>
      </c>
      <c r="M223" s="87">
        <v>7.099999999999701E-2</v>
      </c>
      <c r="N223" s="83">
        <v>2136939.3396800007</v>
      </c>
      <c r="O223" s="85">
        <v>94.02</v>
      </c>
      <c r="P223" s="83">
        <v>2009.1504186560001</v>
      </c>
      <c r="Q223" s="84">
        <f t="shared" si="3"/>
        <v>6.5833161372827039E-3</v>
      </c>
      <c r="R223" s="84">
        <f>P223/'סכום נכסי הקרן'!$C$42</f>
        <v>2.6118292732548387E-4</v>
      </c>
    </row>
    <row r="224" spans="2:18">
      <c r="B224" s="76" t="s">
        <v>3391</v>
      </c>
      <c r="C224" s="86" t="s">
        <v>2997</v>
      </c>
      <c r="D224" s="73">
        <v>9247</v>
      </c>
      <c r="E224" s="73"/>
      <c r="F224" s="73" t="s">
        <v>469</v>
      </c>
      <c r="G224" s="95">
        <v>44816</v>
      </c>
      <c r="H224" s="73" t="s">
        <v>130</v>
      </c>
      <c r="I224" s="83">
        <v>4.359999999999685</v>
      </c>
      <c r="J224" s="86" t="s">
        <v>156</v>
      </c>
      <c r="K224" s="86" t="s">
        <v>132</v>
      </c>
      <c r="L224" s="87">
        <v>5.6036999999999997E-2</v>
      </c>
      <c r="M224" s="87">
        <v>8.2199999999993681E-2</v>
      </c>
      <c r="N224" s="83">
        <v>2642547.6100880005</v>
      </c>
      <c r="O224" s="85">
        <v>91.27</v>
      </c>
      <c r="P224" s="83">
        <v>2411.8532834160005</v>
      </c>
      <c r="Q224" s="84">
        <f t="shared" si="3"/>
        <v>7.902839177214141E-3</v>
      </c>
      <c r="R224" s="84">
        <f>P224/'סכום נכסי הקרן'!$C$42</f>
        <v>3.1353297144549245E-4</v>
      </c>
    </row>
    <row r="225" spans="2:18">
      <c r="B225" s="76" t="s">
        <v>3391</v>
      </c>
      <c r="C225" s="86" t="s">
        <v>2997</v>
      </c>
      <c r="D225" s="73">
        <v>9486</v>
      </c>
      <c r="E225" s="73"/>
      <c r="F225" s="73" t="s">
        <v>469</v>
      </c>
      <c r="G225" s="95">
        <v>44976</v>
      </c>
      <c r="H225" s="73" t="s">
        <v>130</v>
      </c>
      <c r="I225" s="83">
        <v>4.3799999999995496</v>
      </c>
      <c r="J225" s="86" t="s">
        <v>156</v>
      </c>
      <c r="K225" s="86" t="s">
        <v>132</v>
      </c>
      <c r="L225" s="87">
        <v>6.1999000000000005E-2</v>
      </c>
      <c r="M225" s="87">
        <v>6.7599999999994873E-2</v>
      </c>
      <c r="N225" s="83">
        <v>2584947.9382630005</v>
      </c>
      <c r="O225" s="85">
        <v>99.57</v>
      </c>
      <c r="P225" s="83">
        <v>2573.8326654820003</v>
      </c>
      <c r="Q225" s="84">
        <f t="shared" si="3"/>
        <v>8.4335916136472032E-3</v>
      </c>
      <c r="R225" s="84">
        <f>P225/'סכום נכסי הקרן'!$C$42</f>
        <v>3.3458975683176094E-4</v>
      </c>
    </row>
    <row r="226" spans="2:18">
      <c r="B226" s="76" t="s">
        <v>3391</v>
      </c>
      <c r="C226" s="86" t="s">
        <v>2997</v>
      </c>
      <c r="D226" s="73">
        <v>9567</v>
      </c>
      <c r="E226" s="73"/>
      <c r="F226" s="73" t="s">
        <v>469</v>
      </c>
      <c r="G226" s="95">
        <v>45056</v>
      </c>
      <c r="H226" s="73" t="s">
        <v>130</v>
      </c>
      <c r="I226" s="83">
        <v>4.36999999999981</v>
      </c>
      <c r="J226" s="86" t="s">
        <v>156</v>
      </c>
      <c r="K226" s="86" t="s">
        <v>132</v>
      </c>
      <c r="L226" s="87">
        <v>6.3411999999999996E-2</v>
      </c>
      <c r="M226" s="87">
        <v>6.7799999999997085E-2</v>
      </c>
      <c r="N226" s="83">
        <v>2806052.2542760004</v>
      </c>
      <c r="O226" s="85">
        <v>100.12</v>
      </c>
      <c r="P226" s="83">
        <v>2809.4193979690003</v>
      </c>
      <c r="Q226" s="84">
        <f t="shared" si="3"/>
        <v>9.2055307991407691E-3</v>
      </c>
      <c r="R226" s="84">
        <f>P226/'סכום נכסי הקרן'!$C$42</f>
        <v>3.6521525498194968E-4</v>
      </c>
    </row>
    <row r="227" spans="2:18">
      <c r="B227" s="76" t="s">
        <v>3391</v>
      </c>
      <c r="C227" s="86" t="s">
        <v>2997</v>
      </c>
      <c r="D227" s="73">
        <v>7894</v>
      </c>
      <c r="E227" s="73"/>
      <c r="F227" s="73" t="s">
        <v>469</v>
      </c>
      <c r="G227" s="95">
        <v>44068</v>
      </c>
      <c r="H227" s="73" t="s">
        <v>130</v>
      </c>
      <c r="I227" s="83">
        <v>4.1299999999991686</v>
      </c>
      <c r="J227" s="86" t="s">
        <v>156</v>
      </c>
      <c r="K227" s="86" t="s">
        <v>132</v>
      </c>
      <c r="L227" s="87">
        <v>4.5102999999999997E-2</v>
      </c>
      <c r="M227" s="87">
        <v>6.8899999999990011E-2</v>
      </c>
      <c r="N227" s="83">
        <v>1816161.4493180003</v>
      </c>
      <c r="O227" s="85">
        <v>92.09</v>
      </c>
      <c r="P227" s="83">
        <v>1672.5030415030003</v>
      </c>
      <c r="Q227" s="84">
        <f t="shared" si="3"/>
        <v>5.4802349095129177E-3</v>
      </c>
      <c r="R227" s="84">
        <f>P227/'סכום נכסי הקרן'!$C$42</f>
        <v>2.1741987871308369E-4</v>
      </c>
    </row>
    <row r="228" spans="2:18">
      <c r="B228" s="76" t="s">
        <v>3391</v>
      </c>
      <c r="C228" s="86" t="s">
        <v>2997</v>
      </c>
      <c r="D228" s="73">
        <v>8076</v>
      </c>
      <c r="E228" s="73"/>
      <c r="F228" s="73" t="s">
        <v>469</v>
      </c>
      <c r="G228" s="95">
        <v>44160</v>
      </c>
      <c r="H228" s="73" t="s">
        <v>130</v>
      </c>
      <c r="I228" s="83">
        <v>3.9800000000005684</v>
      </c>
      <c r="J228" s="86" t="s">
        <v>156</v>
      </c>
      <c r="K228" s="86" t="s">
        <v>132</v>
      </c>
      <c r="L228" s="87">
        <v>4.5465999999999999E-2</v>
      </c>
      <c r="M228" s="87">
        <v>9.2900000000017066E-2</v>
      </c>
      <c r="N228" s="83">
        <v>1668061.9221420002</v>
      </c>
      <c r="O228" s="85">
        <v>84.31</v>
      </c>
      <c r="P228" s="83">
        <v>1406.3429357400003</v>
      </c>
      <c r="Q228" s="84">
        <f t="shared" si="3"/>
        <v>4.608116971950754E-3</v>
      </c>
      <c r="R228" s="84">
        <f>P228/'סכום נכסי הקרן'!$C$42</f>
        <v>1.8281994288202579E-4</v>
      </c>
    </row>
    <row r="229" spans="2:18">
      <c r="B229" s="76" t="s">
        <v>3391</v>
      </c>
      <c r="C229" s="86" t="s">
        <v>2997</v>
      </c>
      <c r="D229" s="73">
        <v>9311</v>
      </c>
      <c r="E229" s="73"/>
      <c r="F229" s="73" t="s">
        <v>469</v>
      </c>
      <c r="G229" s="95">
        <v>44880</v>
      </c>
      <c r="H229" s="73" t="s">
        <v>130</v>
      </c>
      <c r="I229" s="83">
        <v>3.8000000000013072</v>
      </c>
      <c r="J229" s="86" t="s">
        <v>156</v>
      </c>
      <c r="K229" s="86" t="s">
        <v>132</v>
      </c>
      <c r="L229" s="87">
        <v>7.2695999999999997E-2</v>
      </c>
      <c r="M229" s="87">
        <v>9.9000000000031965E-2</v>
      </c>
      <c r="N229" s="83">
        <v>1479175.4017780004</v>
      </c>
      <c r="O229" s="85">
        <v>93.07</v>
      </c>
      <c r="P229" s="83">
        <v>1376.6684998540002</v>
      </c>
      <c r="Q229" s="84">
        <f t="shared" si="3"/>
        <v>4.5108837380330334E-3</v>
      </c>
      <c r="R229" s="84">
        <f>P229/'סכום נכסי הקרן'!$C$42</f>
        <v>1.7896236409674872E-4</v>
      </c>
    </row>
    <row r="230" spans="2:18">
      <c r="B230" s="76" t="s">
        <v>3392</v>
      </c>
      <c r="C230" s="86" t="s">
        <v>2997</v>
      </c>
      <c r="D230" s="73">
        <v>8811</v>
      </c>
      <c r="E230" s="73"/>
      <c r="F230" s="73" t="s">
        <v>667</v>
      </c>
      <c r="G230" s="95">
        <v>44550</v>
      </c>
      <c r="H230" s="73" t="s">
        <v>2996</v>
      </c>
      <c r="I230" s="83">
        <v>4.8699999999995871</v>
      </c>
      <c r="J230" s="86" t="s">
        <v>297</v>
      </c>
      <c r="K230" s="86" t="s">
        <v>132</v>
      </c>
      <c r="L230" s="87">
        <v>7.85E-2</v>
      </c>
      <c r="M230" s="87">
        <v>7.8899999999997167E-2</v>
      </c>
      <c r="N230" s="83">
        <v>2242408.7764730006</v>
      </c>
      <c r="O230" s="85">
        <v>102.65</v>
      </c>
      <c r="P230" s="83">
        <v>2301.8257785850005</v>
      </c>
      <c r="Q230" s="84">
        <f t="shared" si="3"/>
        <v>7.5423157234334052E-3</v>
      </c>
      <c r="R230" s="84">
        <f>P230/'סכום נכסי הקרן'!$C$42</f>
        <v>2.9922975873864947E-4</v>
      </c>
    </row>
    <row r="231" spans="2:18">
      <c r="B231" s="76" t="s">
        <v>3393</v>
      </c>
      <c r="C231" s="86" t="s">
        <v>3006</v>
      </c>
      <c r="D231" s="73" t="s">
        <v>3155</v>
      </c>
      <c r="E231" s="73"/>
      <c r="F231" s="73" t="s">
        <v>667</v>
      </c>
      <c r="G231" s="95">
        <v>42732</v>
      </c>
      <c r="H231" s="73" t="s">
        <v>2996</v>
      </c>
      <c r="I231" s="83">
        <v>2.0099999999986418</v>
      </c>
      <c r="J231" s="86" t="s">
        <v>128</v>
      </c>
      <c r="K231" s="86" t="s">
        <v>132</v>
      </c>
      <c r="L231" s="87">
        <v>2.1613000000000004E-2</v>
      </c>
      <c r="M231" s="87">
        <v>3.0299999999988461E-2</v>
      </c>
      <c r="N231" s="83">
        <v>618037.11187300016</v>
      </c>
      <c r="O231" s="85">
        <v>110.8</v>
      </c>
      <c r="P231" s="83">
        <v>684.78512349300013</v>
      </c>
      <c r="Q231" s="84">
        <f t="shared" si="3"/>
        <v>2.2438125648542935E-3</v>
      </c>
      <c r="R231" s="84">
        <f>P231/'סכום נכסי הקרן'!$C$42</f>
        <v>8.9019807318601547E-5</v>
      </c>
    </row>
    <row r="232" spans="2:18">
      <c r="B232" s="76" t="s">
        <v>3394</v>
      </c>
      <c r="C232" s="86" t="s">
        <v>3006</v>
      </c>
      <c r="D232" s="73" t="s">
        <v>3156</v>
      </c>
      <c r="E232" s="73"/>
      <c r="F232" s="73" t="s">
        <v>469</v>
      </c>
      <c r="G232" s="95">
        <v>45169</v>
      </c>
      <c r="H232" s="73" t="s">
        <v>130</v>
      </c>
      <c r="I232" s="83">
        <v>2.0699999999982031</v>
      </c>
      <c r="J232" s="86" t="s">
        <v>128</v>
      </c>
      <c r="K232" s="86" t="s">
        <v>132</v>
      </c>
      <c r="L232" s="87">
        <v>6.9500000000000006E-2</v>
      </c>
      <c r="M232" s="87">
        <v>7.249999999995009E-2</v>
      </c>
      <c r="N232" s="83">
        <v>501619.93735800014</v>
      </c>
      <c r="O232" s="85">
        <v>99.83</v>
      </c>
      <c r="P232" s="83">
        <v>500.76721077000008</v>
      </c>
      <c r="Q232" s="84">
        <f t="shared" si="3"/>
        <v>1.6408472103793448E-3</v>
      </c>
      <c r="R232" s="84">
        <f>P232/'סכום נכסי הקרן'!$C$42</f>
        <v>6.5098085640107533E-5</v>
      </c>
    </row>
    <row r="233" spans="2:18">
      <c r="B233" s="76" t="s">
        <v>3394</v>
      </c>
      <c r="C233" s="86" t="s">
        <v>3006</v>
      </c>
      <c r="D233" s="73" t="s">
        <v>3157</v>
      </c>
      <c r="E233" s="73"/>
      <c r="F233" s="73" t="s">
        <v>469</v>
      </c>
      <c r="G233" s="95">
        <v>45195</v>
      </c>
      <c r="H233" s="73" t="s">
        <v>130</v>
      </c>
      <c r="I233" s="83">
        <v>2.0700000000001895</v>
      </c>
      <c r="J233" s="86" t="s">
        <v>128</v>
      </c>
      <c r="K233" s="86" t="s">
        <v>132</v>
      </c>
      <c r="L233" s="87">
        <v>6.9500000000000006E-2</v>
      </c>
      <c r="M233" s="87">
        <v>7.2499999999952644E-2</v>
      </c>
      <c r="N233" s="83">
        <v>264472.64430200006</v>
      </c>
      <c r="O233" s="85">
        <v>99.83</v>
      </c>
      <c r="P233" s="83">
        <v>264.02305568500009</v>
      </c>
      <c r="Q233" s="84">
        <f t="shared" si="3"/>
        <v>8.6511553687875008E-4</v>
      </c>
      <c r="R233" s="84">
        <f>P233/'סכום נכסי הקרן'!$C$42</f>
        <v>3.4322126369889468E-5</v>
      </c>
    </row>
    <row r="234" spans="2:18">
      <c r="B234" s="76" t="s">
        <v>3394</v>
      </c>
      <c r="C234" s="86" t="s">
        <v>3006</v>
      </c>
      <c r="D234" s="73" t="s">
        <v>3158</v>
      </c>
      <c r="E234" s="73"/>
      <c r="F234" s="73" t="s">
        <v>469</v>
      </c>
      <c r="G234" s="95">
        <v>45195</v>
      </c>
      <c r="H234" s="73" t="s">
        <v>130</v>
      </c>
      <c r="I234" s="83">
        <v>1.9500000000000448</v>
      </c>
      <c r="J234" s="86" t="s">
        <v>128</v>
      </c>
      <c r="K234" s="86" t="s">
        <v>132</v>
      </c>
      <c r="L234" s="87">
        <v>6.7500000000000004E-2</v>
      </c>
      <c r="M234" s="87">
        <v>7.170000000000129E-2</v>
      </c>
      <c r="N234" s="83">
        <v>7834511.3004360022</v>
      </c>
      <c r="O234" s="85">
        <v>99.6</v>
      </c>
      <c r="P234" s="83">
        <v>7803.1744890470018</v>
      </c>
      <c r="Q234" s="84">
        <f t="shared" si="3"/>
        <v>2.5568401478939427E-2</v>
      </c>
      <c r="R234" s="84">
        <f>P234/'סכום נכסי הקרן'!$C$42</f>
        <v>1.0143869451268706E-3</v>
      </c>
    </row>
    <row r="235" spans="2:18">
      <c r="B235" s="76" t="s">
        <v>3366</v>
      </c>
      <c r="C235" s="86" t="s">
        <v>3006</v>
      </c>
      <c r="D235" s="73" t="s">
        <v>3159</v>
      </c>
      <c r="E235" s="73"/>
      <c r="F235" s="73" t="s">
        <v>489</v>
      </c>
      <c r="G235" s="95">
        <v>44858</v>
      </c>
      <c r="H235" s="73" t="s">
        <v>130</v>
      </c>
      <c r="I235" s="83">
        <v>5.6399999999968857</v>
      </c>
      <c r="J235" s="86" t="s">
        <v>512</v>
      </c>
      <c r="K235" s="86" t="s">
        <v>132</v>
      </c>
      <c r="L235" s="87">
        <v>3.49E-2</v>
      </c>
      <c r="M235" s="87">
        <v>4.5399999999935471E-2</v>
      </c>
      <c r="N235" s="83">
        <v>91387.475999000017</v>
      </c>
      <c r="O235" s="85">
        <v>98.36</v>
      </c>
      <c r="P235" s="83">
        <v>89.888729226999999</v>
      </c>
      <c r="Q235" s="84">
        <f t="shared" si="3"/>
        <v>2.9453539973169361E-4</v>
      </c>
      <c r="R235" s="84">
        <f>P235/'סכום נכסי הקרן'!$C$42</f>
        <v>1.1685238305243764E-5</v>
      </c>
    </row>
    <row r="236" spans="2:18">
      <c r="B236" s="76" t="s">
        <v>3366</v>
      </c>
      <c r="C236" s="86" t="s">
        <v>3006</v>
      </c>
      <c r="D236" s="73" t="s">
        <v>3160</v>
      </c>
      <c r="E236" s="73"/>
      <c r="F236" s="73" t="s">
        <v>489</v>
      </c>
      <c r="G236" s="95">
        <v>44858</v>
      </c>
      <c r="H236" s="73" t="s">
        <v>130</v>
      </c>
      <c r="I236" s="83">
        <v>5.6799999999913995</v>
      </c>
      <c r="J236" s="86" t="s">
        <v>512</v>
      </c>
      <c r="K236" s="86" t="s">
        <v>132</v>
      </c>
      <c r="L236" s="87">
        <v>3.49E-2</v>
      </c>
      <c r="M236" s="87">
        <v>4.5299999999974465E-2</v>
      </c>
      <c r="N236" s="83">
        <v>75664.379751000015</v>
      </c>
      <c r="O236" s="85">
        <v>98.35</v>
      </c>
      <c r="P236" s="83">
        <v>74.415923923000008</v>
      </c>
      <c r="Q236" s="84">
        <f t="shared" si="3"/>
        <v>2.4383617487475317E-4</v>
      </c>
      <c r="R236" s="84">
        <f>P236/'סכום נכסי הקרן'!$C$42</f>
        <v>9.6738246521339435E-6</v>
      </c>
    </row>
    <row r="237" spans="2:18">
      <c r="B237" s="76" t="s">
        <v>3366</v>
      </c>
      <c r="C237" s="86" t="s">
        <v>3006</v>
      </c>
      <c r="D237" s="73" t="s">
        <v>3161</v>
      </c>
      <c r="E237" s="73"/>
      <c r="F237" s="73" t="s">
        <v>489</v>
      </c>
      <c r="G237" s="95">
        <v>44858</v>
      </c>
      <c r="H237" s="73" t="s">
        <v>130</v>
      </c>
      <c r="I237" s="83">
        <v>5.5699999999823859</v>
      </c>
      <c r="J237" s="86" t="s">
        <v>512</v>
      </c>
      <c r="K237" s="86" t="s">
        <v>132</v>
      </c>
      <c r="L237" s="87">
        <v>3.49E-2</v>
      </c>
      <c r="M237" s="87">
        <v>4.5499999999828143E-2</v>
      </c>
      <c r="N237" s="83">
        <v>94631.074697000018</v>
      </c>
      <c r="O237" s="85">
        <v>98.38</v>
      </c>
      <c r="P237" s="83">
        <v>93.098059152000005</v>
      </c>
      <c r="Q237" s="84">
        <f t="shared" si="3"/>
        <v>3.0505130401090144E-4</v>
      </c>
      <c r="R237" s="84">
        <f>P237/'סכום נכסי הקרן'!$C$42</f>
        <v>1.2102440609651365E-5</v>
      </c>
    </row>
    <row r="238" spans="2:18">
      <c r="B238" s="76" t="s">
        <v>3366</v>
      </c>
      <c r="C238" s="86" t="s">
        <v>3006</v>
      </c>
      <c r="D238" s="73" t="s">
        <v>3162</v>
      </c>
      <c r="E238" s="73"/>
      <c r="F238" s="73" t="s">
        <v>489</v>
      </c>
      <c r="G238" s="95">
        <v>44858</v>
      </c>
      <c r="H238" s="73" t="s">
        <v>130</v>
      </c>
      <c r="I238" s="83">
        <v>5.6000000000247194</v>
      </c>
      <c r="J238" s="86" t="s">
        <v>512</v>
      </c>
      <c r="K238" s="86" t="s">
        <v>132</v>
      </c>
      <c r="L238" s="87">
        <v>3.49E-2</v>
      </c>
      <c r="M238" s="87">
        <v>4.5400000000204825E-2</v>
      </c>
      <c r="N238" s="83">
        <v>115143.74919900001</v>
      </c>
      <c r="O238" s="85">
        <v>98.37</v>
      </c>
      <c r="P238" s="83">
        <v>113.26691654200002</v>
      </c>
      <c r="Q238" s="84">
        <f t="shared" si="3"/>
        <v>3.711379260443881E-4</v>
      </c>
      <c r="R238" s="84">
        <f>P238/'סכום נכסי הקרן'!$C$42</f>
        <v>1.4724325544207053E-5</v>
      </c>
    </row>
    <row r="239" spans="2:18">
      <c r="B239" s="76" t="s">
        <v>3366</v>
      </c>
      <c r="C239" s="86" t="s">
        <v>3006</v>
      </c>
      <c r="D239" s="73" t="s">
        <v>3163</v>
      </c>
      <c r="E239" s="73"/>
      <c r="F239" s="73" t="s">
        <v>489</v>
      </c>
      <c r="G239" s="95">
        <v>44858</v>
      </c>
      <c r="H239" s="73" t="s">
        <v>130</v>
      </c>
      <c r="I239" s="83">
        <v>5.7700000000144023</v>
      </c>
      <c r="J239" s="86" t="s">
        <v>512</v>
      </c>
      <c r="K239" s="86" t="s">
        <v>132</v>
      </c>
      <c r="L239" s="87">
        <v>3.49E-2</v>
      </c>
      <c r="M239" s="87">
        <v>4.5200000000106898E-2</v>
      </c>
      <c r="N239" s="83">
        <v>68486.049822000015</v>
      </c>
      <c r="O239" s="85">
        <v>98.34</v>
      </c>
      <c r="P239" s="83">
        <v>67.349187239000017</v>
      </c>
      <c r="Q239" s="84">
        <f t="shared" si="3"/>
        <v>2.2068083457881576E-4</v>
      </c>
      <c r="R239" s="84">
        <f>P239/'סכום נכסי הקרן'!$C$42</f>
        <v>8.755172192553456E-6</v>
      </c>
    </row>
    <row r="240" spans="2:18">
      <c r="B240" s="76" t="s">
        <v>3395</v>
      </c>
      <c r="C240" s="86" t="s">
        <v>2997</v>
      </c>
      <c r="D240" s="73">
        <v>9637</v>
      </c>
      <c r="E240" s="73"/>
      <c r="F240" s="73" t="s">
        <v>489</v>
      </c>
      <c r="G240" s="95">
        <v>45104</v>
      </c>
      <c r="H240" s="73" t="s">
        <v>130</v>
      </c>
      <c r="I240" s="83">
        <v>2.5199999999986846</v>
      </c>
      <c r="J240" s="86" t="s">
        <v>297</v>
      </c>
      <c r="K240" s="86" t="s">
        <v>132</v>
      </c>
      <c r="L240" s="87">
        <v>5.2159000000000004E-2</v>
      </c>
      <c r="M240" s="87">
        <v>6.0599999999953698E-2</v>
      </c>
      <c r="N240" s="83">
        <v>737479.90000000014</v>
      </c>
      <c r="O240" s="85">
        <v>98.99</v>
      </c>
      <c r="P240" s="83">
        <v>730.03135227300015</v>
      </c>
      <c r="Q240" s="84">
        <f t="shared" si="3"/>
        <v>2.3920693729621782E-3</v>
      </c>
      <c r="R240" s="84">
        <f>P240/'סכום נכסי הקרן'!$C$42</f>
        <v>9.490166781718193E-5</v>
      </c>
    </row>
    <row r="241" spans="2:18">
      <c r="B241" s="76" t="s">
        <v>3396</v>
      </c>
      <c r="C241" s="86" t="s">
        <v>2997</v>
      </c>
      <c r="D241" s="73">
        <v>9577</v>
      </c>
      <c r="E241" s="73"/>
      <c r="F241" s="73" t="s">
        <v>489</v>
      </c>
      <c r="G241" s="95">
        <v>45063</v>
      </c>
      <c r="H241" s="73" t="s">
        <v>130</v>
      </c>
      <c r="I241" s="83">
        <v>3.5700000000009537</v>
      </c>
      <c r="J241" s="86" t="s">
        <v>297</v>
      </c>
      <c r="K241" s="86" t="s">
        <v>132</v>
      </c>
      <c r="L241" s="87">
        <v>4.4344000000000001E-2</v>
      </c>
      <c r="M241" s="87">
        <v>4.5400000000013735E-2</v>
      </c>
      <c r="N241" s="83">
        <v>1106219.8500000003</v>
      </c>
      <c r="O241" s="85">
        <v>101.39</v>
      </c>
      <c r="P241" s="83">
        <v>1121.5962361490003</v>
      </c>
      <c r="Q241" s="84">
        <f t="shared" si="3"/>
        <v>3.6750969625731589E-3</v>
      </c>
      <c r="R241" s="84">
        <f>P241/'סכום נכסי הקרן'!$C$42</f>
        <v>1.458038111604411E-4</v>
      </c>
    </row>
    <row r="242" spans="2:18">
      <c r="B242" s="76" t="s">
        <v>3397</v>
      </c>
      <c r="C242" s="86" t="s">
        <v>2997</v>
      </c>
      <c r="D242" s="73" t="s">
        <v>3164</v>
      </c>
      <c r="E242" s="73"/>
      <c r="F242" s="73" t="s">
        <v>489</v>
      </c>
      <c r="G242" s="95">
        <v>42372</v>
      </c>
      <c r="H242" s="73" t="s">
        <v>130</v>
      </c>
      <c r="I242" s="83">
        <v>9.6199999999966721</v>
      </c>
      <c r="J242" s="86" t="s">
        <v>128</v>
      </c>
      <c r="K242" s="86" t="s">
        <v>132</v>
      </c>
      <c r="L242" s="87">
        <v>6.7000000000000004E-2</v>
      </c>
      <c r="M242" s="87">
        <v>3.3999999999991051E-2</v>
      </c>
      <c r="N242" s="83">
        <v>892605.20057100011</v>
      </c>
      <c r="O242" s="85">
        <v>150.24</v>
      </c>
      <c r="P242" s="83">
        <v>1341.0500508330003</v>
      </c>
      <c r="Q242" s="84">
        <f t="shared" si="3"/>
        <v>4.3941739546103529E-3</v>
      </c>
      <c r="R242" s="84">
        <f>P242/'סכום נכסי הקרן'!$C$42</f>
        <v>1.7433208321000391E-4</v>
      </c>
    </row>
    <row r="243" spans="2:18">
      <c r="B243" s="76" t="s">
        <v>3398</v>
      </c>
      <c r="C243" s="86" t="s">
        <v>3006</v>
      </c>
      <c r="D243" s="73" t="s">
        <v>3165</v>
      </c>
      <c r="E243" s="73"/>
      <c r="F243" s="73" t="s">
        <v>505</v>
      </c>
      <c r="G243" s="95">
        <v>44871</v>
      </c>
      <c r="H243" s="73"/>
      <c r="I243" s="83">
        <v>4.9399999999988191</v>
      </c>
      <c r="J243" s="86" t="s">
        <v>297</v>
      </c>
      <c r="K243" s="86" t="s">
        <v>132</v>
      </c>
      <c r="L243" s="87">
        <v>0.05</v>
      </c>
      <c r="M243" s="87">
        <v>6.9899999999983975E-2</v>
      </c>
      <c r="N243" s="83">
        <v>1119203.1960290002</v>
      </c>
      <c r="O243" s="85">
        <v>95.35</v>
      </c>
      <c r="P243" s="83">
        <v>1067.1603355290003</v>
      </c>
      <c r="Q243" s="84">
        <f t="shared" si="3"/>
        <v>3.496728663379866E-3</v>
      </c>
      <c r="R243" s="84">
        <f>P243/'סכום נכסי הקרן'!$C$42</f>
        <v>1.387273236344143E-4</v>
      </c>
    </row>
    <row r="244" spans="2:18">
      <c r="B244" s="76" t="s">
        <v>3398</v>
      </c>
      <c r="C244" s="86" t="s">
        <v>3006</v>
      </c>
      <c r="D244" s="73" t="s">
        <v>3166</v>
      </c>
      <c r="E244" s="73"/>
      <c r="F244" s="73" t="s">
        <v>505</v>
      </c>
      <c r="G244" s="95">
        <v>44969</v>
      </c>
      <c r="H244" s="73"/>
      <c r="I244" s="83">
        <v>4.9400000000020414</v>
      </c>
      <c r="J244" s="86" t="s">
        <v>297</v>
      </c>
      <c r="K244" s="86" t="s">
        <v>132</v>
      </c>
      <c r="L244" s="87">
        <v>0.05</v>
      </c>
      <c r="M244" s="87">
        <v>6.6500000000027482E-2</v>
      </c>
      <c r="N244" s="83">
        <v>795066.36224699998</v>
      </c>
      <c r="O244" s="85">
        <v>96.06</v>
      </c>
      <c r="P244" s="83">
        <v>763.7407412260003</v>
      </c>
      <c r="Q244" s="84">
        <f t="shared" si="3"/>
        <v>2.5025238029598466E-3</v>
      </c>
      <c r="R244" s="84">
        <f>P244/'סכום נכסי הקרן'!$C$42</f>
        <v>9.9283777192042701E-5</v>
      </c>
    </row>
    <row r="245" spans="2:18">
      <c r="B245" s="76" t="s">
        <v>3398</v>
      </c>
      <c r="C245" s="86" t="s">
        <v>3006</v>
      </c>
      <c r="D245" s="73" t="s">
        <v>3167</v>
      </c>
      <c r="E245" s="73"/>
      <c r="F245" s="73" t="s">
        <v>505</v>
      </c>
      <c r="G245" s="95">
        <v>45018</v>
      </c>
      <c r="H245" s="73"/>
      <c r="I245" s="83">
        <v>4.9399999999974806</v>
      </c>
      <c r="J245" s="86" t="s">
        <v>297</v>
      </c>
      <c r="K245" s="86" t="s">
        <v>132</v>
      </c>
      <c r="L245" s="87">
        <v>0.05</v>
      </c>
      <c r="M245" s="87">
        <v>4.2999999999977764E-2</v>
      </c>
      <c r="N245" s="83">
        <v>380432.74101300008</v>
      </c>
      <c r="O245" s="85">
        <v>106.41</v>
      </c>
      <c r="P245" s="83">
        <v>404.81848133300008</v>
      </c>
      <c r="Q245" s="84">
        <f t="shared" si="3"/>
        <v>1.3264552101641908E-3</v>
      </c>
      <c r="R245" s="84">
        <f>P245/'סכום נכסי הקרן'!$C$42</f>
        <v>5.262506729622454E-5</v>
      </c>
    </row>
    <row r="246" spans="2:18">
      <c r="B246" s="76" t="s">
        <v>3398</v>
      </c>
      <c r="C246" s="86" t="s">
        <v>3006</v>
      </c>
      <c r="D246" s="73" t="s">
        <v>3168</v>
      </c>
      <c r="E246" s="73"/>
      <c r="F246" s="73" t="s">
        <v>505</v>
      </c>
      <c r="G246" s="95">
        <v>45109</v>
      </c>
      <c r="H246" s="73"/>
      <c r="I246" s="83">
        <v>4.9400000000068935</v>
      </c>
      <c r="J246" s="86" t="s">
        <v>297</v>
      </c>
      <c r="K246" s="86" t="s">
        <v>132</v>
      </c>
      <c r="L246" s="87">
        <v>0.05</v>
      </c>
      <c r="M246" s="87">
        <v>5.2200000000056195E-2</v>
      </c>
      <c r="N246" s="83">
        <v>343722.67894500005</v>
      </c>
      <c r="O246" s="85">
        <v>100.45</v>
      </c>
      <c r="P246" s="83">
        <v>345.269434773</v>
      </c>
      <c r="Q246" s="84">
        <f t="shared" si="3"/>
        <v>1.1313328362801626E-3</v>
      </c>
      <c r="R246" s="84">
        <f>P246/'סכום נכסי הקרן'!$C$42</f>
        <v>4.4883887663498733E-5</v>
      </c>
    </row>
    <row r="247" spans="2:18">
      <c r="B247" s="76" t="s">
        <v>3399</v>
      </c>
      <c r="C247" s="86" t="s">
        <v>3006</v>
      </c>
      <c r="D247" s="73" t="s">
        <v>3169</v>
      </c>
      <c r="E247" s="73"/>
      <c r="F247" s="73" t="s">
        <v>505</v>
      </c>
      <c r="G247" s="95">
        <v>41816</v>
      </c>
      <c r="H247" s="73"/>
      <c r="I247" s="83">
        <v>5.6700000000025597</v>
      </c>
      <c r="J247" s="86" t="s">
        <v>512</v>
      </c>
      <c r="K247" s="86" t="s">
        <v>132</v>
      </c>
      <c r="L247" s="87">
        <v>4.4999999999999998E-2</v>
      </c>
      <c r="M247" s="87">
        <v>8.7100000000048319E-2</v>
      </c>
      <c r="N247" s="83">
        <v>278533.89688900003</v>
      </c>
      <c r="O247" s="85">
        <v>88.35</v>
      </c>
      <c r="P247" s="83">
        <v>246.08470931100004</v>
      </c>
      <c r="Q247" s="84">
        <f t="shared" ref="Q247:Q310" si="4">IFERROR(P247/$P$10,0)</f>
        <v>8.0633755586570141E-4</v>
      </c>
      <c r="R247" s="84">
        <f>P247/'סכום נכסי הקרן'!$C$42</f>
        <v>3.1990200510165177E-5</v>
      </c>
    </row>
    <row r="248" spans="2:18">
      <c r="B248" s="76" t="s">
        <v>3399</v>
      </c>
      <c r="C248" s="86" t="s">
        <v>3006</v>
      </c>
      <c r="D248" s="73" t="s">
        <v>3170</v>
      </c>
      <c r="E248" s="73"/>
      <c r="F248" s="73" t="s">
        <v>505</v>
      </c>
      <c r="G248" s="95">
        <v>42625</v>
      </c>
      <c r="H248" s="73"/>
      <c r="I248" s="83">
        <v>5.6699999999741548</v>
      </c>
      <c r="J248" s="86" t="s">
        <v>512</v>
      </c>
      <c r="K248" s="86" t="s">
        <v>132</v>
      </c>
      <c r="L248" s="87">
        <v>4.4999999999999998E-2</v>
      </c>
      <c r="M248" s="87">
        <v>8.7099999999689287E-2</v>
      </c>
      <c r="N248" s="83">
        <v>77560.153547000009</v>
      </c>
      <c r="O248" s="85">
        <v>88.8</v>
      </c>
      <c r="P248" s="83">
        <v>68.873423234000015</v>
      </c>
      <c r="Q248" s="84">
        <f t="shared" si="4"/>
        <v>2.2567524780429398E-4</v>
      </c>
      <c r="R248" s="84">
        <f>P248/'סכום נכסי הקרן'!$C$42</f>
        <v>8.9533178442738875E-6</v>
      </c>
    </row>
    <row r="249" spans="2:18">
      <c r="B249" s="76" t="s">
        <v>3399</v>
      </c>
      <c r="C249" s="86" t="s">
        <v>3006</v>
      </c>
      <c r="D249" s="73" t="s">
        <v>3171</v>
      </c>
      <c r="E249" s="73"/>
      <c r="F249" s="73" t="s">
        <v>505</v>
      </c>
      <c r="G249" s="95">
        <v>42716</v>
      </c>
      <c r="H249" s="73"/>
      <c r="I249" s="83">
        <v>5.6699999999628448</v>
      </c>
      <c r="J249" s="86" t="s">
        <v>512</v>
      </c>
      <c r="K249" s="86" t="s">
        <v>132</v>
      </c>
      <c r="L249" s="87">
        <v>4.4999999999999998E-2</v>
      </c>
      <c r="M249" s="87">
        <v>8.7099999999574823E-2</v>
      </c>
      <c r="N249" s="83">
        <v>58678.813050000004</v>
      </c>
      <c r="O249" s="85">
        <v>88.98</v>
      </c>
      <c r="P249" s="83">
        <v>52.212412882000002</v>
      </c>
      <c r="Q249" s="84">
        <f t="shared" si="4"/>
        <v>1.7108267111353118E-4</v>
      </c>
      <c r="R249" s="84">
        <f>P249/'סכום נכסי הקרן'!$C$42</f>
        <v>6.7874414541694119E-6</v>
      </c>
    </row>
    <row r="250" spans="2:18">
      <c r="B250" s="76" t="s">
        <v>3399</v>
      </c>
      <c r="C250" s="86" t="s">
        <v>3006</v>
      </c>
      <c r="D250" s="73" t="s">
        <v>3172</v>
      </c>
      <c r="E250" s="73"/>
      <c r="F250" s="73" t="s">
        <v>505</v>
      </c>
      <c r="G250" s="95">
        <v>42803</v>
      </c>
      <c r="H250" s="73"/>
      <c r="I250" s="83">
        <v>5.6700000000052579</v>
      </c>
      <c r="J250" s="86" t="s">
        <v>512</v>
      </c>
      <c r="K250" s="86" t="s">
        <v>132</v>
      </c>
      <c r="L250" s="87">
        <v>4.4999999999999998E-2</v>
      </c>
      <c r="M250" s="87">
        <v>8.7100000000059713E-2</v>
      </c>
      <c r="N250" s="83">
        <v>376057.87440300005</v>
      </c>
      <c r="O250" s="85">
        <v>89.52</v>
      </c>
      <c r="P250" s="83">
        <v>336.64703556900002</v>
      </c>
      <c r="Q250" s="84">
        <f t="shared" si="4"/>
        <v>1.1030801085128916E-3</v>
      </c>
      <c r="R250" s="84">
        <f>P250/'סכום נכסי הקרן'!$C$42</f>
        <v>4.3763004207606913E-5</v>
      </c>
    </row>
    <row r="251" spans="2:18">
      <c r="B251" s="76" t="s">
        <v>3399</v>
      </c>
      <c r="C251" s="86" t="s">
        <v>3006</v>
      </c>
      <c r="D251" s="73" t="s">
        <v>3173</v>
      </c>
      <c r="E251" s="73"/>
      <c r="F251" s="73" t="s">
        <v>505</v>
      </c>
      <c r="G251" s="95">
        <v>42898</v>
      </c>
      <c r="H251" s="73"/>
      <c r="I251" s="83">
        <v>5.6699999999787289</v>
      </c>
      <c r="J251" s="86" t="s">
        <v>512</v>
      </c>
      <c r="K251" s="86" t="s">
        <v>132</v>
      </c>
      <c r="L251" s="87">
        <v>4.4999999999999998E-2</v>
      </c>
      <c r="M251" s="87">
        <v>8.709999999961586E-2</v>
      </c>
      <c r="N251" s="83">
        <v>70726.849459000019</v>
      </c>
      <c r="O251" s="85">
        <v>89.07</v>
      </c>
      <c r="P251" s="83">
        <v>62.996405202000012</v>
      </c>
      <c r="Q251" s="84">
        <f t="shared" si="4"/>
        <v>2.0641821891790105E-4</v>
      </c>
      <c r="R251" s="84">
        <f>P251/'סכום נכסי הקרן'!$C$42</f>
        <v>8.1893248852154903E-6</v>
      </c>
    </row>
    <row r="252" spans="2:18">
      <c r="B252" s="76" t="s">
        <v>3399</v>
      </c>
      <c r="C252" s="86" t="s">
        <v>3006</v>
      </c>
      <c r="D252" s="73" t="s">
        <v>3174</v>
      </c>
      <c r="E252" s="73"/>
      <c r="F252" s="73" t="s">
        <v>505</v>
      </c>
      <c r="G252" s="95">
        <v>42989</v>
      </c>
      <c r="H252" s="73"/>
      <c r="I252" s="83">
        <v>5.6700000000333768</v>
      </c>
      <c r="J252" s="86" t="s">
        <v>512</v>
      </c>
      <c r="K252" s="86" t="s">
        <v>132</v>
      </c>
      <c r="L252" s="87">
        <v>4.4999999999999998E-2</v>
      </c>
      <c r="M252" s="87">
        <v>8.7100000000574676E-2</v>
      </c>
      <c r="N252" s="83">
        <v>89124.733680000019</v>
      </c>
      <c r="O252" s="85">
        <v>89.42</v>
      </c>
      <c r="P252" s="83">
        <v>79.695343702000017</v>
      </c>
      <c r="Q252" s="84">
        <f t="shared" si="4"/>
        <v>2.6113507350566305E-4</v>
      </c>
      <c r="R252" s="84">
        <f>P252/'סכום נכסי הקרן'!$C$42</f>
        <v>1.0360131809455534E-5</v>
      </c>
    </row>
    <row r="253" spans="2:18">
      <c r="B253" s="76" t="s">
        <v>3399</v>
      </c>
      <c r="C253" s="86" t="s">
        <v>3006</v>
      </c>
      <c r="D253" s="73" t="s">
        <v>3175</v>
      </c>
      <c r="E253" s="73"/>
      <c r="F253" s="73" t="s">
        <v>505</v>
      </c>
      <c r="G253" s="95">
        <v>43080</v>
      </c>
      <c r="H253" s="73"/>
      <c r="I253" s="83">
        <v>5.6700000000872617</v>
      </c>
      <c r="J253" s="86" t="s">
        <v>512</v>
      </c>
      <c r="K253" s="86" t="s">
        <v>132</v>
      </c>
      <c r="L253" s="87">
        <v>4.4999999999999998E-2</v>
      </c>
      <c r="M253" s="87">
        <v>8.7100000001557681E-2</v>
      </c>
      <c r="N253" s="83">
        <v>27613.922886000004</v>
      </c>
      <c r="O253" s="85">
        <v>88.81</v>
      </c>
      <c r="P253" s="83">
        <v>24.523926058000004</v>
      </c>
      <c r="Q253" s="84">
        <f t="shared" si="4"/>
        <v>8.0356730221900797E-5</v>
      </c>
      <c r="R253" s="84">
        <f>P253/'סכום נכסי הקרן'!$C$42</f>
        <v>3.1880294963812945E-6</v>
      </c>
    </row>
    <row r="254" spans="2:18">
      <c r="B254" s="76" t="s">
        <v>3399</v>
      </c>
      <c r="C254" s="86" t="s">
        <v>3006</v>
      </c>
      <c r="D254" s="73" t="s">
        <v>3176</v>
      </c>
      <c r="E254" s="73"/>
      <c r="F254" s="73" t="s">
        <v>505</v>
      </c>
      <c r="G254" s="95">
        <v>43171</v>
      </c>
      <c r="H254" s="73"/>
      <c r="I254" s="83">
        <v>5.5500000000433616</v>
      </c>
      <c r="J254" s="86" t="s">
        <v>512</v>
      </c>
      <c r="K254" s="86" t="s">
        <v>132</v>
      </c>
      <c r="L254" s="87">
        <v>4.4999999999999998E-2</v>
      </c>
      <c r="M254" s="87">
        <v>8.8000000000975631E-2</v>
      </c>
      <c r="N254" s="83">
        <v>20632.717646000005</v>
      </c>
      <c r="O254" s="85">
        <v>89.42</v>
      </c>
      <c r="P254" s="83">
        <v>18.449777584000003</v>
      </c>
      <c r="Q254" s="84">
        <f t="shared" si="4"/>
        <v>6.0453770593878074E-5</v>
      </c>
      <c r="R254" s="84">
        <f>P254/'סכום נכסי הקרן'!$C$42</f>
        <v>2.3984102300895308E-6</v>
      </c>
    </row>
    <row r="255" spans="2:18">
      <c r="B255" s="76" t="s">
        <v>3399</v>
      </c>
      <c r="C255" s="86" t="s">
        <v>3006</v>
      </c>
      <c r="D255" s="73" t="s">
        <v>3177</v>
      </c>
      <c r="E255" s="73"/>
      <c r="F255" s="73" t="s">
        <v>505</v>
      </c>
      <c r="G255" s="95">
        <v>43341</v>
      </c>
      <c r="H255" s="73"/>
      <c r="I255" s="83">
        <v>5.7100000000410489</v>
      </c>
      <c r="J255" s="86" t="s">
        <v>512</v>
      </c>
      <c r="K255" s="86" t="s">
        <v>132</v>
      </c>
      <c r="L255" s="87">
        <v>4.4999999999999998E-2</v>
      </c>
      <c r="M255" s="87">
        <v>8.4500000000540129E-2</v>
      </c>
      <c r="N255" s="83">
        <v>51762.491882000009</v>
      </c>
      <c r="O255" s="85">
        <v>89.42</v>
      </c>
      <c r="P255" s="83">
        <v>46.286024110000007</v>
      </c>
      <c r="Q255" s="84">
        <f t="shared" si="4"/>
        <v>1.5166387077073879E-4</v>
      </c>
      <c r="R255" s="84">
        <f>P255/'סכום נכסי הקרן'!$C$42</f>
        <v>6.017030461758366E-6</v>
      </c>
    </row>
    <row r="256" spans="2:18">
      <c r="B256" s="76" t="s">
        <v>3399</v>
      </c>
      <c r="C256" s="86" t="s">
        <v>3006</v>
      </c>
      <c r="D256" s="73" t="s">
        <v>3178</v>
      </c>
      <c r="E256" s="73"/>
      <c r="F256" s="73" t="s">
        <v>505</v>
      </c>
      <c r="G256" s="95">
        <v>43990</v>
      </c>
      <c r="H256" s="73"/>
      <c r="I256" s="83">
        <v>5.6699999999547135</v>
      </c>
      <c r="J256" s="86" t="s">
        <v>512</v>
      </c>
      <c r="K256" s="86" t="s">
        <v>132</v>
      </c>
      <c r="L256" s="87">
        <v>4.4999999999999998E-2</v>
      </c>
      <c r="M256" s="87">
        <v>8.7099999999428079E-2</v>
      </c>
      <c r="N256" s="83">
        <v>53387.185471000004</v>
      </c>
      <c r="O256" s="85">
        <v>88.1</v>
      </c>
      <c r="P256" s="83">
        <v>47.034113839000007</v>
      </c>
      <c r="Q256" s="84">
        <f t="shared" si="4"/>
        <v>1.5411511142416663E-4</v>
      </c>
      <c r="R256" s="84">
        <f>P256/'סכום נכסי הקרן'!$C$42</f>
        <v>6.1142796589852464E-6</v>
      </c>
    </row>
    <row r="257" spans="2:18">
      <c r="B257" s="76" t="s">
        <v>3399</v>
      </c>
      <c r="C257" s="86" t="s">
        <v>3006</v>
      </c>
      <c r="D257" s="73" t="s">
        <v>3179</v>
      </c>
      <c r="E257" s="73"/>
      <c r="F257" s="73" t="s">
        <v>505</v>
      </c>
      <c r="G257" s="95">
        <v>41893</v>
      </c>
      <c r="H257" s="73"/>
      <c r="I257" s="83">
        <v>5.670000000038053</v>
      </c>
      <c r="J257" s="86" t="s">
        <v>512</v>
      </c>
      <c r="K257" s="86" t="s">
        <v>132</v>
      </c>
      <c r="L257" s="87">
        <v>4.4999999999999998E-2</v>
      </c>
      <c r="M257" s="87">
        <v>8.7100000000580144E-2</v>
      </c>
      <c r="N257" s="83">
        <v>54645.54329400001</v>
      </c>
      <c r="O257" s="85">
        <v>88.01</v>
      </c>
      <c r="P257" s="83">
        <v>48.093545751000001</v>
      </c>
      <c r="Q257" s="84">
        <f t="shared" si="4"/>
        <v>1.5758651662004411E-4</v>
      </c>
      <c r="R257" s="84">
        <f>P257/'סכום נכסי הקרן'!$C$42</f>
        <v>6.2520023130527768E-6</v>
      </c>
    </row>
    <row r="258" spans="2:18">
      <c r="B258" s="76" t="s">
        <v>3399</v>
      </c>
      <c r="C258" s="86" t="s">
        <v>3006</v>
      </c>
      <c r="D258" s="73" t="s">
        <v>3180</v>
      </c>
      <c r="E258" s="73"/>
      <c r="F258" s="73" t="s">
        <v>505</v>
      </c>
      <c r="G258" s="95">
        <v>42151</v>
      </c>
      <c r="H258" s="73"/>
      <c r="I258" s="83">
        <v>5.6699999999903312</v>
      </c>
      <c r="J258" s="86" t="s">
        <v>512</v>
      </c>
      <c r="K258" s="86" t="s">
        <v>132</v>
      </c>
      <c r="L258" s="87">
        <v>4.4999999999999998E-2</v>
      </c>
      <c r="M258" s="87">
        <v>8.7099999999867339E-2</v>
      </c>
      <c r="N258" s="83">
        <v>200121.28958800004</v>
      </c>
      <c r="O258" s="85">
        <v>88.89</v>
      </c>
      <c r="P258" s="83">
        <v>177.88783081600002</v>
      </c>
      <c r="Q258" s="84">
        <f t="shared" si="4"/>
        <v>5.828791196333512E-4</v>
      </c>
      <c r="R258" s="84">
        <f>P258/'סכום נכסי הקרן'!$C$42</f>
        <v>2.3124831250406365E-5</v>
      </c>
    </row>
    <row r="259" spans="2:18">
      <c r="B259" s="76" t="s">
        <v>3399</v>
      </c>
      <c r="C259" s="86" t="s">
        <v>3006</v>
      </c>
      <c r="D259" s="73" t="s">
        <v>3181</v>
      </c>
      <c r="E259" s="73"/>
      <c r="F259" s="73" t="s">
        <v>505</v>
      </c>
      <c r="G259" s="95">
        <v>42166</v>
      </c>
      <c r="H259" s="73"/>
      <c r="I259" s="83">
        <v>5.6699999999832116</v>
      </c>
      <c r="J259" s="86" t="s">
        <v>512</v>
      </c>
      <c r="K259" s="86" t="s">
        <v>132</v>
      </c>
      <c r="L259" s="87">
        <v>4.4999999999999998E-2</v>
      </c>
      <c r="M259" s="87">
        <v>8.7099999999789082E-2</v>
      </c>
      <c r="N259" s="83">
        <v>188292.136772</v>
      </c>
      <c r="O259" s="85">
        <v>88.89</v>
      </c>
      <c r="P259" s="83">
        <v>167.37289594300003</v>
      </c>
      <c r="Q259" s="84">
        <f t="shared" si="4"/>
        <v>5.48425183387899E-4</v>
      </c>
      <c r="R259" s="84">
        <f>P259/'סכום נכסי הקרן'!$C$42</f>
        <v>2.1757924399995398E-5</v>
      </c>
    </row>
    <row r="260" spans="2:18">
      <c r="B260" s="76" t="s">
        <v>3399</v>
      </c>
      <c r="C260" s="86" t="s">
        <v>3006</v>
      </c>
      <c r="D260" s="73" t="s">
        <v>3182</v>
      </c>
      <c r="E260" s="73"/>
      <c r="F260" s="73" t="s">
        <v>505</v>
      </c>
      <c r="G260" s="95">
        <v>42257</v>
      </c>
      <c r="H260" s="73"/>
      <c r="I260" s="83">
        <v>5.6699999999819948</v>
      </c>
      <c r="J260" s="86" t="s">
        <v>512</v>
      </c>
      <c r="K260" s="86" t="s">
        <v>132</v>
      </c>
      <c r="L260" s="87">
        <v>4.4999999999999998E-2</v>
      </c>
      <c r="M260" s="87">
        <v>8.7099999999697655E-2</v>
      </c>
      <c r="N260" s="83">
        <v>100059.28193100002</v>
      </c>
      <c r="O260" s="85">
        <v>88.26</v>
      </c>
      <c r="P260" s="83">
        <v>88.312328477000023</v>
      </c>
      <c r="Q260" s="84">
        <f t="shared" si="4"/>
        <v>2.8937005999409368E-4</v>
      </c>
      <c r="R260" s="84">
        <f>P260/'סכום נכסי הקרן'!$C$42</f>
        <v>1.1480311407436628E-5</v>
      </c>
    </row>
    <row r="261" spans="2:18">
      <c r="B261" s="76" t="s">
        <v>3399</v>
      </c>
      <c r="C261" s="86" t="s">
        <v>3006</v>
      </c>
      <c r="D261" s="73" t="s">
        <v>3183</v>
      </c>
      <c r="E261" s="73"/>
      <c r="F261" s="73" t="s">
        <v>505</v>
      </c>
      <c r="G261" s="95">
        <v>42348</v>
      </c>
      <c r="H261" s="73"/>
      <c r="I261" s="83">
        <v>5.6699999999957704</v>
      </c>
      <c r="J261" s="86" t="s">
        <v>512</v>
      </c>
      <c r="K261" s="86" t="s">
        <v>132</v>
      </c>
      <c r="L261" s="87">
        <v>4.4999999999999998E-2</v>
      </c>
      <c r="M261" s="87">
        <v>8.7099999999970715E-2</v>
      </c>
      <c r="N261" s="83">
        <v>173271.40856400004</v>
      </c>
      <c r="O261" s="85">
        <v>88.71</v>
      </c>
      <c r="P261" s="83">
        <v>153.70906629500001</v>
      </c>
      <c r="Q261" s="84">
        <f t="shared" si="4"/>
        <v>5.036533687026981E-4</v>
      </c>
      <c r="R261" s="84">
        <f>P261/'סכום נכסי הקרן'!$C$42</f>
        <v>1.9981671615333975E-5</v>
      </c>
    </row>
    <row r="262" spans="2:18">
      <c r="B262" s="76" t="s">
        <v>3399</v>
      </c>
      <c r="C262" s="86" t="s">
        <v>3006</v>
      </c>
      <c r="D262" s="73" t="s">
        <v>3184</v>
      </c>
      <c r="E262" s="73"/>
      <c r="F262" s="73" t="s">
        <v>505</v>
      </c>
      <c r="G262" s="95">
        <v>42439</v>
      </c>
      <c r="H262" s="73"/>
      <c r="I262" s="83">
        <v>5.6700000000165938</v>
      </c>
      <c r="J262" s="86" t="s">
        <v>512</v>
      </c>
      <c r="K262" s="86" t="s">
        <v>132</v>
      </c>
      <c r="L262" s="87">
        <v>4.4999999999999998E-2</v>
      </c>
      <c r="M262" s="87">
        <v>8.710000000025922E-2</v>
      </c>
      <c r="N262" s="83">
        <v>205791.91089100004</v>
      </c>
      <c r="O262" s="85">
        <v>89.61</v>
      </c>
      <c r="P262" s="83">
        <v>184.41015128200002</v>
      </c>
      <c r="Q262" s="84">
        <f t="shared" si="4"/>
        <v>6.0425058947335963E-4</v>
      </c>
      <c r="R262" s="84">
        <f>P262/'סכום נכסי הקרן'!$C$42</f>
        <v>2.3972711397381298E-5</v>
      </c>
    </row>
    <row r="263" spans="2:18">
      <c r="B263" s="76" t="s">
        <v>3399</v>
      </c>
      <c r="C263" s="86" t="s">
        <v>3006</v>
      </c>
      <c r="D263" s="73" t="s">
        <v>3185</v>
      </c>
      <c r="E263" s="73"/>
      <c r="F263" s="73" t="s">
        <v>505</v>
      </c>
      <c r="G263" s="95">
        <v>42549</v>
      </c>
      <c r="H263" s="73"/>
      <c r="I263" s="83">
        <v>5.6899999999844155</v>
      </c>
      <c r="J263" s="86" t="s">
        <v>512</v>
      </c>
      <c r="K263" s="86" t="s">
        <v>132</v>
      </c>
      <c r="L263" s="87">
        <v>4.4999999999999998E-2</v>
      </c>
      <c r="M263" s="87">
        <v>8.5899999999821119E-2</v>
      </c>
      <c r="N263" s="83">
        <v>144751.62820200002</v>
      </c>
      <c r="O263" s="85">
        <v>89.99</v>
      </c>
      <c r="P263" s="83">
        <v>130.26200248700002</v>
      </c>
      <c r="Q263" s="84">
        <f t="shared" si="4"/>
        <v>4.2682515708359953E-4</v>
      </c>
      <c r="R263" s="84">
        <f>P263/'סכום נכסי הקרן'!$C$42</f>
        <v>1.6933630659466963E-5</v>
      </c>
    </row>
    <row r="264" spans="2:18">
      <c r="B264" s="76" t="s">
        <v>3399</v>
      </c>
      <c r="C264" s="86" t="s">
        <v>3006</v>
      </c>
      <c r="D264" s="73" t="s">
        <v>3186</v>
      </c>
      <c r="E264" s="73"/>
      <c r="F264" s="73" t="s">
        <v>505</v>
      </c>
      <c r="G264" s="95">
        <v>42604</v>
      </c>
      <c r="H264" s="73"/>
      <c r="I264" s="83">
        <v>5.6700000000029744</v>
      </c>
      <c r="J264" s="86" t="s">
        <v>512</v>
      </c>
      <c r="K264" s="86" t="s">
        <v>132</v>
      </c>
      <c r="L264" s="87">
        <v>4.4999999999999998E-2</v>
      </c>
      <c r="M264" s="87">
        <v>8.7100000000089231E-2</v>
      </c>
      <c r="N264" s="83">
        <v>189287.94894800003</v>
      </c>
      <c r="O264" s="85">
        <v>88.8</v>
      </c>
      <c r="P264" s="83">
        <v>168.08771515000004</v>
      </c>
      <c r="Q264" s="84">
        <f t="shared" si="4"/>
        <v>5.5076740763203042E-4</v>
      </c>
      <c r="R264" s="84">
        <f>P264/'סכום נכסי הקרן'!$C$42</f>
        <v>2.1850848539103723E-5</v>
      </c>
    </row>
    <row r="265" spans="2:18">
      <c r="B265" s="72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83"/>
      <c r="O265" s="85"/>
      <c r="P265" s="73"/>
      <c r="Q265" s="84"/>
      <c r="R265" s="73"/>
    </row>
    <row r="266" spans="2:18">
      <c r="B266" s="70" t="s">
        <v>37</v>
      </c>
      <c r="C266" s="71"/>
      <c r="D266" s="71"/>
      <c r="E266" s="71"/>
      <c r="F266" s="71"/>
      <c r="G266" s="71"/>
      <c r="H266" s="71"/>
      <c r="I266" s="80">
        <v>2.1074393532423397</v>
      </c>
      <c r="J266" s="71"/>
      <c r="K266" s="71"/>
      <c r="L266" s="71"/>
      <c r="M266" s="94">
        <v>0.4231369740858415</v>
      </c>
      <c r="N266" s="80"/>
      <c r="O266" s="82"/>
      <c r="P266" s="80">
        <v>117454.41827830201</v>
      </c>
      <c r="Q266" s="81">
        <f t="shared" si="4"/>
        <v>0.38485897325893031</v>
      </c>
      <c r="R266" s="81">
        <f>P266/'סכום נכסי הקרן'!$C$42</f>
        <v>1.5268686957624532E-2</v>
      </c>
    </row>
    <row r="267" spans="2:18">
      <c r="B267" s="92" t="s">
        <v>35</v>
      </c>
      <c r="C267" s="71"/>
      <c r="D267" s="71"/>
      <c r="E267" s="71"/>
      <c r="F267" s="71"/>
      <c r="G267" s="71"/>
      <c r="H267" s="71"/>
      <c r="I267" s="80">
        <v>2.107439353242341</v>
      </c>
      <c r="J267" s="71"/>
      <c r="K267" s="71"/>
      <c r="L267" s="71"/>
      <c r="M267" s="94">
        <v>0.42313697408584156</v>
      </c>
      <c r="N267" s="80"/>
      <c r="O267" s="82"/>
      <c r="P267" s="80">
        <v>117454.41827830199</v>
      </c>
      <c r="Q267" s="81">
        <f t="shared" si="4"/>
        <v>0.38485897325893026</v>
      </c>
      <c r="R267" s="81">
        <f>P267/'סכום נכסי הקרן'!$C$42</f>
        <v>1.526868695762453E-2</v>
      </c>
    </row>
    <row r="268" spans="2:18">
      <c r="B268" s="76" t="s">
        <v>3400</v>
      </c>
      <c r="C268" s="86" t="s">
        <v>3006</v>
      </c>
      <c r="D268" s="73">
        <v>9645</v>
      </c>
      <c r="E268" s="73"/>
      <c r="F268" s="73" t="s">
        <v>3036</v>
      </c>
      <c r="G268" s="95">
        <v>45114</v>
      </c>
      <c r="H268" s="73" t="s">
        <v>2996</v>
      </c>
      <c r="I268" s="83">
        <v>2.5599999999967444</v>
      </c>
      <c r="J268" s="86" t="s">
        <v>770</v>
      </c>
      <c r="K268" s="86" t="s">
        <v>2988</v>
      </c>
      <c r="L268" s="87">
        <v>7.5800000000000006E-2</v>
      </c>
      <c r="M268" s="87">
        <v>8.3199999999962027E-2</v>
      </c>
      <c r="N268" s="83">
        <v>610336.03513300011</v>
      </c>
      <c r="O268" s="85">
        <v>100.65</v>
      </c>
      <c r="P268" s="83">
        <v>221.14916878700004</v>
      </c>
      <c r="Q268" s="84">
        <f t="shared" si="4"/>
        <v>7.2463210225744037E-4</v>
      </c>
      <c r="R268" s="84">
        <f>P268/'סכום נכסי הקרן'!$C$42</f>
        <v>2.874866249089722E-5</v>
      </c>
    </row>
    <row r="269" spans="2:18">
      <c r="B269" s="76" t="s">
        <v>3400</v>
      </c>
      <c r="C269" s="86" t="s">
        <v>3006</v>
      </c>
      <c r="D269" s="73">
        <v>9722</v>
      </c>
      <c r="E269" s="73"/>
      <c r="F269" s="73" t="s">
        <v>3036</v>
      </c>
      <c r="G269" s="95">
        <v>45169</v>
      </c>
      <c r="H269" s="73" t="s">
        <v>2996</v>
      </c>
      <c r="I269" s="83">
        <v>2.5800000000113599</v>
      </c>
      <c r="J269" s="86" t="s">
        <v>770</v>
      </c>
      <c r="K269" s="86" t="s">
        <v>2988</v>
      </c>
      <c r="L269" s="87">
        <v>7.7300000000000008E-2</v>
      </c>
      <c r="M269" s="87">
        <v>8.1800000000349371E-2</v>
      </c>
      <c r="N269" s="83">
        <v>258240.45150600004</v>
      </c>
      <c r="O269" s="85">
        <v>100.37</v>
      </c>
      <c r="P269" s="83">
        <v>93.310537943000014</v>
      </c>
      <c r="Q269" s="84">
        <f t="shared" si="4"/>
        <v>3.0574752617556963E-4</v>
      </c>
      <c r="R269" s="84">
        <f>P269/'סכום נכסי הקרן'!$C$42</f>
        <v>1.2130062151628837E-5</v>
      </c>
    </row>
    <row r="270" spans="2:18">
      <c r="B270" s="76" t="s">
        <v>3400</v>
      </c>
      <c r="C270" s="86" t="s">
        <v>3006</v>
      </c>
      <c r="D270" s="73">
        <v>9788</v>
      </c>
      <c r="E270" s="73"/>
      <c r="F270" s="73" t="s">
        <v>3036</v>
      </c>
      <c r="G270" s="95">
        <v>45198</v>
      </c>
      <c r="H270" s="73" t="s">
        <v>2996</v>
      </c>
      <c r="I270" s="83">
        <v>2.6000000000093135</v>
      </c>
      <c r="J270" s="86" t="s">
        <v>770</v>
      </c>
      <c r="K270" s="86" t="s">
        <v>2988</v>
      </c>
      <c r="L270" s="87">
        <v>7.7300000000000008E-2</v>
      </c>
      <c r="M270" s="87">
        <v>8.170000000004192E-2</v>
      </c>
      <c r="N270" s="83">
        <v>179379.92670000001</v>
      </c>
      <c r="O270" s="85">
        <v>99.76</v>
      </c>
      <c r="P270" s="83">
        <v>64.421792269000008</v>
      </c>
      <c r="Q270" s="84">
        <f t="shared" si="4"/>
        <v>2.1108873715930396E-4</v>
      </c>
      <c r="R270" s="84">
        <f>P270/'סכום נכסי הקרן'!$C$42</f>
        <v>8.3746205023450349E-6</v>
      </c>
    </row>
    <row r="271" spans="2:18">
      <c r="B271" s="76" t="s">
        <v>3401</v>
      </c>
      <c r="C271" s="86" t="s">
        <v>3006</v>
      </c>
      <c r="D271" s="73">
        <v>8763</v>
      </c>
      <c r="E271" s="73"/>
      <c r="F271" s="73" t="s">
        <v>3036</v>
      </c>
      <c r="G271" s="95">
        <v>44529</v>
      </c>
      <c r="H271" s="73" t="s">
        <v>2996</v>
      </c>
      <c r="I271" s="83">
        <v>2.5600000000000374</v>
      </c>
      <c r="J271" s="86" t="s">
        <v>770</v>
      </c>
      <c r="K271" s="86" t="s">
        <v>2988</v>
      </c>
      <c r="L271" s="87">
        <v>7.6299999999999993E-2</v>
      </c>
      <c r="M271" s="87">
        <v>8.0700000000002353E-2</v>
      </c>
      <c r="N271" s="83">
        <v>5900680.2810560009</v>
      </c>
      <c r="O271" s="85">
        <v>101.27</v>
      </c>
      <c r="P271" s="83">
        <v>2151.2227170070005</v>
      </c>
      <c r="Q271" s="84">
        <f t="shared" si="4"/>
        <v>7.0488396967485238E-3</v>
      </c>
      <c r="R271" s="84">
        <f>P271/'סכום נכסי הקרן'!$C$42</f>
        <v>2.7965185749149703E-4</v>
      </c>
    </row>
    <row r="272" spans="2:18">
      <c r="B272" s="76" t="s">
        <v>3401</v>
      </c>
      <c r="C272" s="86" t="s">
        <v>3006</v>
      </c>
      <c r="D272" s="73">
        <v>9327</v>
      </c>
      <c r="E272" s="73"/>
      <c r="F272" s="73" t="s">
        <v>3036</v>
      </c>
      <c r="G272" s="95">
        <v>44880</v>
      </c>
      <c r="H272" s="73" t="s">
        <v>2996</v>
      </c>
      <c r="I272" s="83">
        <v>2.5899999999953258</v>
      </c>
      <c r="J272" s="86" t="s">
        <v>770</v>
      </c>
      <c r="K272" s="86" t="s">
        <v>137</v>
      </c>
      <c r="L272" s="87">
        <v>6.9459999999999994E-2</v>
      </c>
      <c r="M272" s="87">
        <v>7.3199999999833815E-2</v>
      </c>
      <c r="N272" s="83">
        <v>161747.37966900002</v>
      </c>
      <c r="O272" s="85">
        <v>101.26</v>
      </c>
      <c r="P272" s="83">
        <v>57.76710695300001</v>
      </c>
      <c r="Q272" s="84">
        <f t="shared" si="4"/>
        <v>1.8928355183193198E-4</v>
      </c>
      <c r="R272" s="84">
        <f>P272/'סכום נכסי הקרן'!$C$42</f>
        <v>7.5095333614701025E-6</v>
      </c>
    </row>
    <row r="273" spans="2:18">
      <c r="B273" s="76" t="s">
        <v>3401</v>
      </c>
      <c r="C273" s="86" t="s">
        <v>3006</v>
      </c>
      <c r="D273" s="73">
        <v>9474</v>
      </c>
      <c r="E273" s="73"/>
      <c r="F273" s="73" t="s">
        <v>3036</v>
      </c>
      <c r="G273" s="95">
        <v>44977</v>
      </c>
      <c r="H273" s="73" t="s">
        <v>2996</v>
      </c>
      <c r="I273" s="83">
        <v>2.5899999999365022</v>
      </c>
      <c r="J273" s="86" t="s">
        <v>770</v>
      </c>
      <c r="K273" s="86" t="s">
        <v>137</v>
      </c>
      <c r="L273" s="87">
        <v>6.9459999999999994E-2</v>
      </c>
      <c r="M273" s="87">
        <v>7.3199999998586951E-2</v>
      </c>
      <c r="N273" s="83">
        <v>62616.367687000005</v>
      </c>
      <c r="O273" s="85">
        <v>101.26</v>
      </c>
      <c r="P273" s="83">
        <v>22.363060438000005</v>
      </c>
      <c r="Q273" s="84">
        <f t="shared" si="4"/>
        <v>7.3276293946670845E-5</v>
      </c>
      <c r="R273" s="84">
        <f>P273/'סכום נכסי הקרן'!$C$42</f>
        <v>2.9071240933074257E-6</v>
      </c>
    </row>
    <row r="274" spans="2:18">
      <c r="B274" s="76" t="s">
        <v>3401</v>
      </c>
      <c r="C274" s="86" t="s">
        <v>3006</v>
      </c>
      <c r="D274" s="73">
        <v>9571</v>
      </c>
      <c r="E274" s="73"/>
      <c r="F274" s="73" t="s">
        <v>3036</v>
      </c>
      <c r="G274" s="95">
        <v>45069</v>
      </c>
      <c r="H274" s="73" t="s">
        <v>2996</v>
      </c>
      <c r="I274" s="83">
        <v>2.5899999999918237</v>
      </c>
      <c r="J274" s="86" t="s">
        <v>770</v>
      </c>
      <c r="K274" s="86" t="s">
        <v>137</v>
      </c>
      <c r="L274" s="87">
        <v>6.9459999999999994E-2</v>
      </c>
      <c r="M274" s="87">
        <v>7.3199999999890963E-2</v>
      </c>
      <c r="N274" s="83">
        <v>102740.82493800001</v>
      </c>
      <c r="O274" s="85">
        <v>101.26</v>
      </c>
      <c r="P274" s="83">
        <v>36.693269670000006</v>
      </c>
      <c r="Q274" s="84">
        <f t="shared" si="4"/>
        <v>1.2023161237960885E-4</v>
      </c>
      <c r="R274" s="84">
        <f>P274/'סכום נכסי הקרן'!$C$42</f>
        <v>4.7700040258632695E-6</v>
      </c>
    </row>
    <row r="275" spans="2:18">
      <c r="B275" s="76" t="s">
        <v>3402</v>
      </c>
      <c r="C275" s="86" t="s">
        <v>3006</v>
      </c>
      <c r="D275" s="73">
        <v>9382</v>
      </c>
      <c r="E275" s="73"/>
      <c r="F275" s="73" t="s">
        <v>3036</v>
      </c>
      <c r="G275" s="95">
        <v>44341</v>
      </c>
      <c r="H275" s="73" t="s">
        <v>2996</v>
      </c>
      <c r="I275" s="83">
        <v>0.47999999999979287</v>
      </c>
      <c r="J275" s="86" t="s">
        <v>770</v>
      </c>
      <c r="K275" s="86" t="s">
        <v>131</v>
      </c>
      <c r="L275" s="87">
        <v>7.9393000000000005E-2</v>
      </c>
      <c r="M275" s="87">
        <v>8.9699999999982877E-2</v>
      </c>
      <c r="N275" s="83">
        <v>606451.77452000009</v>
      </c>
      <c r="O275" s="85">
        <v>99.95</v>
      </c>
      <c r="P275" s="83">
        <v>2317.9120582010005</v>
      </c>
      <c r="Q275" s="84">
        <f t="shared" si="4"/>
        <v>7.5950250990986156E-3</v>
      </c>
      <c r="R275" s="84">
        <f>P275/'סכום נכסי הקרן'!$C$42</f>
        <v>3.0132092202879961E-4</v>
      </c>
    </row>
    <row r="276" spans="2:18">
      <c r="B276" s="76" t="s">
        <v>3402</v>
      </c>
      <c r="C276" s="86" t="s">
        <v>3006</v>
      </c>
      <c r="D276" s="73">
        <v>9410</v>
      </c>
      <c r="E276" s="73"/>
      <c r="F276" s="73" t="s">
        <v>3036</v>
      </c>
      <c r="G276" s="95">
        <v>44946</v>
      </c>
      <c r="H276" s="73" t="s">
        <v>2996</v>
      </c>
      <c r="I276" s="83">
        <v>0.48000000001237464</v>
      </c>
      <c r="J276" s="86" t="s">
        <v>770</v>
      </c>
      <c r="K276" s="86" t="s">
        <v>131</v>
      </c>
      <c r="L276" s="87">
        <v>7.9393000000000005E-2</v>
      </c>
      <c r="M276" s="87">
        <v>8.9700000004439423E-2</v>
      </c>
      <c r="N276" s="83">
        <v>1691.4267110000003</v>
      </c>
      <c r="O276" s="85">
        <v>99.95</v>
      </c>
      <c r="P276" s="83">
        <v>6.4647821290000023</v>
      </c>
      <c r="Q276" s="84">
        <f t="shared" si="4"/>
        <v>2.1182935891048126E-5</v>
      </c>
      <c r="R276" s="84">
        <f>P276/'סכום נכסי הקרן'!$C$42</f>
        <v>8.4040035295276324E-7</v>
      </c>
    </row>
    <row r="277" spans="2:18">
      <c r="B277" s="76" t="s">
        <v>3402</v>
      </c>
      <c r="C277" s="86" t="s">
        <v>3006</v>
      </c>
      <c r="D277" s="73">
        <v>9460</v>
      </c>
      <c r="E277" s="73"/>
      <c r="F277" s="73" t="s">
        <v>3036</v>
      </c>
      <c r="G277" s="95">
        <v>44978</v>
      </c>
      <c r="H277" s="73" t="s">
        <v>2996</v>
      </c>
      <c r="I277" s="83">
        <v>0.48000000003624549</v>
      </c>
      <c r="J277" s="86" t="s">
        <v>770</v>
      </c>
      <c r="K277" s="86" t="s">
        <v>131</v>
      </c>
      <c r="L277" s="87">
        <v>7.9393000000000005E-2</v>
      </c>
      <c r="M277" s="87">
        <v>8.970000000224268E-2</v>
      </c>
      <c r="N277" s="83">
        <v>2309.9095290000005</v>
      </c>
      <c r="O277" s="85">
        <v>99.95</v>
      </c>
      <c r="P277" s="83">
        <v>8.8286772660000032</v>
      </c>
      <c r="Q277" s="84">
        <f t="shared" si="4"/>
        <v>2.8928632210125334E-5</v>
      </c>
      <c r="R277" s="84">
        <f>P277/'סכום נכסי הקרן'!$C$42</f>
        <v>1.1476989235521438E-6</v>
      </c>
    </row>
    <row r="278" spans="2:18">
      <c r="B278" s="76" t="s">
        <v>3402</v>
      </c>
      <c r="C278" s="86" t="s">
        <v>3006</v>
      </c>
      <c r="D278" s="73">
        <v>9511</v>
      </c>
      <c r="E278" s="73"/>
      <c r="F278" s="73" t="s">
        <v>3036</v>
      </c>
      <c r="G278" s="95">
        <v>45005</v>
      </c>
      <c r="H278" s="73" t="s">
        <v>2996</v>
      </c>
      <c r="I278" s="83">
        <v>0.47999999990402237</v>
      </c>
      <c r="J278" s="86" t="s">
        <v>770</v>
      </c>
      <c r="K278" s="86" t="s">
        <v>131</v>
      </c>
      <c r="L278" s="87">
        <v>7.9328999999999997E-2</v>
      </c>
      <c r="M278" s="87">
        <v>8.9600000002443073E-2</v>
      </c>
      <c r="N278" s="83">
        <v>1199.4489650000003</v>
      </c>
      <c r="O278" s="85">
        <v>99.95</v>
      </c>
      <c r="P278" s="83">
        <v>4.5843996780000005</v>
      </c>
      <c r="Q278" s="84">
        <f t="shared" si="4"/>
        <v>1.502154945676989E-5</v>
      </c>
      <c r="R278" s="84">
        <f>P278/'סכום נכסי הקרן'!$C$42</f>
        <v>5.9595683668672837E-7</v>
      </c>
    </row>
    <row r="279" spans="2:18">
      <c r="B279" s="76" t="s">
        <v>3402</v>
      </c>
      <c r="C279" s="86" t="s">
        <v>3006</v>
      </c>
      <c r="D279" s="73">
        <v>9540</v>
      </c>
      <c r="E279" s="73"/>
      <c r="F279" s="73" t="s">
        <v>3036</v>
      </c>
      <c r="G279" s="95">
        <v>45036</v>
      </c>
      <c r="H279" s="73" t="s">
        <v>2996</v>
      </c>
      <c r="I279" s="83">
        <v>0.48000000002387933</v>
      </c>
      <c r="J279" s="86" t="s">
        <v>770</v>
      </c>
      <c r="K279" s="86" t="s">
        <v>131</v>
      </c>
      <c r="L279" s="87">
        <v>7.9393000000000005E-2</v>
      </c>
      <c r="M279" s="87">
        <v>8.9700000000208946E-2</v>
      </c>
      <c r="N279" s="83">
        <v>4382.6370029999998</v>
      </c>
      <c r="O279" s="85">
        <v>99.95</v>
      </c>
      <c r="P279" s="83">
        <v>16.750824045000005</v>
      </c>
      <c r="Q279" s="84">
        <f t="shared" si="4"/>
        <v>5.4886866221793197E-5</v>
      </c>
      <c r="R279" s="84">
        <f>P279/'סכום נכסי הקרן'!$C$42</f>
        <v>2.1775518739477125E-6</v>
      </c>
    </row>
    <row r="280" spans="2:18">
      <c r="B280" s="76" t="s">
        <v>3402</v>
      </c>
      <c r="C280" s="86" t="s">
        <v>3006</v>
      </c>
      <c r="D280" s="73">
        <v>9562</v>
      </c>
      <c r="E280" s="73"/>
      <c r="F280" s="73" t="s">
        <v>3036</v>
      </c>
      <c r="G280" s="95">
        <v>45068</v>
      </c>
      <c r="H280" s="73" t="s">
        <v>2996</v>
      </c>
      <c r="I280" s="83">
        <v>0.48000000003534943</v>
      </c>
      <c r="J280" s="86" t="s">
        <v>770</v>
      </c>
      <c r="K280" s="86" t="s">
        <v>131</v>
      </c>
      <c r="L280" s="87">
        <v>7.9393000000000005E-2</v>
      </c>
      <c r="M280" s="87">
        <v>8.9700000004396582E-2</v>
      </c>
      <c r="N280" s="83">
        <v>2368.4619210000005</v>
      </c>
      <c r="O280" s="85">
        <v>99.95</v>
      </c>
      <c r="P280" s="83">
        <v>9.0524700660000015</v>
      </c>
      <c r="Q280" s="84">
        <f t="shared" si="4"/>
        <v>2.9661926610568093E-5</v>
      </c>
      <c r="R280" s="84">
        <f>P280/'סכום נכסי הקרן'!$C$42</f>
        <v>1.1767912493808222E-6</v>
      </c>
    </row>
    <row r="281" spans="2:18">
      <c r="B281" s="76" t="s">
        <v>3402</v>
      </c>
      <c r="C281" s="86" t="s">
        <v>3006</v>
      </c>
      <c r="D281" s="73">
        <v>9603</v>
      </c>
      <c r="E281" s="73"/>
      <c r="F281" s="73" t="s">
        <v>3036</v>
      </c>
      <c r="G281" s="95">
        <v>45097</v>
      </c>
      <c r="H281" s="73" t="s">
        <v>2996</v>
      </c>
      <c r="I281" s="83">
        <v>0.48000000005658333</v>
      </c>
      <c r="J281" s="86" t="s">
        <v>770</v>
      </c>
      <c r="K281" s="86" t="s">
        <v>131</v>
      </c>
      <c r="L281" s="87">
        <v>7.9393000000000005E-2</v>
      </c>
      <c r="M281" s="87">
        <v>8.9699999999434163E-2</v>
      </c>
      <c r="N281" s="83">
        <v>1849.5705930000001</v>
      </c>
      <c r="O281" s="85">
        <v>99.95</v>
      </c>
      <c r="P281" s="83">
        <v>7.0692211200000008</v>
      </c>
      <c r="Q281" s="84">
        <f t="shared" si="4"/>
        <v>2.3163480964480216E-5</v>
      </c>
      <c r="R281" s="84">
        <f>P281/'סכום נכסי הקרן'!$C$42</f>
        <v>9.1897542806567907E-7</v>
      </c>
    </row>
    <row r="282" spans="2:18">
      <c r="B282" s="76" t="s">
        <v>3402</v>
      </c>
      <c r="C282" s="86" t="s">
        <v>3006</v>
      </c>
      <c r="D282" s="73">
        <v>9659</v>
      </c>
      <c r="E282" s="73"/>
      <c r="F282" s="73" t="s">
        <v>3036</v>
      </c>
      <c r="G282" s="95">
        <v>45159</v>
      </c>
      <c r="H282" s="73" t="s">
        <v>2996</v>
      </c>
      <c r="I282" s="83">
        <v>0.47999999998386045</v>
      </c>
      <c r="J282" s="86" t="s">
        <v>770</v>
      </c>
      <c r="K282" s="86" t="s">
        <v>131</v>
      </c>
      <c r="L282" s="87">
        <v>7.9393000000000005E-2</v>
      </c>
      <c r="M282" s="87">
        <v>8.9700000001775373E-2</v>
      </c>
      <c r="N282" s="83">
        <v>4539.0388600000006</v>
      </c>
      <c r="O282" s="85">
        <v>99.95</v>
      </c>
      <c r="P282" s="83">
        <v>17.348606036</v>
      </c>
      <c r="Q282" s="84">
        <f t="shared" si="4"/>
        <v>5.6845598525450077E-5</v>
      </c>
      <c r="R282" s="84">
        <f>P282/'סכום נכסי הקרן'!$C$42</f>
        <v>2.2552615610184679E-6</v>
      </c>
    </row>
    <row r="283" spans="2:18">
      <c r="B283" s="76" t="s">
        <v>3402</v>
      </c>
      <c r="C283" s="86" t="s">
        <v>3006</v>
      </c>
      <c r="D283" s="73">
        <v>9749</v>
      </c>
      <c r="E283" s="73"/>
      <c r="F283" s="73" t="s">
        <v>3036</v>
      </c>
      <c r="G283" s="95">
        <v>45189</v>
      </c>
      <c r="H283" s="73" t="s">
        <v>2996</v>
      </c>
      <c r="I283" s="83">
        <v>0.4799999999497272</v>
      </c>
      <c r="J283" s="86" t="s">
        <v>770</v>
      </c>
      <c r="K283" s="86" t="s">
        <v>131</v>
      </c>
      <c r="L283" s="87">
        <v>7.9393000000000005E-2</v>
      </c>
      <c r="M283" s="87">
        <v>8.9899999999462993E-2</v>
      </c>
      <c r="N283" s="83">
        <v>2290.1435000000001</v>
      </c>
      <c r="O283" s="85">
        <v>99.94</v>
      </c>
      <c r="P283" s="83">
        <v>8.7522539530000021</v>
      </c>
      <c r="Q283" s="84">
        <f t="shared" si="4"/>
        <v>2.8678218490442727E-5</v>
      </c>
      <c r="R283" s="84">
        <f>P283/'סכום נכסי הקרן'!$C$42</f>
        <v>1.1377641449412898E-6</v>
      </c>
    </row>
    <row r="284" spans="2:18">
      <c r="B284" s="76" t="s">
        <v>3403</v>
      </c>
      <c r="C284" s="86" t="s">
        <v>2997</v>
      </c>
      <c r="D284" s="73">
        <v>6211</v>
      </c>
      <c r="E284" s="73"/>
      <c r="F284" s="73" t="s">
        <v>385</v>
      </c>
      <c r="G284" s="95">
        <v>43186</v>
      </c>
      <c r="H284" s="73" t="s">
        <v>294</v>
      </c>
      <c r="I284" s="83">
        <v>3.5700000000001459</v>
      </c>
      <c r="J284" s="86" t="s">
        <v>512</v>
      </c>
      <c r="K284" s="86" t="s">
        <v>131</v>
      </c>
      <c r="L284" s="87">
        <v>4.8000000000000001E-2</v>
      </c>
      <c r="M284" s="87">
        <v>6.3700000000002185E-2</v>
      </c>
      <c r="N284" s="83">
        <v>1530024.9118910003</v>
      </c>
      <c r="O284" s="85">
        <v>95.14</v>
      </c>
      <c r="P284" s="83">
        <v>5566.4656974670006</v>
      </c>
      <c r="Q284" s="84">
        <f t="shared" si="4"/>
        <v>1.8239452414060144E-2</v>
      </c>
      <c r="R284" s="84">
        <f>P284/'סכום נכסי הקרן'!$C$42</f>
        <v>7.2362217991317479E-4</v>
      </c>
    </row>
    <row r="285" spans="2:18">
      <c r="B285" s="76" t="s">
        <v>3403</v>
      </c>
      <c r="C285" s="86" t="s">
        <v>2997</v>
      </c>
      <c r="D285" s="73">
        <v>6831</v>
      </c>
      <c r="E285" s="73"/>
      <c r="F285" s="73" t="s">
        <v>385</v>
      </c>
      <c r="G285" s="95">
        <v>43552</v>
      </c>
      <c r="H285" s="73" t="s">
        <v>294</v>
      </c>
      <c r="I285" s="83">
        <v>3.560000000000398</v>
      </c>
      <c r="J285" s="86" t="s">
        <v>512</v>
      </c>
      <c r="K285" s="86" t="s">
        <v>131</v>
      </c>
      <c r="L285" s="87">
        <v>4.5999999999999999E-2</v>
      </c>
      <c r="M285" s="87">
        <v>6.8200000000012015E-2</v>
      </c>
      <c r="N285" s="83">
        <v>763065.05925800011</v>
      </c>
      <c r="O285" s="85">
        <v>93.06</v>
      </c>
      <c r="P285" s="83">
        <v>2715.4544197070004</v>
      </c>
      <c r="Q285" s="84">
        <f t="shared" si="4"/>
        <v>8.8976388902087099E-3</v>
      </c>
      <c r="R285" s="84">
        <f>P285/'סכום נכסי הקרן'!$C$42</f>
        <v>3.5300011774749525E-4</v>
      </c>
    </row>
    <row r="286" spans="2:18">
      <c r="B286" s="76" t="s">
        <v>3403</v>
      </c>
      <c r="C286" s="86" t="s">
        <v>2997</v>
      </c>
      <c r="D286" s="73">
        <v>7598</v>
      </c>
      <c r="E286" s="73"/>
      <c r="F286" s="73" t="s">
        <v>385</v>
      </c>
      <c r="G286" s="95">
        <v>43942</v>
      </c>
      <c r="H286" s="73" t="s">
        <v>294</v>
      </c>
      <c r="I286" s="83">
        <v>3.4899999999993354</v>
      </c>
      <c r="J286" s="86" t="s">
        <v>512</v>
      </c>
      <c r="K286" s="86" t="s">
        <v>131</v>
      </c>
      <c r="L286" s="87">
        <v>5.4400000000000004E-2</v>
      </c>
      <c r="M286" s="87">
        <v>7.9599999999988028E-2</v>
      </c>
      <c r="N286" s="83">
        <v>775405.01242400007</v>
      </c>
      <c r="O286" s="85">
        <v>92.39</v>
      </c>
      <c r="P286" s="83">
        <v>2739.5008202180006</v>
      </c>
      <c r="Q286" s="84">
        <f t="shared" si="4"/>
        <v>8.976430928404399E-3</v>
      </c>
      <c r="R286" s="84">
        <f>P286/'סכום נכסי הקרן'!$C$42</f>
        <v>3.5612607049786494E-4</v>
      </c>
    </row>
    <row r="287" spans="2:18">
      <c r="B287" s="76" t="s">
        <v>3404</v>
      </c>
      <c r="C287" s="86" t="s">
        <v>3006</v>
      </c>
      <c r="D287" s="73">
        <v>9459</v>
      </c>
      <c r="E287" s="73"/>
      <c r="F287" s="73" t="s">
        <v>281</v>
      </c>
      <c r="G287" s="95">
        <v>44195</v>
      </c>
      <c r="H287" s="73" t="s">
        <v>2996</v>
      </c>
      <c r="I287" s="83">
        <v>2.81</v>
      </c>
      <c r="J287" s="86" t="s">
        <v>770</v>
      </c>
      <c r="K287" s="86" t="s">
        <v>134</v>
      </c>
      <c r="L287" s="87">
        <v>7.5261999999999996E-2</v>
      </c>
      <c r="M287" s="87">
        <v>7.5500000000000012E-2</v>
      </c>
      <c r="N287" s="83">
        <v>45933.95</v>
      </c>
      <c r="O287" s="85">
        <v>100.65</v>
      </c>
      <c r="P287" s="83">
        <v>216.27110000000005</v>
      </c>
      <c r="Q287" s="84">
        <f t="shared" si="4"/>
        <v>7.0864829703009744E-4</v>
      </c>
      <c r="R287" s="84">
        <f>P287/'סכום נכסי הקרן'!$C$42</f>
        <v>2.8114529638695937E-5</v>
      </c>
    </row>
    <row r="288" spans="2:18">
      <c r="B288" s="76" t="s">
        <v>3404</v>
      </c>
      <c r="C288" s="86" t="s">
        <v>3006</v>
      </c>
      <c r="D288" s="73">
        <v>9448</v>
      </c>
      <c r="E288" s="73"/>
      <c r="F288" s="73" t="s">
        <v>281</v>
      </c>
      <c r="G288" s="95">
        <v>43788</v>
      </c>
      <c r="H288" s="73" t="s">
        <v>2996</v>
      </c>
      <c r="I288" s="83">
        <v>2.89</v>
      </c>
      <c r="J288" s="86" t="s">
        <v>770</v>
      </c>
      <c r="K288" s="86" t="s">
        <v>133</v>
      </c>
      <c r="L288" s="87">
        <v>5.8159999999999996E-2</v>
      </c>
      <c r="M288" s="87">
        <v>5.9000000000000004E-2</v>
      </c>
      <c r="N288" s="83">
        <v>226341.86</v>
      </c>
      <c r="O288" s="85">
        <v>100.39</v>
      </c>
      <c r="P288" s="83">
        <v>920.96398000000011</v>
      </c>
      <c r="Q288" s="84">
        <f t="shared" si="4"/>
        <v>3.0176919433667309E-3</v>
      </c>
      <c r="R288" s="84">
        <f>P288/'סכום נכסי הקרן'!$C$42</f>
        <v>1.1972227963829366E-4</v>
      </c>
    </row>
    <row r="289" spans="2:18">
      <c r="B289" s="76" t="s">
        <v>3404</v>
      </c>
      <c r="C289" s="86" t="s">
        <v>3006</v>
      </c>
      <c r="D289" s="73">
        <v>9617</v>
      </c>
      <c r="E289" s="73"/>
      <c r="F289" s="73" t="s">
        <v>281</v>
      </c>
      <c r="G289" s="95">
        <v>45099</v>
      </c>
      <c r="H289" s="73" t="s">
        <v>2996</v>
      </c>
      <c r="I289" s="83">
        <v>2.8899999999999997</v>
      </c>
      <c r="J289" s="86" t="s">
        <v>770</v>
      </c>
      <c r="K289" s="86" t="s">
        <v>133</v>
      </c>
      <c r="L289" s="87">
        <v>5.8159999999999996E-2</v>
      </c>
      <c r="M289" s="87">
        <v>5.8999999999999997E-2</v>
      </c>
      <c r="N289" s="83">
        <v>4401.9300000000012</v>
      </c>
      <c r="O289" s="85">
        <v>100.41</v>
      </c>
      <c r="P289" s="83">
        <v>17.914620000000003</v>
      </c>
      <c r="Q289" s="84">
        <f t="shared" si="4"/>
        <v>5.8700237595043084E-5</v>
      </c>
      <c r="R289" s="84">
        <f>P289/'סכום נכסי הקרן'!$C$42</f>
        <v>2.3288415093647512E-6</v>
      </c>
    </row>
    <row r="290" spans="2:18">
      <c r="B290" s="76" t="s">
        <v>3405</v>
      </c>
      <c r="C290" s="86" t="s">
        <v>3006</v>
      </c>
      <c r="D290" s="73">
        <v>9047</v>
      </c>
      <c r="E290" s="73"/>
      <c r="F290" s="73" t="s">
        <v>281</v>
      </c>
      <c r="G290" s="95">
        <v>44677</v>
      </c>
      <c r="H290" s="73" t="s">
        <v>2996</v>
      </c>
      <c r="I290" s="83">
        <v>2.8099999999987335</v>
      </c>
      <c r="J290" s="86" t="s">
        <v>770</v>
      </c>
      <c r="K290" s="86" t="s">
        <v>2988</v>
      </c>
      <c r="L290" s="87">
        <v>0.1149</v>
      </c>
      <c r="M290" s="87">
        <v>0.12179999999995429</v>
      </c>
      <c r="N290" s="83">
        <v>1799222.632131</v>
      </c>
      <c r="O290" s="85">
        <v>100</v>
      </c>
      <c r="P290" s="83">
        <v>647.72016922200021</v>
      </c>
      <c r="Q290" s="84">
        <f t="shared" si="4"/>
        <v>2.1223630659446264E-3</v>
      </c>
      <c r="R290" s="84">
        <f>P290/'סכום נכסי הקרן'!$C$42</f>
        <v>8.420148552059461E-5</v>
      </c>
    </row>
    <row r="291" spans="2:18">
      <c r="B291" s="76" t="s">
        <v>3405</v>
      </c>
      <c r="C291" s="86" t="s">
        <v>3006</v>
      </c>
      <c r="D291" s="73">
        <v>9048</v>
      </c>
      <c r="E291" s="73"/>
      <c r="F291" s="73" t="s">
        <v>281</v>
      </c>
      <c r="G291" s="95">
        <v>44677</v>
      </c>
      <c r="H291" s="73" t="s">
        <v>2996</v>
      </c>
      <c r="I291" s="83">
        <v>2.9800000000000866</v>
      </c>
      <c r="J291" s="86" t="s">
        <v>770</v>
      </c>
      <c r="K291" s="86" t="s">
        <v>2988</v>
      </c>
      <c r="L291" s="87">
        <v>7.5700000000000003E-2</v>
      </c>
      <c r="M291" s="87">
        <v>7.9099999999996673E-2</v>
      </c>
      <c r="N291" s="83">
        <v>5776102.2838359997</v>
      </c>
      <c r="O291" s="85">
        <v>100</v>
      </c>
      <c r="P291" s="83">
        <v>2079.3967295590005</v>
      </c>
      <c r="Q291" s="84">
        <f t="shared" si="4"/>
        <v>6.8134898803027281E-3</v>
      </c>
      <c r="R291" s="84">
        <f>P291/'סכום נכסי הקרן'!$C$42</f>
        <v>2.7031471603831443E-4</v>
      </c>
    </row>
    <row r="292" spans="2:18">
      <c r="B292" s="76" t="s">
        <v>3405</v>
      </c>
      <c r="C292" s="86" t="s">
        <v>3006</v>
      </c>
      <c r="D292" s="73">
        <v>9074</v>
      </c>
      <c r="E292" s="73"/>
      <c r="F292" s="73" t="s">
        <v>281</v>
      </c>
      <c r="G292" s="95">
        <v>44684</v>
      </c>
      <c r="H292" s="73" t="s">
        <v>2996</v>
      </c>
      <c r="I292" s="83">
        <v>2.9100000000013302</v>
      </c>
      <c r="J292" s="86" t="s">
        <v>770</v>
      </c>
      <c r="K292" s="86" t="s">
        <v>2988</v>
      </c>
      <c r="L292" s="87">
        <v>7.7699999999999991E-2</v>
      </c>
      <c r="M292" s="87">
        <v>8.8700000000188212E-2</v>
      </c>
      <c r="N292" s="83">
        <v>292195.30448600004</v>
      </c>
      <c r="O292" s="85">
        <v>100</v>
      </c>
      <c r="P292" s="83">
        <v>105.19030954600004</v>
      </c>
      <c r="Q292" s="84">
        <f t="shared" si="4"/>
        <v>3.4467357739356627E-4</v>
      </c>
      <c r="R292" s="84">
        <f>P292/'סכום נכסי הקרן'!$C$42</f>
        <v>1.3674393275082144E-5</v>
      </c>
    </row>
    <row r="293" spans="2:18">
      <c r="B293" s="76" t="s">
        <v>3405</v>
      </c>
      <c r="C293" s="86" t="s">
        <v>3006</v>
      </c>
      <c r="D293" s="73">
        <v>9220</v>
      </c>
      <c r="E293" s="73"/>
      <c r="F293" s="73" t="s">
        <v>281</v>
      </c>
      <c r="G293" s="95">
        <v>44811</v>
      </c>
      <c r="H293" s="73" t="s">
        <v>2996</v>
      </c>
      <c r="I293" s="83">
        <v>2.9499999999974671</v>
      </c>
      <c r="J293" s="86" t="s">
        <v>770</v>
      </c>
      <c r="K293" s="86" t="s">
        <v>2988</v>
      </c>
      <c r="L293" s="87">
        <v>7.9600000000000004E-2</v>
      </c>
      <c r="M293" s="87">
        <v>7.9799999999913884E-2</v>
      </c>
      <c r="N293" s="83">
        <v>432391.46697000007</v>
      </c>
      <c r="O293" s="85">
        <v>101.46</v>
      </c>
      <c r="P293" s="83">
        <v>157.93357253200003</v>
      </c>
      <c r="Q293" s="84">
        <f t="shared" si="4"/>
        <v>5.1749566732994454E-4</v>
      </c>
      <c r="R293" s="84">
        <f>P293/'סכום נכסי הקרן'!$C$42</f>
        <v>2.0530843491784379E-5</v>
      </c>
    </row>
    <row r="294" spans="2:18">
      <c r="B294" s="76" t="s">
        <v>3405</v>
      </c>
      <c r="C294" s="86" t="s">
        <v>3006</v>
      </c>
      <c r="D294" s="73">
        <v>9599</v>
      </c>
      <c r="E294" s="73"/>
      <c r="F294" s="73" t="s">
        <v>281</v>
      </c>
      <c r="G294" s="95">
        <v>45089</v>
      </c>
      <c r="H294" s="73" t="s">
        <v>2996</v>
      </c>
      <c r="I294" s="83">
        <v>2.9499999999946329</v>
      </c>
      <c r="J294" s="86" t="s">
        <v>770</v>
      </c>
      <c r="K294" s="86" t="s">
        <v>2988</v>
      </c>
      <c r="L294" s="87">
        <v>0.08</v>
      </c>
      <c r="M294" s="87">
        <v>8.2999999999919485E-2</v>
      </c>
      <c r="N294" s="83">
        <v>412016.66950800008</v>
      </c>
      <c r="O294" s="85">
        <v>100.49</v>
      </c>
      <c r="P294" s="83">
        <v>149.05280176400004</v>
      </c>
      <c r="Q294" s="84">
        <f t="shared" si="4"/>
        <v>4.88396342080025E-4</v>
      </c>
      <c r="R294" s="84">
        <f>P294/'סכום נכסי הקרן'!$C$42</f>
        <v>1.9376372584800505E-5</v>
      </c>
    </row>
    <row r="295" spans="2:18">
      <c r="B295" s="76" t="s">
        <v>3405</v>
      </c>
      <c r="C295" s="86" t="s">
        <v>3006</v>
      </c>
      <c r="D295" s="73">
        <v>9748</v>
      </c>
      <c r="E295" s="73"/>
      <c r="F295" s="73" t="s">
        <v>281</v>
      </c>
      <c r="G295" s="95">
        <v>45180</v>
      </c>
      <c r="H295" s="73" t="s">
        <v>2996</v>
      </c>
      <c r="I295" s="83">
        <v>2.9499999999958244</v>
      </c>
      <c r="J295" s="86" t="s">
        <v>770</v>
      </c>
      <c r="K295" s="86" t="s">
        <v>2988</v>
      </c>
      <c r="L295" s="87">
        <v>0.08</v>
      </c>
      <c r="M295" s="87">
        <v>8.3599999999920183E-2</v>
      </c>
      <c r="N295" s="83">
        <v>596620.82552600012</v>
      </c>
      <c r="O295" s="85">
        <v>100.35</v>
      </c>
      <c r="P295" s="83">
        <v>215.53524890200006</v>
      </c>
      <c r="Q295" s="84">
        <f t="shared" si="4"/>
        <v>7.0623715829049971E-4</v>
      </c>
      <c r="R295" s="84">
        <f>P295/'סכום נכסי הקרן'!$C$42</f>
        <v>2.8018871423130441E-5</v>
      </c>
    </row>
    <row r="296" spans="2:18">
      <c r="B296" s="76" t="s">
        <v>3406</v>
      </c>
      <c r="C296" s="86" t="s">
        <v>3006</v>
      </c>
      <c r="D296" s="73">
        <v>7310</v>
      </c>
      <c r="E296" s="73"/>
      <c r="F296" s="73" t="s">
        <v>763</v>
      </c>
      <c r="G296" s="95">
        <v>43811</v>
      </c>
      <c r="H296" s="73" t="s">
        <v>671</v>
      </c>
      <c r="I296" s="83">
        <v>7.07</v>
      </c>
      <c r="J296" s="86" t="s">
        <v>652</v>
      </c>
      <c r="K296" s="86" t="s">
        <v>131</v>
      </c>
      <c r="L296" s="87">
        <v>4.4800000000000006E-2</v>
      </c>
      <c r="M296" s="87">
        <v>7.0499999999999993E-2</v>
      </c>
      <c r="N296" s="83">
        <v>149346.07999999999</v>
      </c>
      <c r="O296" s="85">
        <v>84.28</v>
      </c>
      <c r="P296" s="83">
        <v>481.32119000000006</v>
      </c>
      <c r="Q296" s="84">
        <f t="shared" si="4"/>
        <v>1.5771290829796488E-3</v>
      </c>
      <c r="R296" s="84">
        <f>P296/'סכום נכסי הקרן'!$C$42</f>
        <v>6.2570167081905066E-5</v>
      </c>
    </row>
    <row r="297" spans="2:18">
      <c r="B297" s="76" t="s">
        <v>3407</v>
      </c>
      <c r="C297" s="86" t="s">
        <v>3006</v>
      </c>
      <c r="D297" s="73" t="s">
        <v>3187</v>
      </c>
      <c r="E297" s="73"/>
      <c r="F297" s="73" t="s">
        <v>646</v>
      </c>
      <c r="G297" s="95">
        <v>43185</v>
      </c>
      <c r="H297" s="73" t="s">
        <v>282</v>
      </c>
      <c r="I297" s="83">
        <v>3.7999999999983056</v>
      </c>
      <c r="J297" s="86" t="s">
        <v>652</v>
      </c>
      <c r="K297" s="86" t="s">
        <v>139</v>
      </c>
      <c r="L297" s="87">
        <v>4.2199999999999994E-2</v>
      </c>
      <c r="M297" s="87">
        <v>7.9599999999960591E-2</v>
      </c>
      <c r="N297" s="83">
        <v>376621.76063500007</v>
      </c>
      <c r="O297" s="85">
        <v>88.19</v>
      </c>
      <c r="P297" s="83">
        <v>944.11574293200022</v>
      </c>
      <c r="Q297" s="84">
        <f t="shared" si="4"/>
        <v>3.0935525524587752E-3</v>
      </c>
      <c r="R297" s="84">
        <f>P297/'סכום נכסי הקרן'!$C$42</f>
        <v>1.2273193245431843E-4</v>
      </c>
    </row>
    <row r="298" spans="2:18">
      <c r="B298" s="76" t="s">
        <v>3408</v>
      </c>
      <c r="C298" s="86" t="s">
        <v>3006</v>
      </c>
      <c r="D298" s="73">
        <v>6812</v>
      </c>
      <c r="E298" s="73"/>
      <c r="F298" s="73" t="s">
        <v>505</v>
      </c>
      <c r="G298" s="95">
        <v>43536</v>
      </c>
      <c r="H298" s="73"/>
      <c r="I298" s="83">
        <v>2.4799999999997446</v>
      </c>
      <c r="J298" s="86" t="s">
        <v>652</v>
      </c>
      <c r="K298" s="86" t="s">
        <v>131</v>
      </c>
      <c r="L298" s="87">
        <v>7.6661000000000007E-2</v>
      </c>
      <c r="M298" s="87">
        <v>7.5299999999997841E-2</v>
      </c>
      <c r="N298" s="83">
        <v>322122.89882800006</v>
      </c>
      <c r="O298" s="85">
        <v>101.68</v>
      </c>
      <c r="P298" s="83">
        <v>1252.4921627590002</v>
      </c>
      <c r="Q298" s="84">
        <f t="shared" si="4"/>
        <v>4.1039992776783808E-3</v>
      </c>
      <c r="R298" s="84">
        <f>P298/'סכום נכסי הקרן'!$C$42</f>
        <v>1.6281984986492545E-4</v>
      </c>
    </row>
    <row r="299" spans="2:18">
      <c r="B299" s="76" t="s">
        <v>3408</v>
      </c>
      <c r="C299" s="86" t="s">
        <v>3006</v>
      </c>
      <c r="D299" s="73">
        <v>6872</v>
      </c>
      <c r="E299" s="73"/>
      <c r="F299" s="73" t="s">
        <v>505</v>
      </c>
      <c r="G299" s="95">
        <v>43570</v>
      </c>
      <c r="H299" s="73"/>
      <c r="I299" s="83">
        <v>2.4799999999995253</v>
      </c>
      <c r="J299" s="86" t="s">
        <v>652</v>
      </c>
      <c r="K299" s="86" t="s">
        <v>131</v>
      </c>
      <c r="L299" s="87">
        <v>7.6661000000000007E-2</v>
      </c>
      <c r="M299" s="87">
        <v>7.5199999999984959E-2</v>
      </c>
      <c r="N299" s="83">
        <v>259911.17417500005</v>
      </c>
      <c r="O299" s="85">
        <v>101.69</v>
      </c>
      <c r="P299" s="83">
        <v>1010.6972384760002</v>
      </c>
      <c r="Q299" s="84">
        <f t="shared" si="4"/>
        <v>3.3117179172762316E-3</v>
      </c>
      <c r="R299" s="84">
        <f>P299/'סכום נכסי הקרן'!$C$42</f>
        <v>1.3138730725872129E-4</v>
      </c>
    </row>
    <row r="300" spans="2:18">
      <c r="B300" s="76" t="s">
        <v>3408</v>
      </c>
      <c r="C300" s="86" t="s">
        <v>3006</v>
      </c>
      <c r="D300" s="73">
        <v>7258</v>
      </c>
      <c r="E300" s="73"/>
      <c r="F300" s="73" t="s">
        <v>505</v>
      </c>
      <c r="G300" s="95">
        <v>43774</v>
      </c>
      <c r="H300" s="73"/>
      <c r="I300" s="83">
        <v>2.4800000000013864</v>
      </c>
      <c r="J300" s="86" t="s">
        <v>652</v>
      </c>
      <c r="K300" s="86" t="s">
        <v>131</v>
      </c>
      <c r="L300" s="87">
        <v>7.6661000000000007E-2</v>
      </c>
      <c r="M300" s="87">
        <v>7.35000000000363E-2</v>
      </c>
      <c r="N300" s="83">
        <v>237366.30983900002</v>
      </c>
      <c r="O300" s="85">
        <v>101.69</v>
      </c>
      <c r="P300" s="83">
        <v>923.02870313900007</v>
      </c>
      <c r="Q300" s="84">
        <f t="shared" si="4"/>
        <v>3.0244573527824642E-3</v>
      </c>
      <c r="R300" s="84">
        <f>P300/'סכום נכסי הקרן'!$C$42</f>
        <v>1.1999068683595952E-4</v>
      </c>
    </row>
    <row r="301" spans="2:18">
      <c r="B301" s="76" t="s">
        <v>3409</v>
      </c>
      <c r="C301" s="86" t="s">
        <v>3006</v>
      </c>
      <c r="D301" s="73">
        <v>6861</v>
      </c>
      <c r="E301" s="73"/>
      <c r="F301" s="73" t="s">
        <v>505</v>
      </c>
      <c r="G301" s="95">
        <v>43563</v>
      </c>
      <c r="H301" s="73"/>
      <c r="I301" s="83">
        <v>0.5100000000000261</v>
      </c>
      <c r="J301" s="86" t="s">
        <v>692</v>
      </c>
      <c r="K301" s="86" t="s">
        <v>131</v>
      </c>
      <c r="L301" s="87">
        <v>8.0297000000000007E-2</v>
      </c>
      <c r="M301" s="87">
        <v>8.9899999999998301E-2</v>
      </c>
      <c r="N301" s="83">
        <v>1798342.7881730003</v>
      </c>
      <c r="O301" s="85">
        <v>100.39</v>
      </c>
      <c r="P301" s="83">
        <v>6903.6825867820007</v>
      </c>
      <c r="Q301" s="84">
        <f t="shared" si="4"/>
        <v>2.2621066376225955E-2</v>
      </c>
      <c r="R301" s="84">
        <f>P301/'סכום נכסי הקרן'!$C$42</f>
        <v>8.9745596476936381E-4</v>
      </c>
    </row>
    <row r="302" spans="2:18">
      <c r="B302" s="76" t="s">
        <v>3410</v>
      </c>
      <c r="C302" s="86" t="s">
        <v>3006</v>
      </c>
      <c r="D302" s="73">
        <v>6932</v>
      </c>
      <c r="E302" s="73"/>
      <c r="F302" s="73" t="s">
        <v>505</v>
      </c>
      <c r="G302" s="95">
        <v>43098</v>
      </c>
      <c r="H302" s="73"/>
      <c r="I302" s="83">
        <v>1.5800000000004077</v>
      </c>
      <c r="J302" s="86" t="s">
        <v>652</v>
      </c>
      <c r="K302" s="86" t="s">
        <v>131</v>
      </c>
      <c r="L302" s="87">
        <v>8.1652000000000002E-2</v>
      </c>
      <c r="M302" s="87">
        <v>7.070000000001786E-2</v>
      </c>
      <c r="N302" s="83">
        <v>416219.95452500007</v>
      </c>
      <c r="O302" s="85">
        <v>101.72</v>
      </c>
      <c r="P302" s="83">
        <v>1619.0010886730001</v>
      </c>
      <c r="Q302" s="84">
        <f t="shared" si="4"/>
        <v>5.3049268458799856E-3</v>
      </c>
      <c r="R302" s="84">
        <f>P302/'סכום נכסי הקרן'!$C$42</f>
        <v>2.1046480131916859E-4</v>
      </c>
    </row>
    <row r="303" spans="2:18">
      <c r="B303" s="76" t="s">
        <v>3410</v>
      </c>
      <c r="C303" s="86" t="s">
        <v>3006</v>
      </c>
      <c r="D303" s="73">
        <v>9335</v>
      </c>
      <c r="E303" s="73"/>
      <c r="F303" s="73" t="s">
        <v>505</v>
      </c>
      <c r="G303" s="95">
        <v>44064</v>
      </c>
      <c r="H303" s="73"/>
      <c r="I303" s="83">
        <v>2.4400000000000208</v>
      </c>
      <c r="J303" s="86" t="s">
        <v>652</v>
      </c>
      <c r="K303" s="86" t="s">
        <v>131</v>
      </c>
      <c r="L303" s="87">
        <v>8.9152000000000009E-2</v>
      </c>
      <c r="M303" s="87">
        <v>0.10160000000000119</v>
      </c>
      <c r="N303" s="83">
        <v>1534319.658878</v>
      </c>
      <c r="O303" s="85">
        <v>98.17</v>
      </c>
      <c r="P303" s="83">
        <v>5759.8678325270002</v>
      </c>
      <c r="Q303" s="84">
        <f t="shared" si="4"/>
        <v>1.8873166736742431E-2</v>
      </c>
      <c r="R303" s="84">
        <f>P303/'סכום נכסי הקרן'!$C$42</f>
        <v>7.4876381954200831E-4</v>
      </c>
    </row>
    <row r="304" spans="2:18">
      <c r="B304" s="76" t="s">
        <v>3410</v>
      </c>
      <c r="C304" s="86" t="s">
        <v>3006</v>
      </c>
      <c r="D304" s="73" t="s">
        <v>3188</v>
      </c>
      <c r="E304" s="73"/>
      <c r="F304" s="73" t="s">
        <v>505</v>
      </c>
      <c r="G304" s="95">
        <v>42817</v>
      </c>
      <c r="H304" s="73"/>
      <c r="I304" s="83">
        <v>1.6400000000005428</v>
      </c>
      <c r="J304" s="86" t="s">
        <v>652</v>
      </c>
      <c r="K304" s="86" t="s">
        <v>131</v>
      </c>
      <c r="L304" s="87">
        <v>5.7820000000000003E-2</v>
      </c>
      <c r="M304" s="87">
        <v>8.6300000000037166E-2</v>
      </c>
      <c r="N304" s="83">
        <v>160598.70005300001</v>
      </c>
      <c r="O304" s="85">
        <v>95.95</v>
      </c>
      <c r="P304" s="83">
        <v>589.25720118700019</v>
      </c>
      <c r="Q304" s="84">
        <f t="shared" si="4"/>
        <v>1.9307994093241726E-3</v>
      </c>
      <c r="R304" s="84">
        <f>P304/'סכום נכסי הקרן'!$C$42</f>
        <v>7.6601492513733594E-5</v>
      </c>
    </row>
    <row r="305" spans="2:18">
      <c r="B305" s="76" t="s">
        <v>3410</v>
      </c>
      <c r="C305" s="86" t="s">
        <v>3006</v>
      </c>
      <c r="D305" s="73">
        <v>7291</v>
      </c>
      <c r="E305" s="73"/>
      <c r="F305" s="73" t="s">
        <v>505</v>
      </c>
      <c r="G305" s="95">
        <v>43798</v>
      </c>
      <c r="H305" s="73"/>
      <c r="I305" s="83">
        <v>1.590000000005394</v>
      </c>
      <c r="J305" s="86" t="s">
        <v>652</v>
      </c>
      <c r="K305" s="86" t="s">
        <v>131</v>
      </c>
      <c r="L305" s="87">
        <v>8.1652000000000002E-2</v>
      </c>
      <c r="M305" s="87">
        <v>7.9400000000175566E-2</v>
      </c>
      <c r="N305" s="83">
        <v>24483.527317000004</v>
      </c>
      <c r="O305" s="85">
        <v>100.99</v>
      </c>
      <c r="P305" s="83">
        <v>94.55189841100001</v>
      </c>
      <c r="Q305" s="84">
        <f t="shared" si="4"/>
        <v>3.0981505060046356E-4</v>
      </c>
      <c r="R305" s="84">
        <f>P305/'סכום נכסי הקרן'!$C$42</f>
        <v>1.2291434917892527E-5</v>
      </c>
    </row>
    <row r="306" spans="2:18">
      <c r="B306" s="76" t="s">
        <v>3411</v>
      </c>
      <c r="C306" s="86" t="s">
        <v>3006</v>
      </c>
      <c r="D306" s="73" t="s">
        <v>3189</v>
      </c>
      <c r="E306" s="73"/>
      <c r="F306" s="73" t="s">
        <v>505</v>
      </c>
      <c r="G306" s="95">
        <v>43083</v>
      </c>
      <c r="H306" s="73"/>
      <c r="I306" s="83">
        <v>0.52000000000345792</v>
      </c>
      <c r="J306" s="86" t="s">
        <v>652</v>
      </c>
      <c r="K306" s="86" t="s">
        <v>139</v>
      </c>
      <c r="L306" s="87">
        <v>7.0540000000000005E-2</v>
      </c>
      <c r="M306" s="87">
        <v>7.7999999999968567E-2</v>
      </c>
      <c r="N306" s="83">
        <v>44055.072225999997</v>
      </c>
      <c r="O306" s="85">
        <v>101.61</v>
      </c>
      <c r="P306" s="83">
        <v>127.24269100300002</v>
      </c>
      <c r="Q306" s="84">
        <f t="shared" si="4"/>
        <v>4.1693187988965164E-4</v>
      </c>
      <c r="R306" s="84">
        <f>P306/'סכום נכסי הקרן'!$C$42</f>
        <v>1.6541130125621371E-5</v>
      </c>
    </row>
    <row r="307" spans="2:18">
      <c r="B307" s="76" t="s">
        <v>3411</v>
      </c>
      <c r="C307" s="86" t="s">
        <v>3006</v>
      </c>
      <c r="D307" s="73" t="s">
        <v>3190</v>
      </c>
      <c r="E307" s="73"/>
      <c r="F307" s="73" t="s">
        <v>505</v>
      </c>
      <c r="G307" s="95">
        <v>43083</v>
      </c>
      <c r="H307" s="73"/>
      <c r="I307" s="83">
        <v>4.9600000000036113</v>
      </c>
      <c r="J307" s="86" t="s">
        <v>652</v>
      </c>
      <c r="K307" s="86" t="s">
        <v>139</v>
      </c>
      <c r="L307" s="87">
        <v>7.195E-2</v>
      </c>
      <c r="M307" s="87">
        <v>7.4700000000063188E-2</v>
      </c>
      <c r="N307" s="83">
        <v>95506.067320000002</v>
      </c>
      <c r="O307" s="85">
        <v>102.01</v>
      </c>
      <c r="P307" s="83">
        <v>276.93265437500003</v>
      </c>
      <c r="Q307" s="84">
        <f t="shared" si="4"/>
        <v>9.0741598815037366E-4</v>
      </c>
      <c r="R307" s="84">
        <f>P307/'סכום נכסי הקרן'!$C$42</f>
        <v>3.6000331617810585E-5</v>
      </c>
    </row>
    <row r="308" spans="2:18">
      <c r="B308" s="76" t="s">
        <v>3411</v>
      </c>
      <c r="C308" s="86" t="s">
        <v>3006</v>
      </c>
      <c r="D308" s="73" t="s">
        <v>3191</v>
      </c>
      <c r="E308" s="73"/>
      <c r="F308" s="73" t="s">
        <v>505</v>
      </c>
      <c r="G308" s="95">
        <v>43083</v>
      </c>
      <c r="H308" s="73"/>
      <c r="I308" s="83">
        <v>5.2099999999987441</v>
      </c>
      <c r="J308" s="86" t="s">
        <v>652</v>
      </c>
      <c r="K308" s="86" t="s">
        <v>139</v>
      </c>
      <c r="L308" s="87">
        <v>4.4999999999999998E-2</v>
      </c>
      <c r="M308" s="87">
        <v>7.5099999999990605E-2</v>
      </c>
      <c r="N308" s="83">
        <v>382024.26885100006</v>
      </c>
      <c r="O308" s="85">
        <v>87.24</v>
      </c>
      <c r="P308" s="83">
        <v>947.34258513900011</v>
      </c>
      <c r="Q308" s="84">
        <f t="shared" si="4"/>
        <v>3.1041258386480782E-3</v>
      </c>
      <c r="R308" s="84">
        <f>P308/'סכום נכסי הקרן'!$C$42</f>
        <v>1.2315141129762248E-4</v>
      </c>
    </row>
    <row r="309" spans="2:18">
      <c r="B309" s="76" t="s">
        <v>3412</v>
      </c>
      <c r="C309" s="86" t="s">
        <v>3006</v>
      </c>
      <c r="D309" s="73">
        <v>9186</v>
      </c>
      <c r="E309" s="73"/>
      <c r="F309" s="73" t="s">
        <v>505</v>
      </c>
      <c r="G309" s="95">
        <v>44778</v>
      </c>
      <c r="H309" s="73"/>
      <c r="I309" s="83">
        <v>3.3800000000007659</v>
      </c>
      <c r="J309" s="86" t="s">
        <v>682</v>
      </c>
      <c r="K309" s="86" t="s">
        <v>133</v>
      </c>
      <c r="L309" s="87">
        <v>7.1870000000000003E-2</v>
      </c>
      <c r="M309" s="87">
        <v>7.3100000000012738E-2</v>
      </c>
      <c r="N309" s="83">
        <v>642014.56267200015</v>
      </c>
      <c r="O309" s="85">
        <v>104.4</v>
      </c>
      <c r="P309" s="83">
        <v>2716.6438766340002</v>
      </c>
      <c r="Q309" s="84">
        <f t="shared" si="4"/>
        <v>8.9015363440326789E-3</v>
      </c>
      <c r="R309" s="84">
        <f>P309/'סכום נכסי הקרן'!$C$42</f>
        <v>3.5315474322463066E-4</v>
      </c>
    </row>
    <row r="310" spans="2:18">
      <c r="B310" s="76" t="s">
        <v>3412</v>
      </c>
      <c r="C310" s="86" t="s">
        <v>3006</v>
      </c>
      <c r="D310" s="73">
        <v>9187</v>
      </c>
      <c r="E310" s="73"/>
      <c r="F310" s="73" t="s">
        <v>505</v>
      </c>
      <c r="G310" s="95">
        <v>44778</v>
      </c>
      <c r="H310" s="73"/>
      <c r="I310" s="83">
        <v>3.2999999999999567</v>
      </c>
      <c r="J310" s="86" t="s">
        <v>682</v>
      </c>
      <c r="K310" s="86" t="s">
        <v>131</v>
      </c>
      <c r="L310" s="87">
        <v>8.2722999999999991E-2</v>
      </c>
      <c r="M310" s="87">
        <v>8.9100000000000137E-2</v>
      </c>
      <c r="N310" s="83">
        <v>1767902.4438620005</v>
      </c>
      <c r="O310" s="85">
        <v>103.96</v>
      </c>
      <c r="P310" s="83">
        <v>7028.1733224010013</v>
      </c>
      <c r="Q310" s="84">
        <f t="shared" si="4"/>
        <v>2.3028981015733634E-2</v>
      </c>
      <c r="R310" s="84">
        <f>P310/'סכום נכסי הקרן'!$C$42</f>
        <v>9.1363934977227662E-4</v>
      </c>
    </row>
    <row r="311" spans="2:18">
      <c r="B311" s="76" t="s">
        <v>3413</v>
      </c>
      <c r="C311" s="86" t="s">
        <v>3006</v>
      </c>
      <c r="D311" s="73" t="s">
        <v>3192</v>
      </c>
      <c r="E311" s="73"/>
      <c r="F311" s="73" t="s">
        <v>505</v>
      </c>
      <c r="G311" s="95">
        <v>45116</v>
      </c>
      <c r="H311" s="73"/>
      <c r="I311" s="83">
        <v>0.72999999999840681</v>
      </c>
      <c r="J311" s="86" t="s">
        <v>652</v>
      </c>
      <c r="K311" s="86" t="s">
        <v>131</v>
      </c>
      <c r="L311" s="87">
        <v>8.1645999999999996E-2</v>
      </c>
      <c r="M311" s="87">
        <v>8.5999999999921833E-2</v>
      </c>
      <c r="N311" s="83">
        <v>87528.996276000005</v>
      </c>
      <c r="O311" s="85">
        <v>99.39</v>
      </c>
      <c r="P311" s="83">
        <v>332.66913596100005</v>
      </c>
      <c r="Q311" s="84">
        <f t="shared" ref="Q311:Q355" si="5">IFERROR(P311/$P$10,0)</f>
        <v>1.0900458575983411E-3</v>
      </c>
      <c r="R311" s="84">
        <f>P311/'סכום נכסי הקרן'!$C$42</f>
        <v>4.3245890379504714E-5</v>
      </c>
    </row>
    <row r="312" spans="2:18">
      <c r="B312" s="76" t="s">
        <v>3414</v>
      </c>
      <c r="C312" s="86" t="s">
        <v>3006</v>
      </c>
      <c r="D312" s="73">
        <v>8702</v>
      </c>
      <c r="E312" s="73"/>
      <c r="F312" s="73" t="s">
        <v>505</v>
      </c>
      <c r="G312" s="95">
        <v>44497</v>
      </c>
      <c r="H312" s="73"/>
      <c r="I312" s="83">
        <v>0.10999999997801953</v>
      </c>
      <c r="J312" s="86" t="s">
        <v>692</v>
      </c>
      <c r="K312" s="86" t="s">
        <v>131</v>
      </c>
      <c r="L312" s="87">
        <v>7.2742000000000001E-2</v>
      </c>
      <c r="M312" s="87">
        <v>7.9500000006594171E-2</v>
      </c>
      <c r="N312" s="83">
        <v>1423.8193670000003</v>
      </c>
      <c r="O312" s="85">
        <v>100.27</v>
      </c>
      <c r="P312" s="83">
        <v>5.4593856919999997</v>
      </c>
      <c r="Q312" s="84">
        <f t="shared" si="5"/>
        <v>1.7888586933095911E-5</v>
      </c>
      <c r="R312" s="84">
        <f>P312/'סכום נכסי הקרן'!$C$42</f>
        <v>7.0970213240144657E-7</v>
      </c>
    </row>
    <row r="313" spans="2:18">
      <c r="B313" s="76" t="s">
        <v>3414</v>
      </c>
      <c r="C313" s="86" t="s">
        <v>3006</v>
      </c>
      <c r="D313" s="73">
        <v>9118</v>
      </c>
      <c r="E313" s="73"/>
      <c r="F313" s="73" t="s">
        <v>505</v>
      </c>
      <c r="G313" s="95">
        <v>44733</v>
      </c>
      <c r="H313" s="73"/>
      <c r="I313" s="83">
        <v>0.11000000001103952</v>
      </c>
      <c r="J313" s="86" t="s">
        <v>692</v>
      </c>
      <c r="K313" s="86" t="s">
        <v>131</v>
      </c>
      <c r="L313" s="87">
        <v>7.2742000000000001E-2</v>
      </c>
      <c r="M313" s="87">
        <v>7.9499999998988061E-2</v>
      </c>
      <c r="N313" s="83">
        <v>5669.8653520000007</v>
      </c>
      <c r="O313" s="85">
        <v>100.27</v>
      </c>
      <c r="P313" s="83">
        <v>21.740104316</v>
      </c>
      <c r="Q313" s="84">
        <f t="shared" si="5"/>
        <v>7.1235074407954033E-5</v>
      </c>
      <c r="R313" s="84">
        <f>P313/'סכום נכסי הקרן'!$C$42</f>
        <v>2.8261418522425018E-6</v>
      </c>
    </row>
    <row r="314" spans="2:18">
      <c r="B314" s="76" t="s">
        <v>3414</v>
      </c>
      <c r="C314" s="86" t="s">
        <v>3006</v>
      </c>
      <c r="D314" s="73">
        <v>9233</v>
      </c>
      <c r="E314" s="73"/>
      <c r="F314" s="73" t="s">
        <v>505</v>
      </c>
      <c r="G314" s="95">
        <v>44819</v>
      </c>
      <c r="H314" s="73"/>
      <c r="I314" s="83">
        <v>0.11000000006795892</v>
      </c>
      <c r="J314" s="86" t="s">
        <v>692</v>
      </c>
      <c r="K314" s="86" t="s">
        <v>131</v>
      </c>
      <c r="L314" s="87">
        <v>7.2742000000000001E-2</v>
      </c>
      <c r="M314" s="87">
        <v>7.9500000000117171E-2</v>
      </c>
      <c r="N314" s="83">
        <v>1112.9167640000003</v>
      </c>
      <c r="O314" s="85">
        <v>100.27</v>
      </c>
      <c r="P314" s="83">
        <v>4.2672834610000008</v>
      </c>
      <c r="Q314" s="84">
        <f t="shared" si="5"/>
        <v>1.3982465329775222E-5</v>
      </c>
      <c r="R314" s="84">
        <f>P314/'סכום נכסי הקרן'!$C$42</f>
        <v>5.5473277447149194E-7</v>
      </c>
    </row>
    <row r="315" spans="2:18">
      <c r="B315" s="76" t="s">
        <v>3414</v>
      </c>
      <c r="C315" s="86" t="s">
        <v>3006</v>
      </c>
      <c r="D315" s="73">
        <v>9276</v>
      </c>
      <c r="E315" s="73"/>
      <c r="F315" s="73" t="s">
        <v>505</v>
      </c>
      <c r="G315" s="95">
        <v>44854</v>
      </c>
      <c r="H315" s="73"/>
      <c r="I315" s="83">
        <v>0.11000000003906801</v>
      </c>
      <c r="J315" s="86" t="s">
        <v>692</v>
      </c>
      <c r="K315" s="86" t="s">
        <v>131</v>
      </c>
      <c r="L315" s="87">
        <v>7.2742000000000001E-2</v>
      </c>
      <c r="M315" s="87">
        <v>7.9499999998046592E-2</v>
      </c>
      <c r="N315" s="83">
        <v>267.02352400000001</v>
      </c>
      <c r="O315" s="85">
        <v>100.27</v>
      </c>
      <c r="P315" s="83">
        <v>1.0238550360000003</v>
      </c>
      <c r="Q315" s="84">
        <f t="shared" si="5"/>
        <v>3.3548316333855477E-6</v>
      </c>
      <c r="R315" s="84">
        <f>P315/'סכום נכסי הקרן'!$C$42</f>
        <v>1.3309777753638881E-7</v>
      </c>
    </row>
    <row r="316" spans="2:18">
      <c r="B316" s="76" t="s">
        <v>3414</v>
      </c>
      <c r="C316" s="86" t="s">
        <v>3006</v>
      </c>
      <c r="D316" s="73">
        <v>9430</v>
      </c>
      <c r="E316" s="73"/>
      <c r="F316" s="73" t="s">
        <v>505</v>
      </c>
      <c r="G316" s="95">
        <v>44950</v>
      </c>
      <c r="H316" s="73"/>
      <c r="I316" s="83">
        <v>0.11000000000178725</v>
      </c>
      <c r="J316" s="86" t="s">
        <v>692</v>
      </c>
      <c r="K316" s="86" t="s">
        <v>131</v>
      </c>
      <c r="L316" s="87">
        <v>7.2742000000000001E-2</v>
      </c>
      <c r="M316" s="87">
        <v>7.9499999995442425E-2</v>
      </c>
      <c r="N316" s="83">
        <v>1459.2102310000002</v>
      </c>
      <c r="O316" s="85">
        <v>100.27</v>
      </c>
      <c r="P316" s="83">
        <v>5.5950850090000008</v>
      </c>
      <c r="Q316" s="84">
        <f t="shared" si="5"/>
        <v>1.8333228357216832E-5</v>
      </c>
      <c r="R316" s="84">
        <f>P316/'סכום נכסי הקרן'!$C$42</f>
        <v>7.2734259601284604E-7</v>
      </c>
    </row>
    <row r="317" spans="2:18">
      <c r="B317" s="76" t="s">
        <v>3414</v>
      </c>
      <c r="C317" s="86" t="s">
        <v>3006</v>
      </c>
      <c r="D317" s="73">
        <v>9539</v>
      </c>
      <c r="E317" s="73"/>
      <c r="F317" s="73" t="s">
        <v>505</v>
      </c>
      <c r="G317" s="95">
        <v>45029</v>
      </c>
      <c r="H317" s="73"/>
      <c r="I317" s="83">
        <v>0.10999999977480236</v>
      </c>
      <c r="J317" s="86" t="s">
        <v>692</v>
      </c>
      <c r="K317" s="86" t="s">
        <v>131</v>
      </c>
      <c r="L317" s="87">
        <v>7.2742000000000001E-2</v>
      </c>
      <c r="M317" s="87">
        <v>7.9500000005898033E-2</v>
      </c>
      <c r="N317" s="83">
        <v>486.40348200000005</v>
      </c>
      <c r="O317" s="85">
        <v>100.27</v>
      </c>
      <c r="P317" s="83">
        <v>1.8650286220000003</v>
      </c>
      <c r="Q317" s="84">
        <f t="shared" si="5"/>
        <v>6.1110770551067119E-6</v>
      </c>
      <c r="R317" s="84">
        <f>P317/'סכום נכסי הקרן'!$C$42</f>
        <v>2.4244756914000642E-7</v>
      </c>
    </row>
    <row r="318" spans="2:18">
      <c r="B318" s="76" t="s">
        <v>3414</v>
      </c>
      <c r="C318" s="86" t="s">
        <v>3006</v>
      </c>
      <c r="D318" s="73">
        <v>8060</v>
      </c>
      <c r="E318" s="73"/>
      <c r="F318" s="73" t="s">
        <v>505</v>
      </c>
      <c r="G318" s="95">
        <v>44150</v>
      </c>
      <c r="H318" s="73"/>
      <c r="I318" s="83">
        <v>0.10999999999995631</v>
      </c>
      <c r="J318" s="86" t="s">
        <v>692</v>
      </c>
      <c r="K318" s="86" t="s">
        <v>131</v>
      </c>
      <c r="L318" s="87">
        <v>7.2742000000000001E-2</v>
      </c>
      <c r="M318" s="87">
        <v>7.9499999999999446E-2</v>
      </c>
      <c r="N318" s="83">
        <v>1910211.4417650006</v>
      </c>
      <c r="O318" s="85">
        <v>100.27</v>
      </c>
      <c r="P318" s="83">
        <v>7324.3708769120003</v>
      </c>
      <c r="Q318" s="84">
        <f t="shared" si="5"/>
        <v>2.3999521659345744E-2</v>
      </c>
      <c r="R318" s="84">
        <f>P318/'סכום נכסי הקרן'!$C$42</f>
        <v>9.5214405486328843E-4</v>
      </c>
    </row>
    <row r="319" spans="2:18">
      <c r="B319" s="76" t="s">
        <v>3414</v>
      </c>
      <c r="C319" s="86" t="s">
        <v>3006</v>
      </c>
      <c r="D319" s="73">
        <v>8119</v>
      </c>
      <c r="E319" s="73"/>
      <c r="F319" s="73" t="s">
        <v>505</v>
      </c>
      <c r="G319" s="95">
        <v>44169</v>
      </c>
      <c r="H319" s="73"/>
      <c r="I319" s="83">
        <v>0.10999999998733107</v>
      </c>
      <c r="J319" s="86" t="s">
        <v>692</v>
      </c>
      <c r="K319" s="86" t="s">
        <v>131</v>
      </c>
      <c r="L319" s="87">
        <v>7.2742000000000001E-2</v>
      </c>
      <c r="M319" s="87">
        <v>7.9499999997754159E-2</v>
      </c>
      <c r="N319" s="83">
        <v>4528.9016710000005</v>
      </c>
      <c r="O319" s="85">
        <v>100.27</v>
      </c>
      <c r="P319" s="83">
        <v>17.365279301999998</v>
      </c>
      <c r="Q319" s="84">
        <f t="shared" si="5"/>
        <v>5.6900231259813695E-5</v>
      </c>
      <c r="R319" s="84">
        <f>P319/'סכום נכסי הקרן'!$C$42</f>
        <v>2.2574290306023872E-6</v>
      </c>
    </row>
    <row r="320" spans="2:18">
      <c r="B320" s="76" t="s">
        <v>3414</v>
      </c>
      <c r="C320" s="86" t="s">
        <v>3006</v>
      </c>
      <c r="D320" s="73">
        <v>8418</v>
      </c>
      <c r="E320" s="73"/>
      <c r="F320" s="73" t="s">
        <v>505</v>
      </c>
      <c r="G320" s="95">
        <v>44326</v>
      </c>
      <c r="H320" s="73"/>
      <c r="I320" s="83">
        <v>0.10999999986664263</v>
      </c>
      <c r="J320" s="86" t="s">
        <v>692</v>
      </c>
      <c r="K320" s="86" t="s">
        <v>131</v>
      </c>
      <c r="L320" s="87">
        <v>7.2742000000000001E-2</v>
      </c>
      <c r="M320" s="87">
        <v>7.9499999988977596E-2</v>
      </c>
      <c r="N320" s="83">
        <v>958.27494100000013</v>
      </c>
      <c r="O320" s="85">
        <v>100.27</v>
      </c>
      <c r="P320" s="83">
        <v>3.6743377590000006</v>
      </c>
      <c r="Q320" s="84">
        <f t="shared" si="5"/>
        <v>1.2039579932911676E-5</v>
      </c>
      <c r="R320" s="84">
        <f>P320/'סכום נכסי הקרן'!$C$42</f>
        <v>4.7765178901843612E-7</v>
      </c>
    </row>
    <row r="321" spans="2:18">
      <c r="B321" s="76" t="s">
        <v>3415</v>
      </c>
      <c r="C321" s="86" t="s">
        <v>3006</v>
      </c>
      <c r="D321" s="73">
        <v>8718</v>
      </c>
      <c r="E321" s="73"/>
      <c r="F321" s="73" t="s">
        <v>505</v>
      </c>
      <c r="G321" s="95">
        <v>44508</v>
      </c>
      <c r="H321" s="73"/>
      <c r="I321" s="83">
        <v>3.0099999999999132</v>
      </c>
      <c r="J321" s="86" t="s">
        <v>652</v>
      </c>
      <c r="K321" s="86" t="s">
        <v>131</v>
      </c>
      <c r="L321" s="87">
        <v>8.7911000000000003E-2</v>
      </c>
      <c r="M321" s="87">
        <v>9.0099999999999125E-2</v>
      </c>
      <c r="N321" s="83">
        <v>1584533.3521530002</v>
      </c>
      <c r="O321" s="85">
        <v>100.63</v>
      </c>
      <c r="P321" s="83">
        <v>6097.4287946530012</v>
      </c>
      <c r="Q321" s="84">
        <f t="shared" si="5"/>
        <v>1.9979241477909568E-2</v>
      </c>
      <c r="R321" s="84">
        <f>P321/'סכום נכסי הקרן'!$C$42</f>
        <v>7.9264563118747633E-4</v>
      </c>
    </row>
    <row r="322" spans="2:18">
      <c r="B322" s="76" t="s">
        <v>3416</v>
      </c>
      <c r="C322" s="86" t="s">
        <v>3006</v>
      </c>
      <c r="D322" s="73">
        <v>8806</v>
      </c>
      <c r="E322" s="73"/>
      <c r="F322" s="73" t="s">
        <v>505</v>
      </c>
      <c r="G322" s="95">
        <v>44137</v>
      </c>
      <c r="H322" s="73"/>
      <c r="I322" s="83">
        <v>0.93000000000004768</v>
      </c>
      <c r="J322" s="86" t="s">
        <v>692</v>
      </c>
      <c r="K322" s="86" t="s">
        <v>131</v>
      </c>
      <c r="L322" s="87">
        <v>7.4443999999999996E-2</v>
      </c>
      <c r="M322" s="87">
        <v>8.8300000000000461E-2</v>
      </c>
      <c r="N322" s="83">
        <v>2192486.0335740005</v>
      </c>
      <c r="O322" s="85">
        <v>99.72</v>
      </c>
      <c r="P322" s="83">
        <v>8360.5907868200011</v>
      </c>
      <c r="Q322" s="84">
        <f t="shared" si="5"/>
        <v>2.7394868862485624E-2</v>
      </c>
      <c r="R322" s="84">
        <f>P322/'סכום נכסי הקרן'!$C$42</f>
        <v>1.0868492252226907E-3</v>
      </c>
    </row>
    <row r="323" spans="2:18">
      <c r="B323" s="76" t="s">
        <v>3416</v>
      </c>
      <c r="C323" s="86" t="s">
        <v>3006</v>
      </c>
      <c r="D323" s="73">
        <v>9044</v>
      </c>
      <c r="E323" s="73"/>
      <c r="F323" s="73" t="s">
        <v>505</v>
      </c>
      <c r="G323" s="95">
        <v>44679</v>
      </c>
      <c r="H323" s="73"/>
      <c r="I323" s="83">
        <v>0.93000000000027816</v>
      </c>
      <c r="J323" s="86" t="s">
        <v>692</v>
      </c>
      <c r="K323" s="86" t="s">
        <v>131</v>
      </c>
      <c r="L323" s="87">
        <v>7.4450000000000002E-2</v>
      </c>
      <c r="M323" s="87">
        <v>8.8299999999669462E-2</v>
      </c>
      <c r="N323" s="83">
        <v>18880.040926000001</v>
      </c>
      <c r="O323" s="85">
        <v>99.72</v>
      </c>
      <c r="P323" s="83">
        <v>71.995120985999989</v>
      </c>
      <c r="Q323" s="84">
        <f t="shared" si="5"/>
        <v>2.3590401066626428E-4</v>
      </c>
      <c r="R323" s="84">
        <f>P323/'סכום נכסי הקרן'!$C$42</f>
        <v>9.3591282552425924E-6</v>
      </c>
    </row>
    <row r="324" spans="2:18">
      <c r="B324" s="76" t="s">
        <v>3416</v>
      </c>
      <c r="C324" s="86" t="s">
        <v>3006</v>
      </c>
      <c r="D324" s="73">
        <v>9224</v>
      </c>
      <c r="E324" s="73"/>
      <c r="F324" s="73" t="s">
        <v>505</v>
      </c>
      <c r="G324" s="95">
        <v>44810</v>
      </c>
      <c r="H324" s="73"/>
      <c r="I324" s="83">
        <v>0.92999999999408955</v>
      </c>
      <c r="J324" s="86" t="s">
        <v>692</v>
      </c>
      <c r="K324" s="86" t="s">
        <v>131</v>
      </c>
      <c r="L324" s="87">
        <v>7.4450000000000002E-2</v>
      </c>
      <c r="M324" s="87">
        <v>8.8299999999702936E-2</v>
      </c>
      <c r="N324" s="83">
        <v>34164.880891000008</v>
      </c>
      <c r="O324" s="85">
        <v>99.72</v>
      </c>
      <c r="P324" s="83">
        <v>130.28068938900003</v>
      </c>
      <c r="Q324" s="84">
        <f t="shared" si="5"/>
        <v>4.2688638783185519E-4</v>
      </c>
      <c r="R324" s="84">
        <f>P324/'סכום נכסי הקרן'!$C$42</f>
        <v>1.6936059895088989E-5</v>
      </c>
    </row>
    <row r="325" spans="2:18">
      <c r="B325" s="76" t="s">
        <v>3417</v>
      </c>
      <c r="C325" s="86" t="s">
        <v>3006</v>
      </c>
      <c r="D325" s="73" t="s">
        <v>3193</v>
      </c>
      <c r="E325" s="73"/>
      <c r="F325" s="73" t="s">
        <v>505</v>
      </c>
      <c r="G325" s="95">
        <v>42921</v>
      </c>
      <c r="H325" s="73"/>
      <c r="I325" s="83">
        <v>5.389999999994604</v>
      </c>
      <c r="J325" s="86" t="s">
        <v>652</v>
      </c>
      <c r="K325" s="86" t="s">
        <v>131</v>
      </c>
      <c r="L325" s="87">
        <v>7.8939999999999996E-2</v>
      </c>
      <c r="M325" s="102">
        <v>0</v>
      </c>
      <c r="N325" s="83">
        <v>244768.74498400002</v>
      </c>
      <c r="O325" s="85">
        <v>14.656955999999999</v>
      </c>
      <c r="P325" s="83">
        <v>137.18846996600004</v>
      </c>
      <c r="Q325" s="84">
        <f t="shared" si="5"/>
        <v>4.4952088195589045E-4</v>
      </c>
      <c r="R325" s="84">
        <f>P325/'סכום נכסי הקרן'!$C$42</f>
        <v>1.7834048585069642E-5</v>
      </c>
    </row>
    <row r="326" spans="2:18">
      <c r="B326" s="76" t="s">
        <v>3417</v>
      </c>
      <c r="C326" s="86" t="s">
        <v>3006</v>
      </c>
      <c r="D326" s="73">
        <v>6497</v>
      </c>
      <c r="E326" s="73"/>
      <c r="F326" s="73" t="s">
        <v>505</v>
      </c>
      <c r="G326" s="95">
        <v>43342</v>
      </c>
      <c r="H326" s="73"/>
      <c r="I326" s="83">
        <v>1.0500000000192022</v>
      </c>
      <c r="J326" s="86" t="s">
        <v>652</v>
      </c>
      <c r="K326" s="86" t="s">
        <v>131</v>
      </c>
      <c r="L326" s="87">
        <v>7.8939999999999996E-2</v>
      </c>
      <c r="M326" s="102">
        <v>0</v>
      </c>
      <c r="N326" s="83">
        <v>46457.764447000009</v>
      </c>
      <c r="O326" s="85">
        <v>14.656955999999999</v>
      </c>
      <c r="P326" s="83">
        <v>26.038739930000002</v>
      </c>
      <c r="Q326" s="84">
        <f t="shared" si="5"/>
        <v>8.532027029133386E-5</v>
      </c>
      <c r="R326" s="84">
        <f>P326/'סכום נכסי הקרן'!$C$42</f>
        <v>3.3849503031902102E-6</v>
      </c>
    </row>
    <row r="327" spans="2:18">
      <c r="B327" s="76" t="s">
        <v>3418</v>
      </c>
      <c r="C327" s="86" t="s">
        <v>3006</v>
      </c>
      <c r="D327" s="73">
        <v>9405</v>
      </c>
      <c r="E327" s="73"/>
      <c r="F327" s="73" t="s">
        <v>505</v>
      </c>
      <c r="G327" s="95">
        <v>43866</v>
      </c>
      <c r="H327" s="73"/>
      <c r="I327" s="83">
        <v>1.0600000000000425</v>
      </c>
      <c r="J327" s="86" t="s">
        <v>692</v>
      </c>
      <c r="K327" s="86" t="s">
        <v>131</v>
      </c>
      <c r="L327" s="87">
        <v>7.6938000000000006E-2</v>
      </c>
      <c r="M327" s="87">
        <v>9.600000000000565E-2</v>
      </c>
      <c r="N327" s="83">
        <v>1867640.2249680003</v>
      </c>
      <c r="O327" s="85">
        <v>98.98</v>
      </c>
      <c r="P327" s="83">
        <v>7069.0090925449995</v>
      </c>
      <c r="Q327" s="84">
        <f t="shared" si="5"/>
        <v>2.3162786221193155E-2</v>
      </c>
      <c r="R327" s="84">
        <f>P327/'סכום נכסי הקרן'!$C$42</f>
        <v>9.1894786519589261E-4</v>
      </c>
    </row>
    <row r="328" spans="2:18">
      <c r="B328" s="76" t="s">
        <v>3418</v>
      </c>
      <c r="C328" s="86" t="s">
        <v>3006</v>
      </c>
      <c r="D328" s="73">
        <v>9439</v>
      </c>
      <c r="E328" s="73"/>
      <c r="F328" s="73" t="s">
        <v>505</v>
      </c>
      <c r="G328" s="95">
        <v>44953</v>
      </c>
      <c r="H328" s="73"/>
      <c r="I328" s="83">
        <v>1.0599999999901486</v>
      </c>
      <c r="J328" s="86" t="s">
        <v>692</v>
      </c>
      <c r="K328" s="86" t="s">
        <v>131</v>
      </c>
      <c r="L328" s="87">
        <v>7.6938000000000006E-2</v>
      </c>
      <c r="M328" s="87">
        <v>9.5999999999014832E-2</v>
      </c>
      <c r="N328" s="83">
        <v>5363.7122040000013</v>
      </c>
      <c r="O328" s="85">
        <v>98.98</v>
      </c>
      <c r="P328" s="83">
        <v>20.301624070000006</v>
      </c>
      <c r="Q328" s="84">
        <f t="shared" si="5"/>
        <v>6.6521654183803274E-5</v>
      </c>
      <c r="R328" s="84">
        <f>P328/'סכום נכסי הקרן'!$C$42</f>
        <v>2.6391441650302694E-6</v>
      </c>
    </row>
    <row r="329" spans="2:18">
      <c r="B329" s="76" t="s">
        <v>3418</v>
      </c>
      <c r="C329" s="86" t="s">
        <v>3006</v>
      </c>
      <c r="D329" s="73">
        <v>9447</v>
      </c>
      <c r="E329" s="73"/>
      <c r="F329" s="73" t="s">
        <v>505</v>
      </c>
      <c r="G329" s="95">
        <v>44959</v>
      </c>
      <c r="H329" s="73"/>
      <c r="I329" s="83">
        <v>1.0599999999456728</v>
      </c>
      <c r="J329" s="86" t="s">
        <v>692</v>
      </c>
      <c r="K329" s="86" t="s">
        <v>131</v>
      </c>
      <c r="L329" s="87">
        <v>7.6938000000000006E-2</v>
      </c>
      <c r="M329" s="87">
        <v>9.5999999998948524E-2</v>
      </c>
      <c r="N329" s="83">
        <v>3015.1483840000005</v>
      </c>
      <c r="O329" s="85">
        <v>98.98</v>
      </c>
      <c r="P329" s="83">
        <v>11.412321777000001</v>
      </c>
      <c r="Q329" s="84">
        <f t="shared" si="5"/>
        <v>3.7394373970588507E-5</v>
      </c>
      <c r="R329" s="84">
        <f>P329/'סכום נכסי הקרן'!$C$42</f>
        <v>1.4835641879372766E-6</v>
      </c>
    </row>
    <row r="330" spans="2:18">
      <c r="B330" s="76" t="s">
        <v>3418</v>
      </c>
      <c r="C330" s="86" t="s">
        <v>3006</v>
      </c>
      <c r="D330" s="73">
        <v>9467</v>
      </c>
      <c r="E330" s="73"/>
      <c r="F330" s="73" t="s">
        <v>505</v>
      </c>
      <c r="G330" s="95">
        <v>44966</v>
      </c>
      <c r="H330" s="73"/>
      <c r="I330" s="83">
        <v>1.0599999999918066</v>
      </c>
      <c r="J330" s="86" t="s">
        <v>692</v>
      </c>
      <c r="K330" s="86" t="s">
        <v>131</v>
      </c>
      <c r="L330" s="87">
        <v>7.6938000000000006E-2</v>
      </c>
      <c r="M330" s="87">
        <v>9.6699999998109729E-2</v>
      </c>
      <c r="N330" s="83">
        <v>4517.7274140000009</v>
      </c>
      <c r="O330" s="85">
        <v>98.91</v>
      </c>
      <c r="P330" s="83">
        <v>17.087482669000003</v>
      </c>
      <c r="Q330" s="84">
        <f t="shared" si="5"/>
        <v>5.598998430173127E-5</v>
      </c>
      <c r="R330" s="84">
        <f>P330/'סכום נכסי הקרן'!$C$42</f>
        <v>2.2213163846131252E-6</v>
      </c>
    </row>
    <row r="331" spans="2:18">
      <c r="B331" s="76" t="s">
        <v>3418</v>
      </c>
      <c r="C331" s="86" t="s">
        <v>3006</v>
      </c>
      <c r="D331" s="73">
        <v>9491</v>
      </c>
      <c r="E331" s="73"/>
      <c r="F331" s="73" t="s">
        <v>505</v>
      </c>
      <c r="G331" s="95">
        <v>44986</v>
      </c>
      <c r="H331" s="73"/>
      <c r="I331" s="83">
        <v>1.0600000000036105</v>
      </c>
      <c r="J331" s="86" t="s">
        <v>692</v>
      </c>
      <c r="K331" s="86" t="s">
        <v>131</v>
      </c>
      <c r="L331" s="87">
        <v>7.6938000000000006E-2</v>
      </c>
      <c r="M331" s="87">
        <v>9.6700000000102287E-2</v>
      </c>
      <c r="N331" s="83">
        <v>17573.966123000002</v>
      </c>
      <c r="O331" s="85">
        <v>98.91</v>
      </c>
      <c r="P331" s="83">
        <v>66.47033379600002</v>
      </c>
      <c r="Q331" s="84">
        <f t="shared" si="5"/>
        <v>2.1780112482693034E-4</v>
      </c>
      <c r="R331" s="84">
        <f>P331/'סכום נכסי הקרן'!$C$42</f>
        <v>8.6409241438252927E-6</v>
      </c>
    </row>
    <row r="332" spans="2:18">
      <c r="B332" s="76" t="s">
        <v>3418</v>
      </c>
      <c r="C332" s="86" t="s">
        <v>3006</v>
      </c>
      <c r="D332" s="73">
        <v>9510</v>
      </c>
      <c r="E332" s="73"/>
      <c r="F332" s="73" t="s">
        <v>505</v>
      </c>
      <c r="G332" s="95">
        <v>44994</v>
      </c>
      <c r="H332" s="73"/>
      <c r="I332" s="83">
        <v>1.0599999999815015</v>
      </c>
      <c r="J332" s="86" t="s">
        <v>692</v>
      </c>
      <c r="K332" s="86" t="s">
        <v>131</v>
      </c>
      <c r="L332" s="87">
        <v>7.6938000000000006E-2</v>
      </c>
      <c r="M332" s="87">
        <v>9.6699999999090486E-2</v>
      </c>
      <c r="N332" s="83">
        <v>3430.197897</v>
      </c>
      <c r="O332" s="85">
        <v>98.91</v>
      </c>
      <c r="P332" s="83">
        <v>12.974100054000003</v>
      </c>
      <c r="Q332" s="84">
        <f t="shared" si="5"/>
        <v>4.2511800738818988E-5</v>
      </c>
      <c r="R332" s="84">
        <f>P332/'סכום נכסי הקרן'!$C$42</f>
        <v>1.6865902124860397E-6</v>
      </c>
    </row>
    <row r="333" spans="2:18">
      <c r="B333" s="76" t="s">
        <v>3418</v>
      </c>
      <c r="C333" s="86" t="s">
        <v>3006</v>
      </c>
      <c r="D333" s="73">
        <v>9560</v>
      </c>
      <c r="E333" s="73"/>
      <c r="F333" s="73" t="s">
        <v>505</v>
      </c>
      <c r="G333" s="95">
        <v>45058</v>
      </c>
      <c r="H333" s="73"/>
      <c r="I333" s="83">
        <v>1.0600000000017107</v>
      </c>
      <c r="J333" s="86" t="s">
        <v>692</v>
      </c>
      <c r="K333" s="86" t="s">
        <v>131</v>
      </c>
      <c r="L333" s="87">
        <v>7.6938000000000006E-2</v>
      </c>
      <c r="M333" s="87">
        <v>9.6700000000191022E-2</v>
      </c>
      <c r="N333" s="83">
        <v>18546.025248000005</v>
      </c>
      <c r="O333" s="85">
        <v>98.91</v>
      </c>
      <c r="P333" s="83">
        <v>70.14697059800001</v>
      </c>
      <c r="Q333" s="84">
        <f t="shared" si="5"/>
        <v>2.2984823795732767E-4</v>
      </c>
      <c r="R333" s="84">
        <f>P333/'סכום נכסי הקרן'!$C$42</f>
        <v>9.1188748008504297E-6</v>
      </c>
    </row>
    <row r="334" spans="2:18">
      <c r="B334" s="76" t="s">
        <v>3419</v>
      </c>
      <c r="C334" s="86" t="s">
        <v>3006</v>
      </c>
      <c r="D334" s="73">
        <v>9606</v>
      </c>
      <c r="E334" s="73"/>
      <c r="F334" s="73" t="s">
        <v>505</v>
      </c>
      <c r="G334" s="95">
        <v>44136</v>
      </c>
      <c r="H334" s="73"/>
      <c r="I334" s="83">
        <v>8.9999999999995264E-2</v>
      </c>
      <c r="J334" s="86" t="s">
        <v>692</v>
      </c>
      <c r="K334" s="86" t="s">
        <v>131</v>
      </c>
      <c r="L334" s="87">
        <v>7.0095999999999992E-2</v>
      </c>
      <c r="M334" s="102">
        <v>0</v>
      </c>
      <c r="N334" s="83">
        <v>1274550.6705680003</v>
      </c>
      <c r="O334" s="85">
        <v>86.502415999999997</v>
      </c>
      <c r="P334" s="83">
        <v>4216.0253944780006</v>
      </c>
      <c r="Q334" s="84">
        <f t="shared" si="5"/>
        <v>1.381450973353573E-2</v>
      </c>
      <c r="R334" s="84">
        <f>P334/'סכום נכסי הקרן'!$C$42</f>
        <v>5.4806939489625034E-4</v>
      </c>
    </row>
    <row r="335" spans="2:18">
      <c r="B335" s="76" t="s">
        <v>3420</v>
      </c>
      <c r="C335" s="86" t="s">
        <v>3006</v>
      </c>
      <c r="D335" s="73">
        <v>6588</v>
      </c>
      <c r="E335" s="73"/>
      <c r="F335" s="73" t="s">
        <v>505</v>
      </c>
      <c r="G335" s="95">
        <v>43397</v>
      </c>
      <c r="H335" s="73"/>
      <c r="I335" s="83">
        <v>0.7500000000001128</v>
      </c>
      <c r="J335" s="86" t="s">
        <v>692</v>
      </c>
      <c r="K335" s="86" t="s">
        <v>131</v>
      </c>
      <c r="L335" s="87">
        <v>7.6938000000000006E-2</v>
      </c>
      <c r="M335" s="87">
        <v>8.8300000000009801E-2</v>
      </c>
      <c r="N335" s="83">
        <v>1158159.1702600003</v>
      </c>
      <c r="O335" s="85">
        <v>99.93</v>
      </c>
      <c r="P335" s="83">
        <v>4425.7003860020013</v>
      </c>
      <c r="Q335" s="84">
        <f t="shared" si="5"/>
        <v>1.4501544782015546E-2</v>
      </c>
      <c r="R335" s="84">
        <f>P335/'סכום נכסי הקרן'!$C$42</f>
        <v>5.7532645219005821E-4</v>
      </c>
    </row>
    <row r="336" spans="2:18">
      <c r="B336" s="76" t="s">
        <v>3421</v>
      </c>
      <c r="C336" s="86" t="s">
        <v>3006</v>
      </c>
      <c r="D336" s="73" t="s">
        <v>3194</v>
      </c>
      <c r="E336" s="73"/>
      <c r="F336" s="73" t="s">
        <v>505</v>
      </c>
      <c r="G336" s="95">
        <v>44144</v>
      </c>
      <c r="H336" s="73"/>
      <c r="I336" s="83">
        <v>0.25000000000005912</v>
      </c>
      <c r="J336" s="86" t="s">
        <v>692</v>
      </c>
      <c r="K336" s="86" t="s">
        <v>131</v>
      </c>
      <c r="L336" s="87">
        <v>7.8763E-2</v>
      </c>
      <c r="M336" s="102">
        <v>0</v>
      </c>
      <c r="N336" s="83">
        <v>1441964.3918750002</v>
      </c>
      <c r="O336" s="85">
        <v>76.690121000000005</v>
      </c>
      <c r="P336" s="83">
        <v>4228.748312175001</v>
      </c>
      <c r="Q336" s="84">
        <f t="shared" si="5"/>
        <v>1.3856198493426595E-2</v>
      </c>
      <c r="R336" s="84">
        <f>P336/'סכום נכסי הקרן'!$C$42</f>
        <v>5.4972333223084115E-4</v>
      </c>
    </row>
    <row r="337" spans="2:18">
      <c r="B337" s="76" t="s">
        <v>3422</v>
      </c>
      <c r="C337" s="86" t="s">
        <v>3006</v>
      </c>
      <c r="D337" s="73">
        <v>6826</v>
      </c>
      <c r="E337" s="73"/>
      <c r="F337" s="73" t="s">
        <v>505</v>
      </c>
      <c r="G337" s="95">
        <v>43550</v>
      </c>
      <c r="H337" s="73"/>
      <c r="I337" s="83">
        <v>1.9600000000004072</v>
      </c>
      <c r="J337" s="86" t="s">
        <v>652</v>
      </c>
      <c r="K337" s="86" t="s">
        <v>131</v>
      </c>
      <c r="L337" s="87">
        <v>8.4161E-2</v>
      </c>
      <c r="M337" s="87">
        <v>8.5500000000009291E-2</v>
      </c>
      <c r="N337" s="83">
        <v>587202.8523400001</v>
      </c>
      <c r="O337" s="85">
        <v>100.62</v>
      </c>
      <c r="P337" s="83">
        <v>2259.3854917980002</v>
      </c>
      <c r="Q337" s="84">
        <f t="shared" si="5"/>
        <v>7.4032530518278288E-3</v>
      </c>
      <c r="R337" s="84">
        <f>P337/'סכום נכסי הקרן'!$C$42</f>
        <v>2.937126614438751E-4</v>
      </c>
    </row>
    <row r="338" spans="2:18">
      <c r="B338" s="76" t="s">
        <v>3423</v>
      </c>
      <c r="C338" s="86" t="s">
        <v>3006</v>
      </c>
      <c r="D338" s="73">
        <v>6528</v>
      </c>
      <c r="E338" s="73"/>
      <c r="F338" s="73" t="s">
        <v>505</v>
      </c>
      <c r="G338" s="95">
        <v>43373</v>
      </c>
      <c r="H338" s="73"/>
      <c r="I338" s="83">
        <v>4.2999999999998968</v>
      </c>
      <c r="J338" s="86" t="s">
        <v>652</v>
      </c>
      <c r="K338" s="86" t="s">
        <v>134</v>
      </c>
      <c r="L338" s="87">
        <v>3.032E-2</v>
      </c>
      <c r="M338" s="87">
        <v>7.5499999999998971E-2</v>
      </c>
      <c r="N338" s="83">
        <v>1004673.0944320001</v>
      </c>
      <c r="O338" s="85">
        <v>82.78</v>
      </c>
      <c r="P338" s="83">
        <v>3890.4617244680007</v>
      </c>
      <c r="Q338" s="84">
        <f t="shared" si="5"/>
        <v>1.2747746119130222E-2</v>
      </c>
      <c r="R338" s="84">
        <f>P338/'סכום נכסי הקרן'!$C$42</f>
        <v>5.0574719165328934E-4</v>
      </c>
    </row>
    <row r="339" spans="2:18">
      <c r="B339" s="76" t="s">
        <v>3424</v>
      </c>
      <c r="C339" s="86" t="s">
        <v>3006</v>
      </c>
      <c r="D339" s="73">
        <v>8860</v>
      </c>
      <c r="E339" s="73"/>
      <c r="F339" s="73" t="s">
        <v>505</v>
      </c>
      <c r="G339" s="95">
        <v>44585</v>
      </c>
      <c r="H339" s="73"/>
      <c r="I339" s="83">
        <v>2.3399999999998431</v>
      </c>
      <c r="J339" s="86" t="s">
        <v>770</v>
      </c>
      <c r="K339" s="86" t="s">
        <v>133</v>
      </c>
      <c r="L339" s="87">
        <v>6.1120000000000001E-2</v>
      </c>
      <c r="M339" s="87">
        <v>7.0200000000034402E-2</v>
      </c>
      <c r="N339" s="83">
        <v>61722.081541000007</v>
      </c>
      <c r="O339" s="85">
        <v>102.24</v>
      </c>
      <c r="P339" s="83">
        <v>255.76949250600006</v>
      </c>
      <c r="Q339" s="84">
        <f t="shared" si="5"/>
        <v>8.3807136180760701E-4</v>
      </c>
      <c r="R339" s="84">
        <f>P339/'סכום נכסי הקרן'!$C$42</f>
        <v>3.3249190380657223E-5</v>
      </c>
    </row>
    <row r="340" spans="2:18">
      <c r="B340" s="76" t="s">
        <v>3424</v>
      </c>
      <c r="C340" s="86" t="s">
        <v>3006</v>
      </c>
      <c r="D340" s="73">
        <v>8977</v>
      </c>
      <c r="E340" s="73"/>
      <c r="F340" s="73" t="s">
        <v>505</v>
      </c>
      <c r="G340" s="95">
        <v>44553</v>
      </c>
      <c r="H340" s="73"/>
      <c r="I340" s="83">
        <v>2.3399999999708108</v>
      </c>
      <c r="J340" s="86" t="s">
        <v>770</v>
      </c>
      <c r="K340" s="86" t="s">
        <v>133</v>
      </c>
      <c r="L340" s="87">
        <v>6.1120000000000001E-2</v>
      </c>
      <c r="M340" s="87">
        <v>7.0299999999349883E-2</v>
      </c>
      <c r="N340" s="83">
        <v>9095.8856060000016</v>
      </c>
      <c r="O340" s="85">
        <v>102.22</v>
      </c>
      <c r="P340" s="83">
        <v>37.684972615000007</v>
      </c>
      <c r="Q340" s="84">
        <f t="shared" si="5"/>
        <v>1.234810923292368E-4</v>
      </c>
      <c r="R340" s="84">
        <f>P340/'סכום נכסי הקרן'!$C$42</f>
        <v>4.8989221376220042E-6</v>
      </c>
    </row>
    <row r="341" spans="2:18">
      <c r="B341" s="76" t="s">
        <v>3424</v>
      </c>
      <c r="C341" s="86" t="s">
        <v>3006</v>
      </c>
      <c r="D341" s="73">
        <v>8978</v>
      </c>
      <c r="E341" s="73"/>
      <c r="F341" s="73" t="s">
        <v>505</v>
      </c>
      <c r="G341" s="95">
        <v>44553</v>
      </c>
      <c r="H341" s="73"/>
      <c r="I341" s="83">
        <v>2.3399999999859324</v>
      </c>
      <c r="J341" s="86" t="s">
        <v>770</v>
      </c>
      <c r="K341" s="86" t="s">
        <v>133</v>
      </c>
      <c r="L341" s="87">
        <v>6.1120000000000001E-2</v>
      </c>
      <c r="M341" s="87">
        <v>7.1299999999635905E-2</v>
      </c>
      <c r="N341" s="83">
        <v>11694.710279000003</v>
      </c>
      <c r="O341" s="85">
        <v>101.98</v>
      </c>
      <c r="P341" s="83">
        <v>48.338348652000008</v>
      </c>
      <c r="Q341" s="84">
        <f t="shared" si="5"/>
        <v>1.583886541173874E-4</v>
      </c>
      <c r="R341" s="84">
        <f>P341/'סכום נכסי הקרן'!$C$42</f>
        <v>6.2838258827105043E-6</v>
      </c>
    </row>
    <row r="342" spans="2:18">
      <c r="B342" s="76" t="s">
        <v>3424</v>
      </c>
      <c r="C342" s="86" t="s">
        <v>3006</v>
      </c>
      <c r="D342" s="73">
        <v>8979</v>
      </c>
      <c r="E342" s="73"/>
      <c r="F342" s="73" t="s">
        <v>505</v>
      </c>
      <c r="G342" s="95">
        <v>44553</v>
      </c>
      <c r="H342" s="73"/>
      <c r="I342" s="83">
        <v>2.3400000000001775</v>
      </c>
      <c r="J342" s="86" t="s">
        <v>770</v>
      </c>
      <c r="K342" s="86" t="s">
        <v>133</v>
      </c>
      <c r="L342" s="87">
        <v>6.1120000000000001E-2</v>
      </c>
      <c r="M342" s="87">
        <v>7.0300000000030088E-2</v>
      </c>
      <c r="N342" s="83">
        <v>54575.313207000007</v>
      </c>
      <c r="O342" s="85">
        <v>102.22</v>
      </c>
      <c r="P342" s="83">
        <v>226.10983354400003</v>
      </c>
      <c r="Q342" s="84">
        <f t="shared" si="5"/>
        <v>7.4088654694369417E-4</v>
      </c>
      <c r="R342" s="84">
        <f>P342/'סכום נכסי הקרן'!$C$42</f>
        <v>2.9393532546759103E-5</v>
      </c>
    </row>
    <row r="343" spans="2:18">
      <c r="B343" s="76" t="s">
        <v>3424</v>
      </c>
      <c r="C343" s="86" t="s">
        <v>3006</v>
      </c>
      <c r="D343" s="73">
        <v>8918</v>
      </c>
      <c r="E343" s="73"/>
      <c r="F343" s="73" t="s">
        <v>505</v>
      </c>
      <c r="G343" s="95">
        <v>44553</v>
      </c>
      <c r="H343" s="73"/>
      <c r="I343" s="83">
        <v>2.3399999999696544</v>
      </c>
      <c r="J343" s="86" t="s">
        <v>770</v>
      </c>
      <c r="K343" s="86" t="s">
        <v>133</v>
      </c>
      <c r="L343" s="87">
        <v>6.1120000000000001E-2</v>
      </c>
      <c r="M343" s="87">
        <v>7.0399999999417873E-2</v>
      </c>
      <c r="N343" s="83">
        <v>7796.4733770000012</v>
      </c>
      <c r="O343" s="85">
        <v>102.2</v>
      </c>
      <c r="P343" s="83">
        <v>32.295085447000005</v>
      </c>
      <c r="Q343" s="84">
        <f t="shared" si="5"/>
        <v>1.0582022889076733E-4</v>
      </c>
      <c r="R343" s="84">
        <f>P343/'סכום נכסי הקרן'!$C$42</f>
        <v>4.1982545841025423E-6</v>
      </c>
    </row>
    <row r="344" spans="2:18">
      <c r="B344" s="76" t="s">
        <v>3424</v>
      </c>
      <c r="C344" s="86" t="s">
        <v>3006</v>
      </c>
      <c r="D344" s="73">
        <v>9037</v>
      </c>
      <c r="E344" s="73"/>
      <c r="F344" s="73" t="s">
        <v>505</v>
      </c>
      <c r="G344" s="95">
        <v>44671</v>
      </c>
      <c r="H344" s="73"/>
      <c r="I344" s="83">
        <v>2.3400000000000003</v>
      </c>
      <c r="J344" s="86" t="s">
        <v>770</v>
      </c>
      <c r="K344" s="86" t="s">
        <v>133</v>
      </c>
      <c r="L344" s="87">
        <v>6.1120000000000001E-2</v>
      </c>
      <c r="M344" s="87">
        <v>7.019999999950477E-2</v>
      </c>
      <c r="N344" s="83">
        <v>4872.7959680000013</v>
      </c>
      <c r="O344" s="85">
        <v>102.24</v>
      </c>
      <c r="P344" s="83">
        <v>20.192328700000001</v>
      </c>
      <c r="Q344" s="84">
        <f t="shared" si="5"/>
        <v>6.6163529691794045E-5</v>
      </c>
      <c r="R344" s="84">
        <f>P344/'סכום נכסי הקרן'!$C$42</f>
        <v>2.6249361274365391E-6</v>
      </c>
    </row>
    <row r="345" spans="2:18">
      <c r="B345" s="76" t="s">
        <v>3424</v>
      </c>
      <c r="C345" s="86" t="s">
        <v>3006</v>
      </c>
      <c r="D345" s="73">
        <v>9130</v>
      </c>
      <c r="E345" s="73"/>
      <c r="F345" s="73" t="s">
        <v>505</v>
      </c>
      <c r="G345" s="95">
        <v>44742</v>
      </c>
      <c r="H345" s="73"/>
      <c r="I345" s="83">
        <v>2.3399999999902601</v>
      </c>
      <c r="J345" s="86" t="s">
        <v>770</v>
      </c>
      <c r="K345" s="86" t="s">
        <v>133</v>
      </c>
      <c r="L345" s="87">
        <v>6.1120000000000001E-2</v>
      </c>
      <c r="M345" s="87">
        <v>7.0199999999790347E-2</v>
      </c>
      <c r="N345" s="83">
        <v>29236.775377000005</v>
      </c>
      <c r="O345" s="85">
        <v>102.24</v>
      </c>
      <c r="P345" s="83">
        <v>121.15396962700001</v>
      </c>
      <c r="Q345" s="84">
        <f t="shared" si="5"/>
        <v>3.9698116971990103E-4</v>
      </c>
      <c r="R345" s="84">
        <f>P345/'סכום נכסי הקרן'!$C$42</f>
        <v>1.5749616430137723E-5</v>
      </c>
    </row>
    <row r="346" spans="2:18">
      <c r="B346" s="76" t="s">
        <v>3424</v>
      </c>
      <c r="C346" s="86" t="s">
        <v>3006</v>
      </c>
      <c r="D346" s="73">
        <v>9313</v>
      </c>
      <c r="E346" s="73"/>
      <c r="F346" s="73" t="s">
        <v>505</v>
      </c>
      <c r="G346" s="95">
        <v>44886</v>
      </c>
      <c r="H346" s="73"/>
      <c r="I346" s="83">
        <v>2.3399999999880419</v>
      </c>
      <c r="J346" s="86" t="s">
        <v>770</v>
      </c>
      <c r="K346" s="86" t="s">
        <v>133</v>
      </c>
      <c r="L346" s="87">
        <v>6.1120000000000001E-2</v>
      </c>
      <c r="M346" s="87">
        <v>7.0199999999822446E-2</v>
      </c>
      <c r="N346" s="83">
        <v>13318.975459000001</v>
      </c>
      <c r="O346" s="85">
        <v>102.24</v>
      </c>
      <c r="P346" s="83">
        <v>55.192365099000007</v>
      </c>
      <c r="Q346" s="84">
        <f t="shared" si="5"/>
        <v>1.8084698111060484E-4</v>
      </c>
      <c r="R346" s="84">
        <f>P346/'סכום נכסי הקרן'!$C$42</f>
        <v>7.1748254131299222E-6</v>
      </c>
    </row>
    <row r="347" spans="2:18">
      <c r="B347" s="76" t="s">
        <v>3424</v>
      </c>
      <c r="C347" s="86" t="s">
        <v>3006</v>
      </c>
      <c r="D347" s="73">
        <v>9496</v>
      </c>
      <c r="E347" s="73"/>
      <c r="F347" s="73" t="s">
        <v>505</v>
      </c>
      <c r="G347" s="95">
        <v>44985</v>
      </c>
      <c r="H347" s="73"/>
      <c r="I347" s="83">
        <v>2.340000000004411</v>
      </c>
      <c r="J347" s="86" t="s">
        <v>770</v>
      </c>
      <c r="K347" s="86" t="s">
        <v>133</v>
      </c>
      <c r="L347" s="87">
        <v>6.1120000000000001E-2</v>
      </c>
      <c r="M347" s="87">
        <v>7.0200000000016263E-2</v>
      </c>
      <c r="N347" s="83">
        <v>20790.595885000002</v>
      </c>
      <c r="O347" s="85">
        <v>102.24</v>
      </c>
      <c r="P347" s="83">
        <v>86.153934942999996</v>
      </c>
      <c r="Q347" s="84">
        <f t="shared" si="5"/>
        <v>2.8229772392057348E-4</v>
      </c>
      <c r="R347" s="84">
        <f>P347/'סכום נכסי הקרן'!$C$42</f>
        <v>1.1199727367388682E-5</v>
      </c>
    </row>
    <row r="348" spans="2:18">
      <c r="B348" s="76" t="s">
        <v>3424</v>
      </c>
      <c r="C348" s="86" t="s">
        <v>3006</v>
      </c>
      <c r="D348" s="73">
        <v>9547</v>
      </c>
      <c r="E348" s="73"/>
      <c r="F348" s="73" t="s">
        <v>505</v>
      </c>
      <c r="G348" s="95">
        <v>45036</v>
      </c>
      <c r="H348" s="73"/>
      <c r="I348" s="83">
        <v>2.3400000000198058</v>
      </c>
      <c r="J348" s="86" t="s">
        <v>770</v>
      </c>
      <c r="K348" s="86" t="s">
        <v>133</v>
      </c>
      <c r="L348" s="87">
        <v>6.1120000000000001E-2</v>
      </c>
      <c r="M348" s="87">
        <v>7.0100000000049512E-2</v>
      </c>
      <c r="N348" s="83">
        <v>4872.7959680000013</v>
      </c>
      <c r="O348" s="85">
        <v>102.26</v>
      </c>
      <c r="P348" s="83">
        <v>20.196279290000003</v>
      </c>
      <c r="Q348" s="84">
        <f t="shared" si="5"/>
        <v>6.6176474458227302E-5</v>
      </c>
      <c r="R348" s="84">
        <f>P348/'סכום נכסי הקרן'!$C$42</f>
        <v>2.6254496911056812E-6</v>
      </c>
    </row>
    <row r="349" spans="2:18">
      <c r="B349" s="76" t="s">
        <v>3424</v>
      </c>
      <c r="C349" s="86" t="s">
        <v>3006</v>
      </c>
      <c r="D349" s="73">
        <v>9718</v>
      </c>
      <c r="E349" s="73"/>
      <c r="F349" s="73" t="s">
        <v>505</v>
      </c>
      <c r="G349" s="95">
        <v>45163</v>
      </c>
      <c r="H349" s="73"/>
      <c r="I349" s="83">
        <v>2.3799999999922941</v>
      </c>
      <c r="J349" s="86" t="s">
        <v>770</v>
      </c>
      <c r="K349" s="86" t="s">
        <v>133</v>
      </c>
      <c r="L349" s="87">
        <v>6.4320000000000002E-2</v>
      </c>
      <c r="M349" s="87">
        <v>7.2399999999823883E-2</v>
      </c>
      <c r="N349" s="83">
        <v>44985.651872000002</v>
      </c>
      <c r="O349" s="85">
        <v>99.65</v>
      </c>
      <c r="P349" s="83">
        <v>181.69317963000003</v>
      </c>
      <c r="Q349" s="84">
        <f t="shared" si="5"/>
        <v>5.9534797911872217E-4</v>
      </c>
      <c r="R349" s="84">
        <f>P349/'סכום נכסי הקרן'!$C$42</f>
        <v>2.3619514044440242E-5</v>
      </c>
    </row>
    <row r="350" spans="2:18">
      <c r="B350" s="76" t="s">
        <v>3424</v>
      </c>
      <c r="C350" s="86" t="s">
        <v>3006</v>
      </c>
      <c r="D350" s="73">
        <v>8829</v>
      </c>
      <c r="E350" s="73"/>
      <c r="F350" s="73" t="s">
        <v>505</v>
      </c>
      <c r="G350" s="95">
        <v>44553</v>
      </c>
      <c r="H350" s="73"/>
      <c r="I350" s="83">
        <v>2.340000000000467</v>
      </c>
      <c r="J350" s="86" t="s">
        <v>770</v>
      </c>
      <c r="K350" s="86" t="s">
        <v>133</v>
      </c>
      <c r="L350" s="87">
        <v>6.1180000000000005E-2</v>
      </c>
      <c r="M350" s="87">
        <v>6.9900000000009357E-2</v>
      </c>
      <c r="N350" s="83">
        <v>589608.30628600006</v>
      </c>
      <c r="O350" s="85">
        <v>102.24</v>
      </c>
      <c r="P350" s="83">
        <v>2443.2717137290001</v>
      </c>
      <c r="Q350" s="84">
        <f t="shared" si="5"/>
        <v>8.0057868994787718E-3</v>
      </c>
      <c r="R350" s="84">
        <f>P350/'סכום נכסי הקרן'!$C$42</f>
        <v>3.1761726375378576E-4</v>
      </c>
    </row>
    <row r="351" spans="2:18">
      <c r="B351" s="76" t="s">
        <v>3425</v>
      </c>
      <c r="C351" s="86" t="s">
        <v>3006</v>
      </c>
      <c r="D351" s="73">
        <v>7382</v>
      </c>
      <c r="E351" s="73"/>
      <c r="F351" s="73" t="s">
        <v>505</v>
      </c>
      <c r="G351" s="95">
        <v>43860</v>
      </c>
      <c r="H351" s="73"/>
      <c r="I351" s="83">
        <v>2.6399999999998078</v>
      </c>
      <c r="J351" s="86" t="s">
        <v>652</v>
      </c>
      <c r="K351" s="86" t="s">
        <v>131</v>
      </c>
      <c r="L351" s="87">
        <v>8.1652000000000002E-2</v>
      </c>
      <c r="M351" s="87">
        <v>8.3599999999993915E-2</v>
      </c>
      <c r="N351" s="83">
        <v>970913.00922900008</v>
      </c>
      <c r="O351" s="85">
        <v>100.74</v>
      </c>
      <c r="P351" s="83">
        <v>3740.2459273980003</v>
      </c>
      <c r="Q351" s="84">
        <f t="shared" si="5"/>
        <v>1.2255539029136809E-2</v>
      </c>
      <c r="R351" s="84">
        <f>P351/'סכום נכסי הקרן'!$C$42</f>
        <v>4.8621963351480076E-4</v>
      </c>
    </row>
    <row r="352" spans="2:18">
      <c r="B352" s="76" t="s">
        <v>3426</v>
      </c>
      <c r="C352" s="86" t="s">
        <v>3006</v>
      </c>
      <c r="D352" s="73">
        <v>9158</v>
      </c>
      <c r="E352" s="73"/>
      <c r="F352" s="73" t="s">
        <v>505</v>
      </c>
      <c r="G352" s="95">
        <v>44179</v>
      </c>
      <c r="H352" s="73"/>
      <c r="I352" s="83">
        <v>2.470000000000006</v>
      </c>
      <c r="J352" s="86" t="s">
        <v>652</v>
      </c>
      <c r="K352" s="86" t="s">
        <v>131</v>
      </c>
      <c r="L352" s="87">
        <v>8.0410999999999996E-2</v>
      </c>
      <c r="M352" s="87">
        <v>9.6600000000004835E-2</v>
      </c>
      <c r="N352" s="83">
        <v>433949.77041700005</v>
      </c>
      <c r="O352" s="85">
        <v>97.38</v>
      </c>
      <c r="P352" s="83">
        <v>1615.9470600170002</v>
      </c>
      <c r="Q352" s="84">
        <f t="shared" si="5"/>
        <v>5.2949198120869571E-3</v>
      </c>
      <c r="R352" s="84">
        <f>P352/'סכום נכסי הקרן'!$C$42</f>
        <v>2.1006778766747617E-4</v>
      </c>
    </row>
    <row r="353" spans="2:18">
      <c r="B353" s="76" t="s">
        <v>3427</v>
      </c>
      <c r="C353" s="86" t="s">
        <v>3006</v>
      </c>
      <c r="D353" s="73">
        <v>7823</v>
      </c>
      <c r="E353" s="73"/>
      <c r="F353" s="73" t="s">
        <v>505</v>
      </c>
      <c r="G353" s="95">
        <v>44027</v>
      </c>
      <c r="H353" s="73"/>
      <c r="I353" s="83">
        <v>3.3600000000001837</v>
      </c>
      <c r="J353" s="86" t="s">
        <v>770</v>
      </c>
      <c r="K353" s="86" t="s">
        <v>133</v>
      </c>
      <c r="L353" s="87">
        <v>2.35E-2</v>
      </c>
      <c r="M353" s="87">
        <v>2.1300000000001446E-2</v>
      </c>
      <c r="N353" s="83">
        <v>688233.70106100012</v>
      </c>
      <c r="O353" s="85">
        <v>101.47</v>
      </c>
      <c r="P353" s="83">
        <v>2830.4854627430004</v>
      </c>
      <c r="Q353" s="84">
        <f t="shared" si="5"/>
        <v>9.2745572706721974E-3</v>
      </c>
      <c r="R353" s="84">
        <f>P353/'סכום נכסי הקרן'!$C$42</f>
        <v>3.6795377391702386E-4</v>
      </c>
    </row>
    <row r="354" spans="2:18">
      <c r="B354" s="76" t="s">
        <v>3427</v>
      </c>
      <c r="C354" s="86" t="s">
        <v>3006</v>
      </c>
      <c r="D354" s="73">
        <v>7993</v>
      </c>
      <c r="E354" s="73"/>
      <c r="F354" s="73" t="s">
        <v>505</v>
      </c>
      <c r="G354" s="95">
        <v>44119</v>
      </c>
      <c r="H354" s="73"/>
      <c r="I354" s="83">
        <v>3.3599999999995611</v>
      </c>
      <c r="J354" s="86" t="s">
        <v>770</v>
      </c>
      <c r="K354" s="86" t="s">
        <v>133</v>
      </c>
      <c r="L354" s="87">
        <v>2.35E-2</v>
      </c>
      <c r="M354" s="87">
        <v>2.1299999999997633E-2</v>
      </c>
      <c r="N354" s="83">
        <v>688233.70149000001</v>
      </c>
      <c r="O354" s="85">
        <v>101.47</v>
      </c>
      <c r="P354" s="83">
        <v>2830.4854644590005</v>
      </c>
      <c r="Q354" s="84">
        <f t="shared" si="5"/>
        <v>9.2745572762949584E-3</v>
      </c>
      <c r="R354" s="84">
        <f>P354/'סכום נכסי הקרן'!$C$42</f>
        <v>3.6795377414009818E-4</v>
      </c>
    </row>
    <row r="355" spans="2:18">
      <c r="B355" s="76" t="s">
        <v>3427</v>
      </c>
      <c r="C355" s="86" t="s">
        <v>3006</v>
      </c>
      <c r="D355" s="73">
        <v>8187</v>
      </c>
      <c r="E355" s="73"/>
      <c r="F355" s="73" t="s">
        <v>505</v>
      </c>
      <c r="G355" s="95">
        <v>44211</v>
      </c>
      <c r="H355" s="73"/>
      <c r="I355" s="83">
        <v>3.3600000000001837</v>
      </c>
      <c r="J355" s="86" t="s">
        <v>770</v>
      </c>
      <c r="K355" s="86" t="s">
        <v>133</v>
      </c>
      <c r="L355" s="87">
        <v>2.35E-2</v>
      </c>
      <c r="M355" s="87">
        <v>2.1300000000001446E-2</v>
      </c>
      <c r="N355" s="83">
        <v>688233.70106100012</v>
      </c>
      <c r="O355" s="85">
        <v>101.47</v>
      </c>
      <c r="P355" s="83">
        <v>2830.4854627430004</v>
      </c>
      <c r="Q355" s="84">
        <f t="shared" si="5"/>
        <v>9.2745572706721974E-3</v>
      </c>
      <c r="R355" s="84">
        <f>P355/'סכום נכסי הקרן'!$C$42</f>
        <v>3.6795377391702386E-4</v>
      </c>
    </row>
    <row r="356" spans="2:18">
      <c r="B356" s="119"/>
      <c r="C356" s="119"/>
      <c r="D356" s="119"/>
      <c r="E356" s="119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</row>
    <row r="357" spans="2:18">
      <c r="B357" s="119"/>
      <c r="C357" s="119"/>
      <c r="D357" s="119"/>
      <c r="E357" s="119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</row>
    <row r="358" spans="2:18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24" t="s">
        <v>222</v>
      </c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24" t="s">
        <v>111</v>
      </c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24" t="s">
        <v>205</v>
      </c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24" t="s">
        <v>213</v>
      </c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19"/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19"/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</row>
    <row r="513" spans="2:18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</row>
    <row r="514" spans="2:18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</row>
    <row r="515" spans="2:18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</row>
    <row r="516" spans="2:18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</row>
    <row r="517" spans="2:18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</row>
    <row r="518" spans="2:18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</row>
    <row r="519" spans="2:18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</row>
    <row r="520" spans="2:18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</row>
    <row r="521" spans="2:18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</row>
    <row r="522" spans="2:18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</row>
    <row r="523" spans="2:18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</row>
    <row r="524" spans="2:18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</row>
    <row r="525" spans="2:18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</row>
    <row r="526" spans="2:18">
      <c r="B526" s="119"/>
      <c r="C526" s="119"/>
      <c r="D526" s="119"/>
      <c r="E526" s="119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</row>
    <row r="527" spans="2:18">
      <c r="B527" s="119"/>
      <c r="C527" s="119"/>
      <c r="D527" s="119"/>
      <c r="E527" s="119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</row>
    <row r="528" spans="2:18">
      <c r="B528" s="119"/>
      <c r="C528" s="119"/>
      <c r="D528" s="119"/>
      <c r="E528" s="119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</row>
    <row r="529" spans="2:18">
      <c r="B529" s="119"/>
      <c r="C529" s="119"/>
      <c r="D529" s="119"/>
      <c r="E529" s="119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</row>
    <row r="530" spans="2:18">
      <c r="B530" s="119"/>
      <c r="C530" s="119"/>
      <c r="D530" s="119"/>
      <c r="E530" s="119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</row>
    <row r="531" spans="2:18">
      <c r="B531" s="119"/>
      <c r="C531" s="119"/>
      <c r="D531" s="119"/>
      <c r="E531" s="119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</row>
    <row r="532" spans="2:18">
      <c r="B532" s="119"/>
      <c r="C532" s="119"/>
      <c r="D532" s="119"/>
      <c r="E532" s="119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</row>
    <row r="533" spans="2:18">
      <c r="B533" s="119"/>
      <c r="C533" s="119"/>
      <c r="D533" s="119"/>
      <c r="E533" s="11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</row>
    <row r="534" spans="2:18">
      <c r="B534" s="119"/>
      <c r="C534" s="119"/>
      <c r="D534" s="119"/>
      <c r="E534" s="11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</row>
    <row r="535" spans="2:18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</row>
    <row r="536" spans="2:18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</row>
    <row r="537" spans="2:18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</row>
    <row r="538" spans="2:18">
      <c r="B538" s="119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</row>
    <row r="539" spans="2:18">
      <c r="B539" s="119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</row>
    <row r="540" spans="2:18">
      <c r="B540" s="119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</row>
    <row r="541" spans="2:18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</row>
    <row r="542" spans="2:18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</row>
    <row r="543" spans="2:18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</row>
    <row r="544" spans="2:18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</row>
    <row r="545" spans="2:18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</row>
    <row r="546" spans="2:18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</row>
    <row r="547" spans="2:18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</row>
    <row r="548" spans="2:18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</row>
    <row r="549" spans="2:18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</row>
    <row r="550" spans="2:18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</row>
    <row r="551" spans="2:18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</row>
    <row r="552" spans="2:18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</row>
    <row r="553" spans="2:18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</row>
    <row r="554" spans="2:18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</row>
    <row r="555" spans="2:18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</row>
    <row r="556" spans="2:18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</row>
    <row r="557" spans="2:18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</row>
    <row r="558" spans="2:18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</row>
    <row r="559" spans="2:18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</row>
    <row r="560" spans="2:18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</row>
    <row r="561" spans="2:18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</row>
    <row r="562" spans="2:18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</row>
    <row r="563" spans="2:18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</row>
    <row r="564" spans="2:18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</row>
    <row r="565" spans="2:18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</row>
    <row r="566" spans="2:18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</row>
    <row r="567" spans="2:18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</row>
    <row r="568" spans="2:18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</row>
    <row r="569" spans="2:18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</row>
    <row r="570" spans="2:18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</row>
    <row r="571" spans="2:18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</row>
    <row r="572" spans="2:18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</row>
    <row r="573" spans="2:18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</row>
    <row r="574" spans="2:18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</row>
    <row r="575" spans="2:18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</row>
    <row r="576" spans="2:18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</row>
    <row r="577" spans="2:18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</row>
    <row r="578" spans="2:18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</row>
    <row r="579" spans="2:18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</row>
    <row r="580" spans="2:18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</row>
    <row r="581" spans="2:18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</row>
    <row r="582" spans="2:18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</row>
    <row r="583" spans="2:18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</row>
    <row r="584" spans="2:18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</row>
    <row r="585" spans="2:18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</row>
    <row r="586" spans="2:18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</row>
    <row r="587" spans="2:18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</row>
    <row r="588" spans="2:18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</row>
    <row r="589" spans="2:18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</row>
    <row r="590" spans="2:18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</row>
    <row r="591" spans="2:18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</row>
    <row r="592" spans="2:18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</row>
    <row r="593" spans="2:18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</row>
    <row r="594" spans="2:18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</row>
    <row r="595" spans="2:18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</row>
    <row r="596" spans="2:18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</row>
    <row r="597" spans="2:18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</row>
    <row r="598" spans="2:18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</row>
    <row r="599" spans="2:18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</row>
    <row r="600" spans="2:18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</row>
    <row r="601" spans="2:18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</row>
    <row r="602" spans="2:18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</row>
    <row r="603" spans="2:18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</row>
    <row r="604" spans="2:18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</row>
    <row r="605" spans="2:18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</row>
    <row r="606" spans="2:18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</row>
    <row r="607" spans="2:18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</row>
    <row r="608" spans="2:18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</row>
    <row r="609" spans="2:18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</row>
    <row r="610" spans="2:18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</row>
    <row r="611" spans="2:18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</row>
    <row r="612" spans="2:18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</row>
    <row r="613" spans="2:18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</row>
    <row r="614" spans="2:18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</row>
    <row r="615" spans="2:18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</row>
    <row r="616" spans="2:18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</row>
    <row r="617" spans="2:18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</row>
    <row r="618" spans="2:18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</row>
    <row r="619" spans="2:18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</row>
    <row r="620" spans="2:18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</row>
    <row r="621" spans="2:18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</row>
    <row r="622" spans="2:18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</row>
    <row r="623" spans="2:18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</row>
    <row r="624" spans="2:18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</row>
    <row r="625" spans="2:18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</row>
    <row r="626" spans="2:18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</row>
    <row r="627" spans="2:18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</row>
    <row r="628" spans="2:18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</row>
    <row r="629" spans="2:18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</row>
    <row r="630" spans="2:18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</row>
    <row r="631" spans="2:18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</row>
    <row r="632" spans="2:18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</row>
    <row r="633" spans="2:18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</row>
    <row r="634" spans="2:18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</row>
    <row r="635" spans="2:18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</row>
    <row r="636" spans="2:18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</row>
    <row r="637" spans="2:18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</row>
    <row r="638" spans="2:18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</row>
    <row r="639" spans="2:18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</row>
    <row r="640" spans="2:18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</row>
    <row r="641" spans="2:18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</row>
    <row r="642" spans="2:18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</row>
    <row r="643" spans="2:18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</row>
    <row r="644" spans="2:18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</row>
    <row r="645" spans="2:18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</row>
    <row r="646" spans="2:18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</row>
    <row r="647" spans="2:18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</row>
    <row r="648" spans="2:18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</row>
    <row r="649" spans="2:18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</row>
    <row r="650" spans="2:18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</row>
    <row r="651" spans="2:18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</row>
    <row r="652" spans="2:18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</row>
    <row r="653" spans="2:18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</row>
    <row r="654" spans="2:18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</row>
    <row r="655" spans="2:18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</row>
    <row r="656" spans="2:18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</row>
    <row r="657" spans="2:18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</row>
    <row r="658" spans="2:18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</row>
    <row r="659" spans="2:18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</row>
    <row r="660" spans="2:18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</row>
    <row r="661" spans="2:18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</row>
    <row r="662" spans="2:18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</row>
    <row r="663" spans="2:18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</row>
    <row r="664" spans="2:18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</row>
    <row r="665" spans="2:18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</row>
    <row r="666" spans="2:18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</row>
    <row r="667" spans="2:18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</row>
    <row r="668" spans="2:18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</row>
    <row r="669" spans="2:18">
      <c r="B669" s="119"/>
      <c r="C669" s="119"/>
      <c r="D669" s="119"/>
      <c r="E669" s="119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</row>
    <row r="670" spans="2:18">
      <c r="B670" s="119"/>
      <c r="C670" s="119"/>
      <c r="D670" s="119"/>
      <c r="E670" s="119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</row>
    <row r="671" spans="2:18">
      <c r="B671" s="119"/>
      <c r="C671" s="119"/>
      <c r="D671" s="119"/>
      <c r="E671" s="119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</row>
    <row r="672" spans="2:18">
      <c r="B672" s="119"/>
      <c r="C672" s="119"/>
      <c r="D672" s="119"/>
      <c r="E672" s="119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</row>
    <row r="673" spans="2:18">
      <c r="B673" s="119"/>
      <c r="C673" s="119"/>
      <c r="D673" s="119"/>
      <c r="E673" s="119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</row>
    <row r="674" spans="2:18">
      <c r="B674" s="119"/>
      <c r="C674" s="119"/>
      <c r="D674" s="119"/>
      <c r="E674" s="119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</row>
    <row r="675" spans="2:18">
      <c r="B675" s="119"/>
      <c r="C675" s="119"/>
      <c r="D675" s="119"/>
      <c r="E675" s="119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</row>
    <row r="676" spans="2:18">
      <c r="B676" s="119"/>
      <c r="C676" s="119"/>
      <c r="D676" s="119"/>
      <c r="E676" s="119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</row>
    <row r="677" spans="2:18">
      <c r="B677" s="119"/>
      <c r="C677" s="119"/>
      <c r="D677" s="119"/>
      <c r="E677" s="119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</row>
    <row r="678" spans="2:18">
      <c r="B678" s="119"/>
      <c r="C678" s="119"/>
      <c r="D678" s="119"/>
      <c r="E678" s="119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</row>
    <row r="679" spans="2:18">
      <c r="B679" s="119"/>
      <c r="C679" s="119"/>
      <c r="D679" s="119"/>
      <c r="E679" s="119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</row>
    <row r="680" spans="2:18">
      <c r="B680" s="119"/>
      <c r="C680" s="119"/>
      <c r="D680" s="119"/>
      <c r="E680" s="119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</row>
    <row r="681" spans="2:18">
      <c r="B681" s="119"/>
      <c r="C681" s="119"/>
      <c r="D681" s="119"/>
      <c r="E681" s="119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</row>
    <row r="682" spans="2:18">
      <c r="B682" s="119"/>
      <c r="C682" s="119"/>
      <c r="D682" s="119"/>
      <c r="E682" s="119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</row>
    <row r="683" spans="2:18">
      <c r="B683" s="119"/>
      <c r="C683" s="119"/>
      <c r="D683" s="119"/>
      <c r="E683" s="119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</row>
    <row r="684" spans="2:18">
      <c r="B684" s="119"/>
      <c r="C684" s="119"/>
      <c r="D684" s="119"/>
      <c r="E684" s="119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</row>
    <row r="685" spans="2:18">
      <c r="B685" s="119"/>
      <c r="C685" s="119"/>
      <c r="D685" s="119"/>
      <c r="E685" s="119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</row>
    <row r="686" spans="2:18">
      <c r="B686" s="119"/>
      <c r="C686" s="119"/>
      <c r="D686" s="119"/>
      <c r="E686" s="119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</row>
    <row r="687" spans="2:18">
      <c r="B687" s="119"/>
      <c r="C687" s="119"/>
      <c r="D687" s="119"/>
      <c r="E687" s="119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</row>
    <row r="688" spans="2:18">
      <c r="B688" s="119"/>
      <c r="C688" s="119"/>
      <c r="D688" s="119"/>
      <c r="E688" s="119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</row>
    <row r="689" spans="2:18">
      <c r="B689" s="119"/>
      <c r="C689" s="119"/>
      <c r="D689" s="119"/>
      <c r="E689" s="119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</row>
    <row r="690" spans="2:18">
      <c r="B690" s="119"/>
      <c r="C690" s="119"/>
      <c r="D690" s="119"/>
      <c r="E690" s="119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</row>
    <row r="691" spans="2:18">
      <c r="B691" s="119"/>
      <c r="C691" s="119"/>
      <c r="D691" s="119"/>
      <c r="E691" s="119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</row>
    <row r="692" spans="2:18">
      <c r="B692" s="119"/>
      <c r="C692" s="119"/>
      <c r="D692" s="119"/>
      <c r="E692" s="119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</row>
    <row r="693" spans="2:18">
      <c r="B693" s="119"/>
      <c r="C693" s="119"/>
      <c r="D693" s="119"/>
      <c r="E693" s="119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</row>
    <row r="694" spans="2:18">
      <c r="B694" s="119"/>
      <c r="C694" s="119"/>
      <c r="D694" s="119"/>
      <c r="E694" s="119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</row>
    <row r="695" spans="2:18">
      <c r="B695" s="119"/>
      <c r="C695" s="119"/>
      <c r="D695" s="119"/>
      <c r="E695" s="119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</row>
    <row r="696" spans="2:18">
      <c r="B696" s="119"/>
      <c r="C696" s="119"/>
      <c r="D696" s="119"/>
      <c r="E696" s="119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</row>
    <row r="697" spans="2:18">
      <c r="B697" s="119"/>
      <c r="C697" s="119"/>
      <c r="D697" s="119"/>
      <c r="E697" s="119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</row>
    <row r="698" spans="2:18">
      <c r="B698" s="119"/>
      <c r="C698" s="119"/>
      <c r="D698" s="119"/>
      <c r="E698" s="119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</row>
    <row r="699" spans="2:18">
      <c r="B699" s="119"/>
      <c r="C699" s="119"/>
      <c r="D699" s="119"/>
      <c r="E699" s="119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</row>
    <row r="700" spans="2:18">
      <c r="B700" s="119"/>
      <c r="C700" s="119"/>
      <c r="D700" s="119"/>
      <c r="E700" s="119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</row>
    <row r="701" spans="2:18">
      <c r="B701" s="119"/>
      <c r="C701" s="119"/>
      <c r="D701" s="119"/>
      <c r="E701" s="119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</row>
    <row r="702" spans="2:18">
      <c r="B702" s="119"/>
      <c r="C702" s="119"/>
      <c r="D702" s="119"/>
      <c r="E702" s="119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</row>
    <row r="703" spans="2:18">
      <c r="B703" s="119"/>
      <c r="C703" s="119"/>
      <c r="D703" s="119"/>
      <c r="E703" s="119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</row>
    <row r="704" spans="2:18">
      <c r="B704" s="119"/>
      <c r="C704" s="119"/>
      <c r="D704" s="119"/>
      <c r="E704" s="119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</row>
    <row r="705" spans="2:18">
      <c r="B705" s="119"/>
      <c r="C705" s="119"/>
      <c r="D705" s="119"/>
      <c r="E705" s="119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</row>
    <row r="706" spans="2:18">
      <c r="B706" s="119"/>
      <c r="C706" s="119"/>
      <c r="D706" s="119"/>
      <c r="E706" s="119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</row>
    <row r="707" spans="2:18">
      <c r="B707" s="119"/>
      <c r="C707" s="119"/>
      <c r="D707" s="119"/>
      <c r="E707" s="119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</row>
    <row r="708" spans="2:18">
      <c r="B708" s="119"/>
      <c r="C708" s="119"/>
      <c r="D708" s="119"/>
      <c r="E708" s="119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</row>
    <row r="709" spans="2:18">
      <c r="B709" s="119"/>
      <c r="C709" s="119"/>
      <c r="D709" s="119"/>
      <c r="E709" s="11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</row>
    <row r="710" spans="2:18">
      <c r="B710" s="119"/>
      <c r="C710" s="119"/>
      <c r="D710" s="119"/>
      <c r="E710" s="11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</row>
    <row r="711" spans="2:18">
      <c r="B711" s="119"/>
      <c r="C711" s="119"/>
      <c r="D711" s="119"/>
      <c r="E711" s="11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</row>
    <row r="712" spans="2:18">
      <c r="B712" s="119"/>
      <c r="C712" s="119"/>
      <c r="D712" s="119"/>
      <c r="E712" s="11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</row>
    <row r="713" spans="2:18">
      <c r="B713" s="119"/>
      <c r="C713" s="119"/>
      <c r="D713" s="119"/>
      <c r="E713" s="11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</row>
    <row r="714" spans="2:18">
      <c r="B714" s="119"/>
      <c r="C714" s="119"/>
      <c r="D714" s="119"/>
      <c r="E714" s="11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</row>
    <row r="715" spans="2:18">
      <c r="B715" s="119"/>
      <c r="C715" s="119"/>
      <c r="D715" s="119"/>
      <c r="E715" s="119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</row>
    <row r="716" spans="2:18">
      <c r="B716" s="119"/>
      <c r="C716" s="119"/>
      <c r="D716" s="119"/>
      <c r="E716" s="119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</row>
    <row r="717" spans="2:18">
      <c r="B717" s="119"/>
      <c r="C717" s="119"/>
      <c r="D717" s="119"/>
      <c r="E717" s="11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</row>
    <row r="718" spans="2:18">
      <c r="B718" s="119"/>
      <c r="C718" s="119"/>
      <c r="D718" s="119"/>
      <c r="E718" s="11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</row>
    <row r="719" spans="2:18">
      <c r="B719" s="119"/>
      <c r="C719" s="119"/>
      <c r="D719" s="119"/>
      <c r="E719" s="11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</row>
    <row r="720" spans="2:18">
      <c r="B720" s="119"/>
      <c r="C720" s="119"/>
      <c r="D720" s="119"/>
      <c r="E720" s="11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</row>
    <row r="721" spans="2:18">
      <c r="B721" s="119"/>
      <c r="C721" s="119"/>
      <c r="D721" s="119"/>
      <c r="E721" s="11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</row>
    <row r="722" spans="2:18">
      <c r="B722" s="119"/>
      <c r="C722" s="119"/>
      <c r="D722" s="119"/>
      <c r="E722" s="11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</row>
    <row r="723" spans="2:18">
      <c r="B723" s="119"/>
      <c r="C723" s="119"/>
      <c r="D723" s="119"/>
      <c r="E723" s="119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</row>
    <row r="724" spans="2:18">
      <c r="B724" s="119"/>
      <c r="C724" s="119"/>
      <c r="D724" s="119"/>
      <c r="E724" s="119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</row>
    <row r="725" spans="2:18">
      <c r="B725" s="119"/>
      <c r="C725" s="119"/>
      <c r="D725" s="119"/>
      <c r="E725" s="11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</row>
    <row r="726" spans="2:18">
      <c r="B726" s="119"/>
      <c r="C726" s="119"/>
      <c r="D726" s="119"/>
      <c r="E726" s="11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</row>
    <row r="727" spans="2:18">
      <c r="B727" s="119"/>
      <c r="C727" s="119"/>
      <c r="D727" s="119"/>
      <c r="E727" s="11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</row>
    <row r="728" spans="2:18">
      <c r="B728" s="119"/>
      <c r="C728" s="119"/>
      <c r="D728" s="119"/>
      <c r="E728" s="11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</row>
    <row r="729" spans="2:18">
      <c r="B729" s="119"/>
      <c r="C729" s="119"/>
      <c r="D729" s="119"/>
      <c r="E729" s="11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</row>
    <row r="730" spans="2:18">
      <c r="B730" s="119"/>
      <c r="C730" s="119"/>
      <c r="D730" s="119"/>
      <c r="E730" s="11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</row>
    <row r="731" spans="2:18">
      <c r="B731" s="119"/>
      <c r="C731" s="119"/>
      <c r="D731" s="119"/>
      <c r="E731" s="119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</row>
    <row r="732" spans="2:18">
      <c r="B732" s="119"/>
      <c r="C732" s="119"/>
      <c r="D732" s="119"/>
      <c r="E732" s="119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</row>
    <row r="733" spans="2:18">
      <c r="B733" s="119"/>
      <c r="C733" s="119"/>
      <c r="D733" s="119"/>
      <c r="E733" s="11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</row>
    <row r="734" spans="2:18">
      <c r="B734" s="119"/>
      <c r="C734" s="119"/>
      <c r="D734" s="119"/>
      <c r="E734" s="11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</row>
    <row r="735" spans="2:18">
      <c r="B735" s="119"/>
      <c r="C735" s="119"/>
      <c r="D735" s="119"/>
      <c r="E735" s="11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</row>
    <row r="736" spans="2:18">
      <c r="B736" s="119"/>
      <c r="C736" s="119"/>
      <c r="D736" s="119"/>
      <c r="E736" s="11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</row>
    <row r="737" spans="2:18">
      <c r="B737" s="119"/>
      <c r="C737" s="119"/>
      <c r="D737" s="119"/>
      <c r="E737" s="11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</row>
    <row r="738" spans="2:18">
      <c r="B738" s="119"/>
      <c r="C738" s="119"/>
      <c r="D738" s="119"/>
      <c r="E738" s="11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</row>
    <row r="739" spans="2:18">
      <c r="B739" s="119"/>
      <c r="C739" s="119"/>
      <c r="D739" s="119"/>
      <c r="E739" s="119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</row>
    <row r="740" spans="2:18">
      <c r="B740" s="119"/>
      <c r="C740" s="119"/>
      <c r="D740" s="119"/>
      <c r="E740" s="119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</row>
    <row r="741" spans="2:18">
      <c r="B741" s="119"/>
      <c r="C741" s="119"/>
      <c r="D741" s="119"/>
      <c r="E741" s="11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</row>
    <row r="742" spans="2:18">
      <c r="B742" s="119"/>
      <c r="C742" s="119"/>
      <c r="D742" s="119"/>
      <c r="E742" s="11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</row>
    <row r="743" spans="2:18">
      <c r="B743" s="119"/>
      <c r="C743" s="119"/>
      <c r="D743" s="119"/>
      <c r="E743" s="11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</row>
    <row r="744" spans="2:18">
      <c r="B744" s="119"/>
      <c r="C744" s="119"/>
      <c r="D744" s="119"/>
      <c r="E744" s="11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</row>
    <row r="745" spans="2:18">
      <c r="B745" s="119"/>
      <c r="C745" s="119"/>
      <c r="D745" s="119"/>
      <c r="E745" s="11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</row>
    <row r="746" spans="2:18">
      <c r="B746" s="119"/>
      <c r="C746" s="119"/>
      <c r="D746" s="119"/>
      <c r="E746" s="11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</row>
    <row r="747" spans="2:18">
      <c r="B747" s="119"/>
      <c r="C747" s="119"/>
      <c r="D747" s="119"/>
      <c r="E747" s="119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</row>
    <row r="748" spans="2:18">
      <c r="B748" s="119"/>
      <c r="C748" s="119"/>
      <c r="D748" s="119"/>
      <c r="E748" s="119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</row>
    <row r="749" spans="2:18">
      <c r="B749" s="119"/>
      <c r="C749" s="119"/>
      <c r="D749" s="119"/>
      <c r="E749" s="11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</row>
    <row r="750" spans="2:18">
      <c r="B750" s="119"/>
      <c r="C750" s="119"/>
      <c r="D750" s="119"/>
      <c r="E750" s="11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</row>
    <row r="751" spans="2:18">
      <c r="B751" s="119"/>
      <c r="C751" s="119"/>
      <c r="D751" s="119"/>
      <c r="E751" s="11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</row>
    <row r="752" spans="2:18">
      <c r="B752" s="119"/>
      <c r="C752" s="119"/>
      <c r="D752" s="119"/>
      <c r="E752" s="11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</row>
    <row r="753" spans="2:18">
      <c r="B753" s="119"/>
      <c r="C753" s="119"/>
      <c r="D753" s="119"/>
      <c r="E753" s="11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</row>
    <row r="754" spans="2:18">
      <c r="B754" s="119"/>
      <c r="C754" s="119"/>
      <c r="D754" s="119"/>
      <c r="E754" s="11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</row>
    <row r="755" spans="2:18">
      <c r="B755" s="119"/>
      <c r="C755" s="119"/>
      <c r="D755" s="119"/>
      <c r="E755" s="119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</row>
    <row r="756" spans="2:18">
      <c r="B756" s="119"/>
      <c r="C756" s="119"/>
      <c r="D756" s="119"/>
      <c r="E756" s="119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</row>
    <row r="757" spans="2:18">
      <c r="B757" s="119"/>
      <c r="C757" s="119"/>
      <c r="D757" s="119"/>
      <c r="E757" s="11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</row>
    <row r="758" spans="2:18">
      <c r="B758" s="119"/>
      <c r="C758" s="119"/>
      <c r="D758" s="119"/>
      <c r="E758" s="11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</row>
    <row r="759" spans="2:18">
      <c r="B759" s="119"/>
      <c r="C759" s="119"/>
      <c r="D759" s="119"/>
      <c r="E759" s="11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</row>
    <row r="760" spans="2:18">
      <c r="B760" s="119"/>
      <c r="C760" s="119"/>
      <c r="D760" s="119"/>
      <c r="E760" s="11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</row>
    <row r="761" spans="2:18">
      <c r="B761" s="119"/>
      <c r="C761" s="119"/>
      <c r="D761" s="119"/>
      <c r="E761" s="11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</row>
    <row r="762" spans="2:18">
      <c r="B762" s="119"/>
      <c r="C762" s="119"/>
      <c r="D762" s="119"/>
      <c r="E762" s="11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</row>
    <row r="763" spans="2:18">
      <c r="B763" s="119"/>
      <c r="C763" s="119"/>
      <c r="D763" s="119"/>
      <c r="E763" s="119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</row>
    <row r="764" spans="2:18">
      <c r="B764" s="119"/>
      <c r="C764" s="119"/>
      <c r="D764" s="119"/>
      <c r="E764" s="119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</row>
    <row r="765" spans="2:18">
      <c r="B765" s="119"/>
      <c r="C765" s="119"/>
      <c r="D765" s="119"/>
      <c r="E765" s="11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</row>
    <row r="766" spans="2:18">
      <c r="B766" s="119"/>
      <c r="C766" s="119"/>
      <c r="D766" s="119"/>
      <c r="E766" s="11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</row>
    <row r="767" spans="2:18">
      <c r="B767" s="119"/>
      <c r="C767" s="119"/>
      <c r="D767" s="119"/>
      <c r="E767" s="11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</row>
    <row r="768" spans="2:18">
      <c r="B768" s="119"/>
      <c r="C768" s="119"/>
      <c r="D768" s="119"/>
      <c r="E768" s="11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</row>
    <row r="769" spans="2:18">
      <c r="B769" s="119"/>
      <c r="C769" s="119"/>
      <c r="D769" s="119"/>
      <c r="E769" s="11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</row>
    <row r="770" spans="2:18">
      <c r="B770" s="119"/>
      <c r="C770" s="119"/>
      <c r="D770" s="119"/>
      <c r="E770" s="11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</row>
    <row r="771" spans="2:18">
      <c r="B771" s="119"/>
      <c r="C771" s="119"/>
      <c r="D771" s="119"/>
      <c r="E771" s="119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</row>
    <row r="772" spans="2:18">
      <c r="B772" s="119"/>
      <c r="C772" s="119"/>
      <c r="D772" s="119"/>
      <c r="E772" s="119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</row>
    <row r="773" spans="2:18">
      <c r="B773" s="119"/>
      <c r="C773" s="119"/>
      <c r="D773" s="119"/>
      <c r="E773" s="11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</row>
    <row r="774" spans="2:18">
      <c r="B774" s="119"/>
      <c r="C774" s="119"/>
      <c r="D774" s="119"/>
      <c r="E774" s="11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</row>
    <row r="775" spans="2:18">
      <c r="B775" s="119"/>
      <c r="C775" s="119"/>
      <c r="D775" s="119"/>
      <c r="E775" s="11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</row>
    <row r="776" spans="2:18">
      <c r="B776" s="119"/>
      <c r="C776" s="119"/>
      <c r="D776" s="119"/>
      <c r="E776" s="11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</row>
    <row r="777" spans="2:18">
      <c r="B777" s="119"/>
      <c r="C777" s="119"/>
      <c r="D777" s="119"/>
      <c r="E777" s="11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</row>
    <row r="778" spans="2:18">
      <c r="B778" s="119"/>
      <c r="C778" s="119"/>
      <c r="D778" s="119"/>
      <c r="E778" s="11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</row>
    <row r="779" spans="2:18">
      <c r="B779" s="119"/>
      <c r="C779" s="119"/>
      <c r="D779" s="119"/>
      <c r="E779" s="119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</row>
    <row r="780" spans="2:18">
      <c r="B780" s="119"/>
      <c r="C780" s="119"/>
      <c r="D780" s="119"/>
      <c r="E780" s="119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</row>
    <row r="781" spans="2:18">
      <c r="B781" s="119"/>
      <c r="C781" s="119"/>
      <c r="D781" s="119"/>
      <c r="E781" s="11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</row>
    <row r="782" spans="2:18">
      <c r="B782" s="119"/>
      <c r="C782" s="119"/>
      <c r="D782" s="119"/>
      <c r="E782" s="11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</row>
    <row r="783" spans="2:18">
      <c r="B783" s="119"/>
      <c r="C783" s="119"/>
      <c r="D783" s="119"/>
      <c r="E783" s="11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</row>
    <row r="784" spans="2:18">
      <c r="B784" s="119"/>
      <c r="C784" s="119"/>
      <c r="D784" s="119"/>
      <c r="E784" s="11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</row>
    <row r="785" spans="2:18">
      <c r="B785" s="119"/>
      <c r="C785" s="119"/>
      <c r="D785" s="119"/>
      <c r="E785" s="11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</row>
    <row r="786" spans="2:18">
      <c r="B786" s="119"/>
      <c r="C786" s="119"/>
      <c r="D786" s="119"/>
      <c r="E786" s="11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</row>
    <row r="787" spans="2:18">
      <c r="B787" s="119"/>
      <c r="C787" s="119"/>
      <c r="D787" s="119"/>
      <c r="E787" s="119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</row>
    <row r="788" spans="2:18">
      <c r="B788" s="119"/>
      <c r="C788" s="119"/>
      <c r="D788" s="119"/>
      <c r="E788" s="119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</row>
    <row r="789" spans="2:18">
      <c r="B789" s="119"/>
      <c r="C789" s="119"/>
      <c r="D789" s="119"/>
      <c r="E789" s="119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</row>
    <row r="790" spans="2:18">
      <c r="B790" s="119"/>
      <c r="C790" s="119"/>
      <c r="D790" s="119"/>
      <c r="E790" s="119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</row>
    <row r="791" spans="2:18">
      <c r="B791" s="119"/>
      <c r="C791" s="119"/>
      <c r="D791" s="119"/>
      <c r="E791" s="119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</row>
    <row r="792" spans="2:18">
      <c r="B792" s="119"/>
      <c r="C792" s="119"/>
      <c r="D792" s="119"/>
      <c r="E792" s="119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</row>
    <row r="793" spans="2:18">
      <c r="B793" s="119"/>
      <c r="C793" s="119"/>
      <c r="D793" s="119"/>
      <c r="E793" s="119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</row>
    <row r="794" spans="2:18">
      <c r="B794" s="119"/>
      <c r="C794" s="119"/>
      <c r="D794" s="119"/>
      <c r="E794" s="119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</row>
    <row r="795" spans="2:18">
      <c r="B795" s="119"/>
      <c r="C795" s="119"/>
      <c r="D795" s="119"/>
      <c r="E795" s="119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</row>
    <row r="796" spans="2:18">
      <c r="B796" s="119"/>
      <c r="C796" s="119"/>
      <c r="D796" s="119"/>
      <c r="E796" s="119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</row>
    <row r="797" spans="2:18">
      <c r="B797" s="119"/>
      <c r="C797" s="119"/>
      <c r="D797" s="119"/>
      <c r="E797" s="119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</row>
    <row r="798" spans="2:18">
      <c r="B798" s="119"/>
      <c r="C798" s="119"/>
      <c r="D798" s="119"/>
      <c r="E798" s="119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</row>
    <row r="799" spans="2:18">
      <c r="B799" s="119"/>
      <c r="C799" s="119"/>
      <c r="D799" s="119"/>
      <c r="E799" s="119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</row>
    <row r="800" spans="2:18">
      <c r="B800" s="119"/>
      <c r="C800" s="119"/>
      <c r="D800" s="119"/>
      <c r="E800" s="119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</row>
    <row r="801" spans="2:18">
      <c r="B801" s="119"/>
      <c r="C801" s="119"/>
      <c r="D801" s="119"/>
      <c r="E801" s="119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</row>
    <row r="802" spans="2:18">
      <c r="B802" s="119"/>
      <c r="C802" s="119"/>
      <c r="D802" s="119"/>
      <c r="E802" s="119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</row>
    <row r="803" spans="2:18">
      <c r="B803" s="119"/>
      <c r="C803" s="119"/>
      <c r="D803" s="119"/>
      <c r="E803" s="119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</row>
    <row r="804" spans="2:18">
      <c r="B804" s="119"/>
      <c r="C804" s="119"/>
      <c r="D804" s="119"/>
      <c r="E804" s="119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</row>
    <row r="805" spans="2:18">
      <c r="B805" s="119"/>
      <c r="C805" s="119"/>
      <c r="D805" s="119"/>
      <c r="E805" s="119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</row>
    <row r="806" spans="2:18">
      <c r="B806" s="119"/>
      <c r="C806" s="119"/>
      <c r="D806" s="119"/>
      <c r="E806" s="119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</row>
    <row r="807" spans="2:18">
      <c r="B807" s="119"/>
      <c r="C807" s="119"/>
      <c r="D807" s="119"/>
      <c r="E807" s="119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</row>
    <row r="808" spans="2:18">
      <c r="B808" s="119"/>
      <c r="C808" s="119"/>
      <c r="D808" s="119"/>
      <c r="E808" s="119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</row>
    <row r="809" spans="2:18">
      <c r="B809" s="119"/>
      <c r="C809" s="119"/>
      <c r="D809" s="119"/>
      <c r="E809" s="119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</row>
    <row r="810" spans="2:18">
      <c r="B810" s="119"/>
      <c r="C810" s="119"/>
      <c r="D810" s="119"/>
      <c r="E810" s="119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</row>
    <row r="811" spans="2:18">
      <c r="B811" s="119"/>
      <c r="C811" s="119"/>
      <c r="D811" s="119"/>
      <c r="E811" s="119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</row>
    <row r="812" spans="2:18">
      <c r="B812" s="119"/>
      <c r="C812" s="119"/>
      <c r="D812" s="119"/>
      <c r="E812" s="119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</row>
    <row r="813" spans="2:18">
      <c r="B813" s="119"/>
      <c r="C813" s="119"/>
      <c r="D813" s="119"/>
      <c r="E813" s="119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</row>
    <row r="814" spans="2:18">
      <c r="B814" s="119"/>
      <c r="C814" s="119"/>
      <c r="D814" s="119"/>
      <c r="E814" s="119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</row>
    <row r="815" spans="2:18">
      <c r="B815" s="119"/>
      <c r="C815" s="119"/>
      <c r="D815" s="119"/>
      <c r="E815" s="119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</row>
    <row r="816" spans="2:18">
      <c r="B816" s="119"/>
      <c r="C816" s="119"/>
      <c r="D816" s="119"/>
      <c r="E816" s="119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</row>
    <row r="817" spans="2:18">
      <c r="B817" s="119"/>
      <c r="C817" s="119"/>
      <c r="D817" s="119"/>
      <c r="E817" s="119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</row>
    <row r="818" spans="2:18">
      <c r="B818" s="119"/>
      <c r="C818" s="119"/>
      <c r="D818" s="119"/>
      <c r="E818" s="119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</row>
    <row r="819" spans="2:18">
      <c r="B819" s="119"/>
      <c r="C819" s="119"/>
      <c r="D819" s="119"/>
      <c r="E819" s="119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</row>
    <row r="820" spans="2:18">
      <c r="B820" s="119"/>
      <c r="C820" s="119"/>
      <c r="D820" s="119"/>
      <c r="E820" s="119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</row>
    <row r="821" spans="2:18">
      <c r="B821" s="119"/>
      <c r="C821" s="119"/>
      <c r="D821" s="119"/>
      <c r="E821" s="119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</row>
    <row r="822" spans="2:18">
      <c r="B822" s="119"/>
      <c r="C822" s="119"/>
      <c r="D822" s="119"/>
      <c r="E822" s="119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</row>
    <row r="823" spans="2:18">
      <c r="B823" s="119"/>
      <c r="C823" s="119"/>
      <c r="D823" s="119"/>
      <c r="E823" s="119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</row>
    <row r="824" spans="2:18">
      <c r="B824" s="119"/>
      <c r="C824" s="119"/>
      <c r="D824" s="119"/>
      <c r="E824" s="119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</row>
    <row r="825" spans="2:18">
      <c r="B825" s="119"/>
      <c r="C825" s="119"/>
      <c r="D825" s="119"/>
      <c r="E825" s="119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</row>
    <row r="826" spans="2:18">
      <c r="B826" s="119"/>
      <c r="C826" s="119"/>
      <c r="D826" s="119"/>
      <c r="E826" s="119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</row>
    <row r="827" spans="2:18">
      <c r="B827" s="119"/>
      <c r="C827" s="119"/>
      <c r="D827" s="119"/>
      <c r="E827" s="119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</row>
    <row r="828" spans="2:18">
      <c r="B828" s="119"/>
      <c r="C828" s="119"/>
      <c r="D828" s="119"/>
      <c r="E828" s="119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</row>
    <row r="829" spans="2:18">
      <c r="B829" s="119"/>
      <c r="C829" s="119"/>
      <c r="D829" s="119"/>
      <c r="E829" s="119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</row>
    <row r="830" spans="2:18">
      <c r="B830" s="119"/>
      <c r="C830" s="119"/>
      <c r="D830" s="119"/>
      <c r="E830" s="119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</row>
    <row r="831" spans="2:18">
      <c r="B831" s="119"/>
      <c r="C831" s="119"/>
      <c r="D831" s="119"/>
      <c r="E831" s="119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</row>
    <row r="832" spans="2:18">
      <c r="B832" s="119"/>
      <c r="C832" s="119"/>
      <c r="D832" s="119"/>
      <c r="E832" s="119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</row>
    <row r="833" spans="2:18">
      <c r="B833" s="119"/>
      <c r="C833" s="119"/>
      <c r="D833" s="119"/>
      <c r="E833" s="119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</row>
    <row r="834" spans="2:18">
      <c r="B834" s="119"/>
      <c r="C834" s="119"/>
      <c r="D834" s="119"/>
      <c r="E834" s="119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</row>
    <row r="835" spans="2:18">
      <c r="B835" s="119"/>
      <c r="C835" s="119"/>
      <c r="D835" s="119"/>
      <c r="E835" s="119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</row>
    <row r="836" spans="2:18">
      <c r="B836" s="119"/>
      <c r="C836" s="119"/>
      <c r="D836" s="119"/>
      <c r="E836" s="119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</row>
    <row r="837" spans="2:18">
      <c r="B837" s="119"/>
      <c r="C837" s="119"/>
      <c r="D837" s="119"/>
      <c r="E837" s="119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</row>
    <row r="838" spans="2:18">
      <c r="B838" s="119"/>
      <c r="C838" s="119"/>
      <c r="D838" s="119"/>
      <c r="E838" s="119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</row>
    <row r="839" spans="2:18">
      <c r="B839" s="119"/>
      <c r="C839" s="119"/>
      <c r="D839" s="119"/>
      <c r="E839" s="119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</row>
    <row r="840" spans="2:18">
      <c r="B840" s="119"/>
      <c r="C840" s="119"/>
      <c r="D840" s="119"/>
      <c r="E840" s="119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</row>
    <row r="841" spans="2:18">
      <c r="B841" s="119"/>
      <c r="C841" s="119"/>
      <c r="D841" s="119"/>
      <c r="E841" s="119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</row>
    <row r="842" spans="2:18">
      <c r="B842" s="119"/>
      <c r="C842" s="119"/>
      <c r="D842" s="119"/>
      <c r="E842" s="119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</row>
    <row r="843" spans="2:18">
      <c r="B843" s="119"/>
      <c r="C843" s="119"/>
      <c r="D843" s="119"/>
      <c r="E843" s="119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</row>
    <row r="844" spans="2:18">
      <c r="B844" s="119"/>
      <c r="C844" s="119"/>
      <c r="D844" s="119"/>
      <c r="E844" s="119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</row>
    <row r="845" spans="2:18">
      <c r="B845" s="119"/>
      <c r="C845" s="119"/>
      <c r="D845" s="119"/>
      <c r="E845" s="119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</row>
    <row r="846" spans="2:18">
      <c r="B846" s="119"/>
      <c r="C846" s="119"/>
      <c r="D846" s="119"/>
      <c r="E846" s="119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</row>
    <row r="847" spans="2:18">
      <c r="B847" s="119"/>
      <c r="C847" s="119"/>
      <c r="D847" s="119"/>
      <c r="E847" s="119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</row>
    <row r="848" spans="2:18">
      <c r="B848" s="119"/>
      <c r="C848" s="119"/>
      <c r="D848" s="119"/>
      <c r="E848" s="119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</row>
    <row r="849" spans="2:18">
      <c r="B849" s="119"/>
      <c r="C849" s="119"/>
      <c r="D849" s="119"/>
      <c r="E849" s="119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</row>
    <row r="850" spans="2:18">
      <c r="B850" s="119"/>
      <c r="C850" s="119"/>
      <c r="D850" s="119"/>
      <c r="E850" s="119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</row>
    <row r="851" spans="2:18">
      <c r="B851" s="119"/>
      <c r="C851" s="119"/>
      <c r="D851" s="119"/>
      <c r="E851" s="119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</row>
    <row r="852" spans="2:18">
      <c r="B852" s="119"/>
      <c r="C852" s="119"/>
      <c r="D852" s="119"/>
      <c r="E852" s="119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</row>
    <row r="853" spans="2:18">
      <c r="B853" s="119"/>
      <c r="C853" s="119"/>
      <c r="D853" s="119"/>
      <c r="E853" s="119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</row>
    <row r="854" spans="2:18">
      <c r="B854" s="119"/>
      <c r="C854" s="119"/>
      <c r="D854" s="119"/>
      <c r="E854" s="119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</row>
    <row r="855" spans="2:18">
      <c r="B855" s="119"/>
      <c r="C855" s="119"/>
      <c r="D855" s="119"/>
      <c r="E855" s="119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</row>
    <row r="856" spans="2:18">
      <c r="B856" s="119"/>
      <c r="C856" s="119"/>
      <c r="D856" s="119"/>
      <c r="E856" s="119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</row>
    <row r="857" spans="2:18">
      <c r="B857" s="119"/>
      <c r="C857" s="119"/>
      <c r="D857" s="119"/>
      <c r="E857" s="119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</row>
    <row r="858" spans="2:18">
      <c r="B858" s="119"/>
      <c r="C858" s="119"/>
      <c r="D858" s="119"/>
      <c r="E858" s="119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</row>
    <row r="859" spans="2:18">
      <c r="B859" s="119"/>
      <c r="C859" s="119"/>
      <c r="D859" s="119"/>
      <c r="E859" s="119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</row>
    <row r="860" spans="2:18">
      <c r="B860" s="119"/>
      <c r="C860" s="119"/>
      <c r="D860" s="119"/>
      <c r="E860" s="119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</row>
    <row r="861" spans="2:18">
      <c r="B861" s="119"/>
      <c r="C861" s="119"/>
      <c r="D861" s="119"/>
      <c r="E861" s="119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</row>
    <row r="862" spans="2:18">
      <c r="B862" s="119"/>
      <c r="C862" s="119"/>
      <c r="D862" s="119"/>
      <c r="E862" s="119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</row>
    <row r="863" spans="2:18">
      <c r="B863" s="119"/>
      <c r="C863" s="119"/>
      <c r="D863" s="119"/>
      <c r="E863" s="119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</row>
    <row r="864" spans="2:18">
      <c r="B864" s="119"/>
      <c r="C864" s="119"/>
      <c r="D864" s="119"/>
      <c r="E864" s="119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</row>
    <row r="865" spans="2:18">
      <c r="B865" s="119"/>
      <c r="C865" s="119"/>
      <c r="D865" s="119"/>
      <c r="E865" s="119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</row>
    <row r="866" spans="2:18">
      <c r="B866" s="119"/>
      <c r="C866" s="119"/>
      <c r="D866" s="119"/>
      <c r="E866" s="119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</row>
    <row r="867" spans="2:18">
      <c r="B867" s="119"/>
      <c r="C867" s="119"/>
      <c r="D867" s="119"/>
      <c r="E867" s="119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</row>
    <row r="868" spans="2:18">
      <c r="B868" s="119"/>
      <c r="C868" s="119"/>
      <c r="D868" s="119"/>
      <c r="E868" s="119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</row>
    <row r="869" spans="2:18">
      <c r="B869" s="119"/>
      <c r="C869" s="119"/>
      <c r="D869" s="119"/>
      <c r="E869" s="119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</row>
    <row r="870" spans="2:18">
      <c r="B870" s="119"/>
      <c r="C870" s="119"/>
      <c r="D870" s="119"/>
      <c r="E870" s="119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</row>
    <row r="871" spans="2:18">
      <c r="B871" s="119"/>
      <c r="C871" s="119"/>
      <c r="D871" s="119"/>
      <c r="E871" s="119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</row>
    <row r="872" spans="2:18">
      <c r="B872" s="119"/>
      <c r="C872" s="119"/>
      <c r="D872" s="119"/>
      <c r="E872" s="119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</row>
    <row r="873" spans="2:18">
      <c r="B873" s="119"/>
      <c r="C873" s="119"/>
      <c r="D873" s="119"/>
      <c r="E873" s="119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</row>
    <row r="874" spans="2:18">
      <c r="B874" s="119"/>
      <c r="C874" s="119"/>
      <c r="D874" s="119"/>
      <c r="E874" s="119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</row>
    <row r="875" spans="2:18">
      <c r="B875" s="119"/>
      <c r="C875" s="119"/>
      <c r="D875" s="119"/>
      <c r="E875" s="119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</row>
    <row r="876" spans="2:18">
      <c r="B876" s="119"/>
      <c r="C876" s="119"/>
      <c r="D876" s="119"/>
      <c r="E876" s="119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</row>
    <row r="877" spans="2:18">
      <c r="B877" s="119"/>
      <c r="C877" s="119"/>
      <c r="D877" s="119"/>
      <c r="E877" s="119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</row>
    <row r="878" spans="2:18">
      <c r="B878" s="119"/>
      <c r="C878" s="119"/>
      <c r="D878" s="119"/>
      <c r="E878" s="119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</row>
    <row r="879" spans="2:18">
      <c r="B879" s="119"/>
      <c r="C879" s="119"/>
      <c r="D879" s="119"/>
      <c r="E879" s="119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</row>
    <row r="880" spans="2:18">
      <c r="B880" s="119"/>
      <c r="C880" s="119"/>
      <c r="D880" s="119"/>
      <c r="E880" s="119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</row>
    <row r="881" spans="2:18">
      <c r="B881" s="119"/>
      <c r="C881" s="119"/>
      <c r="D881" s="119"/>
      <c r="E881" s="119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</row>
    <row r="882" spans="2:18">
      <c r="B882" s="119"/>
      <c r="C882" s="119"/>
      <c r="D882" s="119"/>
      <c r="E882" s="119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</row>
    <row r="883" spans="2:18">
      <c r="B883" s="119"/>
      <c r="C883" s="119"/>
      <c r="D883" s="119"/>
      <c r="E883" s="119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</row>
    <row r="884" spans="2:18">
      <c r="B884" s="119"/>
      <c r="C884" s="119"/>
      <c r="D884" s="119"/>
      <c r="E884" s="119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</row>
    <row r="885" spans="2:18">
      <c r="B885" s="119"/>
      <c r="C885" s="119"/>
      <c r="D885" s="119"/>
      <c r="E885" s="119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</row>
    <row r="886" spans="2:18">
      <c r="B886" s="119"/>
      <c r="C886" s="119"/>
      <c r="D886" s="119"/>
      <c r="E886" s="119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</row>
    <row r="887" spans="2:18">
      <c r="B887" s="119"/>
      <c r="C887" s="119"/>
      <c r="D887" s="119"/>
      <c r="E887" s="119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</row>
    <row r="888" spans="2:18">
      <c r="B888" s="119"/>
      <c r="C888" s="119"/>
      <c r="D888" s="119"/>
      <c r="E888" s="119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</row>
    <row r="889" spans="2:18">
      <c r="B889" s="119"/>
      <c r="C889" s="119"/>
      <c r="D889" s="119"/>
      <c r="E889" s="119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</row>
    <row r="890" spans="2:18">
      <c r="B890" s="119"/>
      <c r="C890" s="119"/>
      <c r="D890" s="119"/>
      <c r="E890" s="119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</row>
    <row r="891" spans="2:18">
      <c r="B891" s="119"/>
      <c r="C891" s="119"/>
      <c r="D891" s="119"/>
      <c r="E891" s="119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</row>
    <row r="892" spans="2:18">
      <c r="B892" s="119"/>
      <c r="C892" s="119"/>
      <c r="D892" s="119"/>
      <c r="E892" s="119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</row>
    <row r="893" spans="2:18">
      <c r="B893" s="119"/>
      <c r="C893" s="119"/>
      <c r="D893" s="119"/>
      <c r="E893" s="119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</row>
    <row r="894" spans="2:18">
      <c r="B894" s="119"/>
      <c r="C894" s="119"/>
      <c r="D894" s="119"/>
      <c r="E894" s="119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</row>
    <row r="895" spans="2:18">
      <c r="B895" s="119"/>
      <c r="C895" s="119"/>
      <c r="D895" s="119"/>
      <c r="E895" s="119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</row>
    <row r="896" spans="2:18">
      <c r="B896" s="119"/>
      <c r="C896" s="119"/>
      <c r="D896" s="119"/>
      <c r="E896" s="119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</row>
    <row r="897" spans="2:18">
      <c r="B897" s="119"/>
      <c r="C897" s="119"/>
      <c r="D897" s="119"/>
      <c r="E897" s="119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</row>
    <row r="898" spans="2:18">
      <c r="B898" s="119"/>
      <c r="C898" s="119"/>
      <c r="D898" s="119"/>
      <c r="E898" s="119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</row>
    <row r="899" spans="2:18">
      <c r="B899" s="119"/>
      <c r="C899" s="119"/>
      <c r="D899" s="119"/>
      <c r="E899" s="119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</row>
    <row r="900" spans="2:18">
      <c r="B900" s="119"/>
      <c r="C900" s="119"/>
      <c r="D900" s="119"/>
      <c r="E900" s="119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</row>
    <row r="901" spans="2:18">
      <c r="B901" s="119"/>
      <c r="C901" s="119"/>
      <c r="D901" s="119"/>
      <c r="E901" s="119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</row>
    <row r="902" spans="2:18">
      <c r="B902" s="119"/>
      <c r="C902" s="119"/>
      <c r="D902" s="119"/>
      <c r="E902" s="119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</row>
    <row r="903" spans="2:18">
      <c r="B903" s="119"/>
      <c r="C903" s="119"/>
      <c r="D903" s="119"/>
      <c r="E903" s="119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</row>
    <row r="904" spans="2:18">
      <c r="B904" s="119"/>
      <c r="C904" s="119"/>
      <c r="D904" s="119"/>
      <c r="E904" s="119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</row>
    <row r="905" spans="2:18">
      <c r="B905" s="119"/>
      <c r="C905" s="119"/>
      <c r="D905" s="119"/>
      <c r="E905" s="119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</row>
    <row r="906" spans="2:18">
      <c r="B906" s="119"/>
      <c r="C906" s="119"/>
      <c r="D906" s="119"/>
      <c r="E906" s="119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</row>
    <row r="907" spans="2:18">
      <c r="B907" s="119"/>
      <c r="C907" s="119"/>
      <c r="D907" s="119"/>
      <c r="E907" s="119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</row>
    <row r="908" spans="2:18">
      <c r="B908" s="119"/>
      <c r="C908" s="119"/>
      <c r="D908" s="119"/>
      <c r="E908" s="119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</row>
    <row r="909" spans="2:18">
      <c r="B909" s="119"/>
      <c r="C909" s="119"/>
      <c r="D909" s="119"/>
      <c r="E909" s="119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</row>
    <row r="910" spans="2:18">
      <c r="B910" s="119"/>
      <c r="C910" s="119"/>
      <c r="D910" s="119"/>
      <c r="E910" s="119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</row>
    <row r="911" spans="2:18">
      <c r="B911" s="119"/>
      <c r="C911" s="119"/>
      <c r="D911" s="119"/>
      <c r="E911" s="119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</row>
    <row r="912" spans="2:18">
      <c r="B912" s="119"/>
      <c r="C912" s="119"/>
      <c r="D912" s="119"/>
      <c r="E912" s="119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</row>
    <row r="913" spans="2:18">
      <c r="B913" s="119"/>
      <c r="C913" s="119"/>
      <c r="D913" s="119"/>
      <c r="E913" s="119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</row>
    <row r="914" spans="2:18">
      <c r="B914" s="119"/>
      <c r="C914" s="119"/>
      <c r="D914" s="119"/>
      <c r="E914" s="119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</row>
    <row r="915" spans="2:18">
      <c r="B915" s="119"/>
      <c r="C915" s="119"/>
      <c r="D915" s="119"/>
      <c r="E915" s="119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</row>
    <row r="916" spans="2:18">
      <c r="B916" s="119"/>
      <c r="C916" s="119"/>
      <c r="D916" s="119"/>
      <c r="E916" s="119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</row>
    <row r="917" spans="2:18">
      <c r="B917" s="119"/>
      <c r="C917" s="119"/>
      <c r="D917" s="119"/>
      <c r="E917" s="119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</row>
    <row r="918" spans="2:18">
      <c r="B918" s="119"/>
      <c r="C918" s="119"/>
      <c r="D918" s="119"/>
      <c r="E918" s="119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</row>
    <row r="919" spans="2:18">
      <c r="B919" s="119"/>
      <c r="C919" s="119"/>
      <c r="D919" s="119"/>
      <c r="E919" s="119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</row>
    <row r="920" spans="2:18">
      <c r="B920" s="119"/>
      <c r="C920" s="119"/>
      <c r="D920" s="119"/>
      <c r="E920" s="119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</row>
    <row r="921" spans="2:18">
      <c r="B921" s="119"/>
      <c r="C921" s="119"/>
      <c r="D921" s="119"/>
      <c r="E921" s="119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</row>
    <row r="922" spans="2:18">
      <c r="B922" s="119"/>
      <c r="C922" s="119"/>
      <c r="D922" s="119"/>
      <c r="E922" s="119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</row>
    <row r="923" spans="2:18">
      <c r="B923" s="119"/>
      <c r="C923" s="119"/>
      <c r="D923" s="119"/>
      <c r="E923" s="119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</row>
    <row r="924" spans="2:18">
      <c r="B924" s="119"/>
      <c r="C924" s="119"/>
      <c r="D924" s="119"/>
      <c r="E924" s="119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</row>
    <row r="925" spans="2:18">
      <c r="B925" s="119"/>
      <c r="C925" s="119"/>
      <c r="D925" s="119"/>
      <c r="E925" s="119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</row>
    <row r="926" spans="2:18">
      <c r="B926" s="119"/>
      <c r="C926" s="119"/>
      <c r="D926" s="119"/>
      <c r="E926" s="119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</row>
    <row r="927" spans="2:18">
      <c r="B927" s="119"/>
      <c r="C927" s="119"/>
      <c r="D927" s="119"/>
      <c r="E927" s="119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</row>
    <row r="928" spans="2:18">
      <c r="B928" s="119"/>
      <c r="C928" s="119"/>
      <c r="D928" s="119"/>
      <c r="E928" s="119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</row>
    <row r="929" spans="2:18">
      <c r="B929" s="119"/>
      <c r="C929" s="119"/>
      <c r="D929" s="119"/>
      <c r="E929" s="119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</row>
    <row r="930" spans="2:18">
      <c r="B930" s="119"/>
      <c r="C930" s="119"/>
      <c r="D930" s="119"/>
      <c r="E930" s="119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</row>
    <row r="931" spans="2:18">
      <c r="B931" s="119"/>
      <c r="C931" s="119"/>
      <c r="D931" s="119"/>
      <c r="E931" s="119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</row>
    <row r="932" spans="2:18">
      <c r="B932" s="119"/>
      <c r="C932" s="119"/>
      <c r="D932" s="119"/>
      <c r="E932" s="119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</row>
    <row r="933" spans="2:18">
      <c r="B933" s="119"/>
      <c r="C933" s="119"/>
      <c r="D933" s="119"/>
      <c r="E933" s="119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</row>
    <row r="934" spans="2:18">
      <c r="B934" s="119"/>
      <c r="C934" s="119"/>
      <c r="D934" s="119"/>
      <c r="E934" s="119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</row>
    <row r="935" spans="2:18">
      <c r="B935" s="119"/>
      <c r="C935" s="119"/>
      <c r="D935" s="119"/>
      <c r="E935" s="119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</row>
    <row r="936" spans="2:18">
      <c r="B936" s="119"/>
      <c r="C936" s="119"/>
      <c r="D936" s="119"/>
      <c r="E936" s="119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</row>
    <row r="937" spans="2:18">
      <c r="B937" s="119"/>
      <c r="C937" s="119"/>
      <c r="D937" s="119"/>
      <c r="E937" s="119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</row>
    <row r="938" spans="2:18">
      <c r="B938" s="119"/>
      <c r="C938" s="119"/>
      <c r="D938" s="119"/>
      <c r="E938" s="119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</row>
    <row r="939" spans="2:18">
      <c r="B939" s="119"/>
      <c r="C939" s="119"/>
      <c r="D939" s="119"/>
      <c r="E939" s="119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</row>
    <row r="940" spans="2:18">
      <c r="B940" s="119"/>
      <c r="C940" s="119"/>
      <c r="D940" s="119"/>
      <c r="E940" s="119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</row>
    <row r="941" spans="2:18">
      <c r="B941" s="119"/>
      <c r="C941" s="119"/>
      <c r="D941" s="119"/>
      <c r="E941" s="119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</row>
    <row r="942" spans="2:18">
      <c r="B942" s="119"/>
      <c r="C942" s="119"/>
      <c r="D942" s="119"/>
      <c r="E942" s="119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</row>
    <row r="943" spans="2:18">
      <c r="B943" s="119"/>
      <c r="C943" s="119"/>
      <c r="D943" s="119"/>
      <c r="E943" s="119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</row>
    <row r="944" spans="2:18">
      <c r="B944" s="119"/>
      <c r="C944" s="119"/>
      <c r="D944" s="119"/>
      <c r="E944" s="119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</row>
    <row r="945" spans="2:18">
      <c r="B945" s="119"/>
      <c r="C945" s="119"/>
      <c r="D945" s="119"/>
      <c r="E945" s="119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</row>
    <row r="946" spans="2:18">
      <c r="B946" s="119"/>
      <c r="C946" s="119"/>
      <c r="D946" s="119"/>
      <c r="E946" s="119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</row>
    <row r="947" spans="2:18">
      <c r="B947" s="119"/>
      <c r="C947" s="119"/>
      <c r="D947" s="119"/>
      <c r="E947" s="119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</row>
    <row r="948" spans="2:18">
      <c r="B948" s="119"/>
      <c r="C948" s="119"/>
      <c r="D948" s="119"/>
      <c r="E948" s="119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</row>
    <row r="949" spans="2:18">
      <c r="B949" s="119"/>
      <c r="C949" s="119"/>
      <c r="D949" s="119"/>
      <c r="E949" s="119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</row>
    <row r="950" spans="2:18">
      <c r="B950" s="119"/>
      <c r="C950" s="119"/>
      <c r="D950" s="119"/>
      <c r="E950" s="119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</row>
    <row r="951" spans="2:18">
      <c r="B951" s="119"/>
      <c r="C951" s="119"/>
      <c r="D951" s="119"/>
      <c r="E951" s="119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</row>
    <row r="952" spans="2:18">
      <c r="B952" s="119"/>
      <c r="C952" s="119"/>
      <c r="D952" s="119"/>
      <c r="E952" s="119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</row>
    <row r="953" spans="2:18">
      <c r="B953" s="119"/>
      <c r="C953" s="119"/>
      <c r="D953" s="119"/>
      <c r="E953" s="119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</row>
    <row r="954" spans="2:18">
      <c r="B954" s="119"/>
      <c r="C954" s="119"/>
      <c r="D954" s="119"/>
      <c r="E954" s="119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</row>
    <row r="955" spans="2:18">
      <c r="B955" s="119"/>
      <c r="C955" s="119"/>
      <c r="D955" s="119"/>
      <c r="E955" s="119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</row>
    <row r="956" spans="2:18">
      <c r="B956" s="119"/>
      <c r="C956" s="119"/>
      <c r="D956" s="119"/>
      <c r="E956" s="119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</row>
    <row r="957" spans="2:18">
      <c r="B957" s="119"/>
      <c r="C957" s="119"/>
      <c r="D957" s="119"/>
      <c r="E957" s="119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</row>
    <row r="958" spans="2:18">
      <c r="B958" s="119"/>
      <c r="C958" s="119"/>
      <c r="D958" s="119"/>
      <c r="E958" s="119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</row>
    <row r="959" spans="2:18">
      <c r="B959" s="119"/>
      <c r="C959" s="119"/>
      <c r="D959" s="119"/>
      <c r="E959" s="119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</row>
    <row r="960" spans="2:18">
      <c r="B960" s="119"/>
      <c r="C960" s="119"/>
      <c r="D960" s="119"/>
      <c r="E960" s="119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</row>
    <row r="961" spans="2:18">
      <c r="B961" s="119"/>
      <c r="C961" s="119"/>
      <c r="D961" s="119"/>
      <c r="E961" s="119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</row>
    <row r="962" spans="2:18">
      <c r="B962" s="119"/>
      <c r="C962" s="119"/>
      <c r="D962" s="119"/>
      <c r="E962" s="119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</row>
    <row r="963" spans="2:18">
      <c r="B963" s="119"/>
      <c r="C963" s="119"/>
      <c r="D963" s="119"/>
      <c r="E963" s="119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</row>
    <row r="964" spans="2:18">
      <c r="B964" s="119"/>
      <c r="C964" s="119"/>
      <c r="D964" s="119"/>
      <c r="E964" s="119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</row>
    <row r="965" spans="2:18">
      <c r="B965" s="119"/>
      <c r="C965" s="119"/>
      <c r="D965" s="119"/>
      <c r="E965" s="119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</row>
    <row r="966" spans="2:18">
      <c r="B966" s="119"/>
      <c r="C966" s="119"/>
      <c r="D966" s="119"/>
      <c r="E966" s="119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</row>
    <row r="967" spans="2:18">
      <c r="B967" s="119"/>
      <c r="C967" s="119"/>
      <c r="D967" s="119"/>
      <c r="E967" s="119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</row>
    <row r="968" spans="2:18">
      <c r="B968" s="119"/>
      <c r="C968" s="119"/>
      <c r="D968" s="119"/>
      <c r="E968" s="119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</row>
    <row r="969" spans="2:18">
      <c r="B969" s="119"/>
      <c r="C969" s="119"/>
      <c r="D969" s="119"/>
      <c r="E969" s="119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</row>
    <row r="970" spans="2:18">
      <c r="B970" s="119"/>
      <c r="C970" s="119"/>
      <c r="D970" s="119"/>
      <c r="E970" s="119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</row>
    <row r="971" spans="2:18">
      <c r="B971" s="119"/>
      <c r="C971" s="119"/>
      <c r="D971" s="119"/>
      <c r="E971" s="119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</row>
    <row r="972" spans="2:18">
      <c r="B972" s="119"/>
      <c r="C972" s="119"/>
      <c r="D972" s="119"/>
      <c r="E972" s="119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</row>
    <row r="973" spans="2:18">
      <c r="B973" s="119"/>
      <c r="C973" s="119"/>
      <c r="D973" s="119"/>
      <c r="E973" s="119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</row>
    <row r="974" spans="2:18">
      <c r="B974" s="119"/>
      <c r="C974" s="119"/>
      <c r="D974" s="119"/>
      <c r="E974" s="119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</row>
    <row r="975" spans="2:18">
      <c r="B975" s="119"/>
      <c r="C975" s="119"/>
      <c r="D975" s="119"/>
      <c r="E975" s="119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</row>
    <row r="976" spans="2:18">
      <c r="B976" s="119"/>
      <c r="C976" s="119"/>
      <c r="D976" s="119"/>
      <c r="E976" s="119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</row>
    <row r="977" spans="2:18">
      <c r="B977" s="119"/>
      <c r="C977" s="119"/>
      <c r="D977" s="119"/>
      <c r="E977" s="119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</row>
    <row r="978" spans="2:18">
      <c r="B978" s="119"/>
      <c r="C978" s="119"/>
      <c r="D978" s="119"/>
      <c r="E978" s="119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</row>
    <row r="979" spans="2:18">
      <c r="B979" s="119"/>
      <c r="C979" s="119"/>
      <c r="D979" s="119"/>
      <c r="E979" s="119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</row>
    <row r="980" spans="2:18">
      <c r="B980" s="119"/>
      <c r="C980" s="119"/>
      <c r="D980" s="119"/>
      <c r="E980" s="119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</row>
    <row r="981" spans="2:18">
      <c r="B981" s="119"/>
      <c r="C981" s="119"/>
      <c r="D981" s="119"/>
      <c r="E981" s="119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</row>
    <row r="982" spans="2:18">
      <c r="B982" s="119"/>
      <c r="C982" s="119"/>
      <c r="D982" s="119"/>
      <c r="E982" s="119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</row>
    <row r="983" spans="2:18">
      <c r="B983" s="119"/>
      <c r="C983" s="119"/>
      <c r="D983" s="119"/>
      <c r="E983" s="119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</row>
    <row r="984" spans="2:18">
      <c r="B984" s="119"/>
      <c r="C984" s="119"/>
      <c r="D984" s="119"/>
      <c r="E984" s="119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</row>
    <row r="985" spans="2:18">
      <c r="B985" s="119"/>
      <c r="C985" s="119"/>
      <c r="D985" s="119"/>
      <c r="E985" s="119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</row>
    <row r="986" spans="2:18">
      <c r="B986" s="119"/>
      <c r="C986" s="119"/>
      <c r="D986" s="119"/>
      <c r="E986" s="119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</row>
    <row r="987" spans="2:18">
      <c r="B987" s="119"/>
      <c r="C987" s="119"/>
      <c r="D987" s="119"/>
      <c r="E987" s="119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</row>
    <row r="988" spans="2:18">
      <c r="B988" s="119"/>
      <c r="C988" s="119"/>
      <c r="D988" s="119"/>
      <c r="E988" s="119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</row>
    <row r="989" spans="2:18">
      <c r="B989" s="119"/>
      <c r="C989" s="119"/>
      <c r="D989" s="119"/>
      <c r="E989" s="119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</row>
    <row r="990" spans="2:18">
      <c r="B990" s="119"/>
      <c r="C990" s="119"/>
      <c r="D990" s="119"/>
      <c r="E990" s="119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</row>
    <row r="991" spans="2:18">
      <c r="B991" s="119"/>
      <c r="C991" s="119"/>
      <c r="D991" s="119"/>
      <c r="E991" s="119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</row>
    <row r="992" spans="2:18">
      <c r="B992" s="119"/>
      <c r="C992" s="119"/>
      <c r="D992" s="119"/>
      <c r="E992" s="119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</row>
    <row r="993" spans="2:18">
      <c r="B993" s="119"/>
      <c r="C993" s="119"/>
      <c r="D993" s="119"/>
      <c r="E993" s="119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</row>
    <row r="994" spans="2:18">
      <c r="B994" s="119"/>
      <c r="C994" s="119"/>
      <c r="D994" s="119"/>
      <c r="E994" s="119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</row>
    <row r="995" spans="2:18">
      <c r="B995" s="119"/>
      <c r="C995" s="119"/>
      <c r="D995" s="119"/>
      <c r="E995" s="119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</row>
    <row r="996" spans="2:18">
      <c r="B996" s="119"/>
      <c r="C996" s="119"/>
      <c r="D996" s="119"/>
      <c r="E996" s="119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</row>
    <row r="997" spans="2:18">
      <c r="B997" s="119"/>
      <c r="C997" s="119"/>
      <c r="D997" s="119"/>
      <c r="E997" s="119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</row>
    <row r="998" spans="2:18">
      <c r="B998" s="119"/>
      <c r="C998" s="119"/>
      <c r="D998" s="119"/>
      <c r="E998" s="119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</row>
    <row r="999" spans="2:18">
      <c r="B999" s="119"/>
      <c r="C999" s="119"/>
      <c r="D999" s="119"/>
      <c r="E999" s="119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</row>
    <row r="1000" spans="2:18">
      <c r="B1000" s="119"/>
      <c r="C1000" s="119"/>
      <c r="D1000" s="119"/>
      <c r="E1000" s="119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</row>
    <row r="1001" spans="2:18">
      <c r="B1001" s="119"/>
      <c r="C1001" s="119"/>
      <c r="D1001" s="119"/>
      <c r="E1001" s="119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</row>
    <row r="1002" spans="2:18">
      <c r="B1002" s="119"/>
      <c r="C1002" s="119"/>
      <c r="D1002" s="119"/>
      <c r="E1002" s="119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</row>
    <row r="1003" spans="2:18">
      <c r="B1003" s="119"/>
      <c r="C1003" s="119"/>
      <c r="D1003" s="119"/>
      <c r="E1003" s="119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</row>
    <row r="1004" spans="2:18">
      <c r="B1004" s="119"/>
      <c r="C1004" s="119"/>
      <c r="D1004" s="119"/>
      <c r="E1004" s="119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</row>
    <row r="1005" spans="2:18">
      <c r="B1005" s="119"/>
      <c r="C1005" s="119"/>
      <c r="D1005" s="119"/>
      <c r="E1005" s="119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</row>
    <row r="1006" spans="2:18">
      <c r="B1006" s="119"/>
      <c r="C1006" s="119"/>
      <c r="D1006" s="119"/>
      <c r="E1006" s="119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</row>
    <row r="1007" spans="2:18">
      <c r="B1007" s="119"/>
      <c r="C1007" s="119"/>
      <c r="D1007" s="119"/>
      <c r="E1007" s="119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</row>
    <row r="1008" spans="2:18">
      <c r="B1008" s="119"/>
      <c r="C1008" s="119"/>
      <c r="D1008" s="119"/>
      <c r="E1008" s="119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</row>
    <row r="1009" spans="2:18">
      <c r="B1009" s="119"/>
      <c r="C1009" s="119"/>
      <c r="D1009" s="119"/>
      <c r="E1009" s="119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</row>
    <row r="1010" spans="2:18">
      <c r="B1010" s="119"/>
      <c r="C1010" s="119"/>
      <c r="D1010" s="119"/>
      <c r="E1010" s="119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</row>
    <row r="1011" spans="2:18">
      <c r="B1011" s="119"/>
      <c r="C1011" s="119"/>
      <c r="D1011" s="119"/>
      <c r="E1011" s="119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</row>
    <row r="1012" spans="2:18">
      <c r="B1012" s="119"/>
      <c r="C1012" s="119"/>
      <c r="D1012" s="119"/>
      <c r="E1012" s="119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</row>
    <row r="1013" spans="2:18">
      <c r="B1013" s="119"/>
      <c r="C1013" s="119"/>
      <c r="D1013" s="119"/>
      <c r="E1013" s="119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</row>
    <row r="1014" spans="2:18">
      <c r="B1014" s="119"/>
      <c r="C1014" s="119"/>
      <c r="D1014" s="119"/>
      <c r="E1014" s="119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</row>
    <row r="1015" spans="2:18">
      <c r="B1015" s="119"/>
      <c r="C1015" s="119"/>
      <c r="D1015" s="119"/>
      <c r="E1015" s="119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</row>
    <row r="1016" spans="2:18">
      <c r="B1016" s="119"/>
      <c r="C1016" s="119"/>
      <c r="D1016" s="119"/>
      <c r="E1016" s="119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</row>
    <row r="1017" spans="2:18">
      <c r="B1017" s="119"/>
      <c r="C1017" s="119"/>
      <c r="D1017" s="119"/>
      <c r="E1017" s="119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</row>
    <row r="1018" spans="2:18">
      <c r="B1018" s="119"/>
      <c r="C1018" s="119"/>
      <c r="D1018" s="119"/>
      <c r="E1018" s="119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</row>
    <row r="1019" spans="2:18">
      <c r="B1019" s="119"/>
      <c r="C1019" s="119"/>
      <c r="D1019" s="119"/>
      <c r="E1019" s="119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</row>
    <row r="1020" spans="2:18">
      <c r="B1020" s="119"/>
      <c r="C1020" s="119"/>
      <c r="D1020" s="119"/>
      <c r="E1020" s="119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</row>
    <row r="1021" spans="2:18">
      <c r="B1021" s="119"/>
      <c r="C1021" s="119"/>
      <c r="D1021" s="119"/>
      <c r="E1021" s="119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</row>
    <row r="1022" spans="2:18">
      <c r="B1022" s="119"/>
      <c r="C1022" s="119"/>
      <c r="D1022" s="119"/>
      <c r="E1022" s="119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</row>
    <row r="1023" spans="2:18">
      <c r="B1023" s="119"/>
      <c r="C1023" s="119"/>
      <c r="D1023" s="119"/>
      <c r="E1023" s="119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</row>
    <row r="1024" spans="2:18">
      <c r="B1024" s="119"/>
      <c r="C1024" s="119"/>
      <c r="D1024" s="119"/>
      <c r="E1024" s="119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</row>
    <row r="1025" spans="2:18">
      <c r="B1025" s="119"/>
      <c r="C1025" s="119"/>
      <c r="D1025" s="119"/>
      <c r="E1025" s="119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</row>
    <row r="1026" spans="2:18">
      <c r="B1026" s="119"/>
      <c r="C1026" s="119"/>
      <c r="D1026" s="119"/>
      <c r="E1026" s="119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</row>
    <row r="1027" spans="2:18">
      <c r="B1027" s="119"/>
      <c r="C1027" s="119"/>
      <c r="D1027" s="119"/>
      <c r="E1027" s="119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</row>
    <row r="1028" spans="2:18">
      <c r="B1028" s="119"/>
      <c r="C1028" s="119"/>
      <c r="D1028" s="119"/>
      <c r="E1028" s="119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</row>
    <row r="1029" spans="2:18">
      <c r="B1029" s="119"/>
      <c r="C1029" s="119"/>
      <c r="D1029" s="119"/>
      <c r="E1029" s="119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</row>
    <row r="1030" spans="2:18">
      <c r="B1030" s="119"/>
      <c r="C1030" s="119"/>
      <c r="D1030" s="119"/>
      <c r="E1030" s="119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</row>
    <row r="1031" spans="2:18">
      <c r="B1031" s="119"/>
      <c r="C1031" s="119"/>
      <c r="D1031" s="119"/>
      <c r="E1031" s="119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</row>
    <row r="1032" spans="2:18">
      <c r="B1032" s="119"/>
      <c r="C1032" s="119"/>
      <c r="D1032" s="119"/>
      <c r="E1032" s="119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</row>
    <row r="1033" spans="2:18">
      <c r="B1033" s="119"/>
      <c r="C1033" s="119"/>
      <c r="D1033" s="119"/>
      <c r="E1033" s="119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</row>
    <row r="1034" spans="2:18">
      <c r="B1034" s="119"/>
      <c r="C1034" s="119"/>
      <c r="D1034" s="119"/>
      <c r="E1034" s="119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</row>
    <row r="1035" spans="2:18">
      <c r="B1035" s="119"/>
      <c r="C1035" s="119"/>
      <c r="D1035" s="119"/>
      <c r="E1035" s="119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</row>
    <row r="1036" spans="2:18">
      <c r="B1036" s="119"/>
      <c r="C1036" s="119"/>
      <c r="D1036" s="119"/>
      <c r="E1036" s="119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</row>
    <row r="1037" spans="2:18">
      <c r="B1037" s="119"/>
      <c r="C1037" s="119"/>
      <c r="D1037" s="119"/>
      <c r="E1037" s="119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</row>
    <row r="1038" spans="2:18">
      <c r="B1038" s="119"/>
      <c r="C1038" s="119"/>
      <c r="D1038" s="119"/>
      <c r="E1038" s="119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</row>
    <row r="1039" spans="2:18">
      <c r="B1039" s="119"/>
      <c r="C1039" s="119"/>
      <c r="D1039" s="119"/>
      <c r="E1039" s="119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</row>
    <row r="1040" spans="2:18">
      <c r="B1040" s="119"/>
      <c r="C1040" s="119"/>
      <c r="D1040" s="119"/>
      <c r="E1040" s="119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</row>
    <row r="1041" spans="2:18">
      <c r="B1041" s="119"/>
      <c r="C1041" s="119"/>
      <c r="D1041" s="119"/>
      <c r="E1041" s="119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</row>
    <row r="1042" spans="2:18">
      <c r="B1042" s="119"/>
      <c r="C1042" s="119"/>
      <c r="D1042" s="119"/>
      <c r="E1042" s="119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</row>
    <row r="1043" spans="2:18">
      <c r="B1043" s="119"/>
      <c r="C1043" s="119"/>
      <c r="D1043" s="119"/>
      <c r="E1043" s="119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</row>
    <row r="1044" spans="2:18">
      <c r="B1044" s="119"/>
      <c r="C1044" s="119"/>
      <c r="D1044" s="119"/>
      <c r="E1044" s="119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</row>
    <row r="1045" spans="2:18">
      <c r="B1045" s="119"/>
      <c r="C1045" s="119"/>
      <c r="D1045" s="119"/>
      <c r="E1045" s="119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</row>
    <row r="1046" spans="2:18">
      <c r="B1046" s="119"/>
      <c r="C1046" s="119"/>
      <c r="D1046" s="119"/>
      <c r="E1046" s="119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</row>
    <row r="1047" spans="2:18">
      <c r="B1047" s="119"/>
      <c r="C1047" s="119"/>
      <c r="D1047" s="119"/>
      <c r="E1047" s="119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</row>
    <row r="1048" spans="2:18">
      <c r="B1048" s="119"/>
      <c r="C1048" s="119"/>
      <c r="D1048" s="119"/>
      <c r="E1048" s="119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</row>
    <row r="1049" spans="2:18">
      <c r="B1049" s="119"/>
      <c r="C1049" s="119"/>
      <c r="D1049" s="119"/>
      <c r="E1049" s="119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</row>
    <row r="1050" spans="2:18">
      <c r="B1050" s="119"/>
      <c r="C1050" s="119"/>
      <c r="D1050" s="119"/>
      <c r="E1050" s="119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</row>
    <row r="1051" spans="2:18">
      <c r="B1051" s="119"/>
      <c r="C1051" s="119"/>
      <c r="D1051" s="119"/>
      <c r="E1051" s="119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</row>
    <row r="1052" spans="2:18">
      <c r="B1052" s="119"/>
      <c r="C1052" s="119"/>
      <c r="D1052" s="119"/>
      <c r="E1052" s="119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</row>
    <row r="1053" spans="2:18">
      <c r="B1053" s="119"/>
      <c r="C1053" s="119"/>
      <c r="D1053" s="119"/>
      <c r="E1053" s="119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</row>
    <row r="1054" spans="2:18">
      <c r="B1054" s="119"/>
      <c r="C1054" s="119"/>
      <c r="D1054" s="119"/>
      <c r="E1054" s="119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</row>
    <row r="1055" spans="2:18">
      <c r="B1055" s="119"/>
      <c r="C1055" s="119"/>
      <c r="D1055" s="119"/>
      <c r="E1055" s="119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</row>
    <row r="1056" spans="2:18">
      <c r="B1056" s="119"/>
      <c r="C1056" s="119"/>
      <c r="D1056" s="119"/>
      <c r="E1056" s="119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</row>
    <row r="1057" spans="2:18">
      <c r="B1057" s="119"/>
      <c r="C1057" s="119"/>
      <c r="D1057" s="119"/>
      <c r="E1057" s="119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</row>
    <row r="1058" spans="2:18">
      <c r="B1058" s="119"/>
      <c r="C1058" s="119"/>
      <c r="D1058" s="119"/>
      <c r="E1058" s="119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</row>
    <row r="1059" spans="2:18">
      <c r="B1059" s="119"/>
      <c r="C1059" s="119"/>
      <c r="D1059" s="119"/>
      <c r="E1059" s="119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</row>
    <row r="1060" spans="2:18">
      <c r="B1060" s="119"/>
      <c r="C1060" s="119"/>
      <c r="D1060" s="119"/>
      <c r="E1060" s="119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</row>
    <row r="1061" spans="2:18">
      <c r="B1061" s="119"/>
      <c r="C1061" s="119"/>
      <c r="D1061" s="119"/>
      <c r="E1061" s="119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</row>
    <row r="1062" spans="2:18">
      <c r="B1062" s="119"/>
      <c r="C1062" s="119"/>
      <c r="D1062" s="119"/>
      <c r="E1062" s="119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</row>
    <row r="1063" spans="2:18">
      <c r="B1063" s="119"/>
      <c r="C1063" s="119"/>
      <c r="D1063" s="119"/>
      <c r="E1063" s="119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</row>
    <row r="1064" spans="2:18">
      <c r="B1064" s="119"/>
      <c r="C1064" s="119"/>
      <c r="D1064" s="119"/>
      <c r="E1064" s="119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</row>
    <row r="1065" spans="2:18">
      <c r="B1065" s="119"/>
      <c r="C1065" s="119"/>
      <c r="D1065" s="119"/>
      <c r="E1065" s="119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</row>
    <row r="1066" spans="2:18">
      <c r="B1066" s="119"/>
      <c r="C1066" s="119"/>
      <c r="D1066" s="119"/>
      <c r="E1066" s="119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</row>
  </sheetData>
  <sheetProtection sheet="1" objects="1" scenarios="1"/>
  <mergeCells count="1">
    <mergeCell ref="B6:R6"/>
  </mergeCells>
  <phoneticPr fontId="3" type="noConversion"/>
  <conditionalFormatting sqref="B58:B35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5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67" t="s" vm="1">
        <v>231</v>
      </c>
    </row>
    <row r="2" spans="2:15">
      <c r="B2" s="46" t="s">
        <v>144</v>
      </c>
      <c r="C2" s="67" t="s">
        <v>232</v>
      </c>
    </row>
    <row r="3" spans="2:15">
      <c r="B3" s="46" t="s">
        <v>146</v>
      </c>
      <c r="C3" s="67" t="s">
        <v>233</v>
      </c>
    </row>
    <row r="4" spans="2:15">
      <c r="B4" s="46" t="s">
        <v>147</v>
      </c>
      <c r="C4" s="67">
        <v>12145</v>
      </c>
    </row>
    <row r="6" spans="2:15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s="3" customFormat="1" ht="78.75">
      <c r="B7" s="47" t="s">
        <v>115</v>
      </c>
      <c r="C7" s="48" t="s">
        <v>44</v>
      </c>
      <c r="D7" s="48" t="s">
        <v>116</v>
      </c>
      <c r="E7" s="48" t="s">
        <v>14</v>
      </c>
      <c r="F7" s="48" t="s">
        <v>66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207</v>
      </c>
      <c r="L7" s="48" t="s">
        <v>206</v>
      </c>
      <c r="M7" s="48" t="s">
        <v>110</v>
      </c>
      <c r="N7" s="48" t="s">
        <v>148</v>
      </c>
      <c r="O7" s="50" t="s">
        <v>150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31" t="s">
        <v>3216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133">
        <v>0</v>
      </c>
      <c r="O10" s="133">
        <v>0</v>
      </c>
    </row>
    <row r="11" spans="2:15" ht="20.25" customHeight="1">
      <c r="B11" s="124" t="s">
        <v>222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15">
      <c r="B12" s="124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>
      <c r="B13" s="124" t="s">
        <v>205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>
      <c r="B14" s="124" t="s">
        <v>213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119"/>
      <c r="C110" s="119"/>
      <c r="D110" s="119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62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145</v>
      </c>
      <c r="C1" s="67" t="s" vm="1">
        <v>231</v>
      </c>
    </row>
    <row r="2" spans="2:10">
      <c r="B2" s="46" t="s">
        <v>144</v>
      </c>
      <c r="C2" s="67" t="s">
        <v>232</v>
      </c>
    </row>
    <row r="3" spans="2:10">
      <c r="B3" s="46" t="s">
        <v>146</v>
      </c>
      <c r="C3" s="67" t="s">
        <v>233</v>
      </c>
    </row>
    <row r="4" spans="2:10">
      <c r="B4" s="46" t="s">
        <v>147</v>
      </c>
      <c r="C4" s="67">
        <v>12145</v>
      </c>
    </row>
    <row r="6" spans="2:10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8"/>
    </row>
    <row r="7" spans="2:10" s="3" customFormat="1" ht="78.75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188</v>
      </c>
      <c r="H7" s="49" t="s">
        <v>148</v>
      </c>
      <c r="I7" s="49" t="s">
        <v>149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1" t="s">
        <v>40</v>
      </c>
      <c r="C10" s="95"/>
      <c r="D10" s="91"/>
      <c r="E10" s="102">
        <v>1.2524903427588753E-2</v>
      </c>
      <c r="F10" s="73"/>
      <c r="G10" s="83">
        <v>35547.922690000007</v>
      </c>
      <c r="H10" s="84">
        <f>IFERROR(G10/$G$10,0)</f>
        <v>1</v>
      </c>
      <c r="I10" s="84">
        <f>G10/'סכום נכסי הקרן'!$C$42</f>
        <v>4.6211126963430476E-3</v>
      </c>
      <c r="J10" s="73"/>
    </row>
    <row r="11" spans="2:10" ht="22.5" customHeight="1">
      <c r="B11" s="90" t="s">
        <v>204</v>
      </c>
      <c r="C11" s="95"/>
      <c r="D11" s="91"/>
      <c r="E11" s="102">
        <v>1.2524903427588753E-2</v>
      </c>
      <c r="F11" s="86"/>
      <c r="G11" s="83">
        <f>G12+G20</f>
        <v>35547.922690000007</v>
      </c>
      <c r="H11" s="84">
        <f t="shared" ref="H11:H24" si="0">IFERROR(G11/$G$10,0)</f>
        <v>1</v>
      </c>
      <c r="I11" s="84">
        <f>G11/'סכום נכסי הקרן'!$C$42</f>
        <v>4.6211126963430476E-3</v>
      </c>
      <c r="J11" s="73"/>
    </row>
    <row r="12" spans="2:10">
      <c r="B12" s="92" t="s">
        <v>86</v>
      </c>
      <c r="C12" s="103"/>
      <c r="D12" s="89"/>
      <c r="E12" s="104">
        <v>2.3150264656458499E-2</v>
      </c>
      <c r="F12" s="101"/>
      <c r="G12" s="80">
        <f>SUM(G13:G18)</f>
        <v>19232.363230000003</v>
      </c>
      <c r="H12" s="81">
        <f t="shared" si="0"/>
        <v>0.54102636032260365</v>
      </c>
      <c r="I12" s="81">
        <f>G12/'סכום נכסי הקרן'!$C$42</f>
        <v>2.500143782743052E-3</v>
      </c>
      <c r="J12" s="71"/>
    </row>
    <row r="13" spans="2:10">
      <c r="B13" s="76" t="s">
        <v>3195</v>
      </c>
      <c r="C13" s="95">
        <v>45107</v>
      </c>
      <c r="D13" s="91" t="s">
        <v>3196</v>
      </c>
      <c r="E13" s="102">
        <v>5.1900000000000002E-2</v>
      </c>
      <c r="F13" s="86" t="s">
        <v>132</v>
      </c>
      <c r="G13" s="83">
        <v>1248.0000000000002</v>
      </c>
      <c r="H13" s="84">
        <f t="shared" si="0"/>
        <v>3.5107536687399049E-2</v>
      </c>
      <c r="I13" s="84">
        <f>G13/'סכום נכסי הקרן'!$C$42</f>
        <v>1.6223588352346906E-4</v>
      </c>
      <c r="J13" s="73" t="s">
        <v>3197</v>
      </c>
    </row>
    <row r="14" spans="2:10">
      <c r="B14" s="76" t="s">
        <v>3198</v>
      </c>
      <c r="C14" s="95">
        <v>44926</v>
      </c>
      <c r="D14" s="91" t="s">
        <v>3196</v>
      </c>
      <c r="E14" s="102">
        <v>1.0297859547186003E-2</v>
      </c>
      <c r="F14" s="86" t="s">
        <v>132</v>
      </c>
      <c r="G14" s="83">
        <v>997.72223000000008</v>
      </c>
      <c r="H14" s="84">
        <f t="shared" si="0"/>
        <v>2.8066962975607842E-2</v>
      </c>
      <c r="I14" s="84">
        <f>G14/'סכום נכסי הקרן'!$C$42</f>
        <v>1.2970059895437162E-4</v>
      </c>
      <c r="J14" s="73" t="s">
        <v>3199</v>
      </c>
    </row>
    <row r="15" spans="2:10">
      <c r="B15" s="76" t="s">
        <v>3200</v>
      </c>
      <c r="C15" s="95">
        <v>44926</v>
      </c>
      <c r="D15" s="91" t="s">
        <v>3196</v>
      </c>
      <c r="E15" s="102">
        <v>4.7715854197798266E-2</v>
      </c>
      <c r="F15" s="86" t="s">
        <v>132</v>
      </c>
      <c r="G15" s="83">
        <v>5372.1070000000009</v>
      </c>
      <c r="H15" s="84">
        <f t="shared" si="0"/>
        <v>0.15112295159545933</v>
      </c>
      <c r="I15" s="84">
        <f>G15/'סכום נכסי הקרן'!$C$42</f>
        <v>6.9835619032661278E-4</v>
      </c>
      <c r="J15" s="73" t="s">
        <v>3201</v>
      </c>
    </row>
    <row r="16" spans="2:10">
      <c r="B16" s="76" t="s">
        <v>3202</v>
      </c>
      <c r="C16" s="95">
        <v>44834</v>
      </c>
      <c r="D16" s="91" t="s">
        <v>3196</v>
      </c>
      <c r="E16" s="102">
        <v>9.2883575254452705E-4</v>
      </c>
      <c r="F16" s="86" t="s">
        <v>132</v>
      </c>
      <c r="G16" s="83">
        <v>2268.5100000000007</v>
      </c>
      <c r="H16" s="84">
        <f t="shared" si="0"/>
        <v>6.3815543309881109E-2</v>
      </c>
      <c r="I16" s="84">
        <f>G16/'סכום נכסי הקרן'!$C$42</f>
        <v>2.948988174133212E-4</v>
      </c>
      <c r="J16" s="73" t="s">
        <v>3203</v>
      </c>
    </row>
    <row r="17" spans="2:10">
      <c r="B17" s="76" t="s">
        <v>3204</v>
      </c>
      <c r="C17" s="95">
        <v>44977</v>
      </c>
      <c r="D17" s="91" t="s">
        <v>3196</v>
      </c>
      <c r="E17" s="102">
        <v>1.5207678865906626E-2</v>
      </c>
      <c r="F17" s="86" t="s">
        <v>132</v>
      </c>
      <c r="G17" s="83">
        <v>5172.5760000000009</v>
      </c>
      <c r="H17" s="84">
        <f t="shared" si="0"/>
        <v>0.1455099372502883</v>
      </c>
      <c r="I17" s="84">
        <f>G17/'סכום נכסי הקרן'!$C$42</f>
        <v>6.7241781847138737E-4</v>
      </c>
      <c r="J17" s="73" t="s">
        <v>3205</v>
      </c>
    </row>
    <row r="18" spans="2:10">
      <c r="B18" s="76" t="s">
        <v>3213</v>
      </c>
      <c r="C18" s="95">
        <v>45077</v>
      </c>
      <c r="D18" s="91" t="s">
        <v>3196</v>
      </c>
      <c r="E18" s="102">
        <v>7.9272757428686461E-3</v>
      </c>
      <c r="F18" s="86" t="s">
        <v>132</v>
      </c>
      <c r="G18" s="83">
        <v>4173.4480000000003</v>
      </c>
      <c r="H18" s="84">
        <f>IFERROR(G18/$G$10,0)</f>
        <v>0.11740342850396808</v>
      </c>
      <c r="I18" s="84">
        <f>G18/'סכום נכסי הקרן'!$C$42</f>
        <v>5.4253447405389012E-4</v>
      </c>
      <c r="J18" s="73" t="s">
        <v>3214</v>
      </c>
    </row>
    <row r="19" spans="2:10">
      <c r="B19" s="90"/>
      <c r="C19" s="95"/>
      <c r="D19" s="91"/>
      <c r="E19" s="102"/>
      <c r="F19" s="73"/>
      <c r="G19" s="73"/>
      <c r="H19" s="84"/>
      <c r="I19" s="73"/>
      <c r="J19" s="73"/>
    </row>
    <row r="20" spans="2:10">
      <c r="B20" s="92" t="s">
        <v>87</v>
      </c>
      <c r="C20" s="103"/>
      <c r="D20" s="89"/>
      <c r="E20" s="104">
        <v>0</v>
      </c>
      <c r="F20" s="101"/>
      <c r="G20" s="80">
        <f>SUM(G21:G24)</f>
        <v>16315.559460000002</v>
      </c>
      <c r="H20" s="81">
        <f t="shared" si="0"/>
        <v>0.45897363967739629</v>
      </c>
      <c r="I20" s="81">
        <f>G20/'סכום נכסי הקרן'!$C$42</f>
        <v>2.1209689135999951E-3</v>
      </c>
      <c r="J20" s="71"/>
    </row>
    <row r="21" spans="2:10">
      <c r="B21" s="76" t="s">
        <v>3206</v>
      </c>
      <c r="C21" s="95">
        <v>44834</v>
      </c>
      <c r="D21" s="91" t="s">
        <v>26</v>
      </c>
      <c r="E21" s="102">
        <v>0</v>
      </c>
      <c r="F21" s="86" t="s">
        <v>132</v>
      </c>
      <c r="G21" s="83">
        <v>14728.092780000003</v>
      </c>
      <c r="H21" s="84">
        <f t="shared" si="0"/>
        <v>0.41431655257152805</v>
      </c>
      <c r="I21" s="84">
        <f>G21/'סכום נכסי הקרן'!$C$42</f>
        <v>1.9146034813933698E-3</v>
      </c>
      <c r="J21" s="73" t="s">
        <v>3207</v>
      </c>
    </row>
    <row r="22" spans="2:10">
      <c r="B22" s="76" t="s">
        <v>3208</v>
      </c>
      <c r="C22" s="95">
        <v>44377</v>
      </c>
      <c r="D22" s="91" t="s">
        <v>26</v>
      </c>
      <c r="E22" s="102">
        <v>0</v>
      </c>
      <c r="F22" s="86" t="s">
        <v>132</v>
      </c>
      <c r="G22" s="83">
        <v>374.08346000000006</v>
      </c>
      <c r="H22" s="84">
        <f t="shared" si="0"/>
        <v>1.0523356407130749E-2</v>
      </c>
      <c r="I22" s="84">
        <f>G22/'סכום נכסי הקרן'!$C$42</f>
        <v>4.8629615901134853E-5</v>
      </c>
      <c r="J22" s="73" t="s">
        <v>3209</v>
      </c>
    </row>
    <row r="23" spans="2:10">
      <c r="B23" s="76" t="s">
        <v>3210</v>
      </c>
      <c r="C23" s="95">
        <v>44377</v>
      </c>
      <c r="D23" s="91" t="s">
        <v>26</v>
      </c>
      <c r="E23" s="102">
        <v>0</v>
      </c>
      <c r="F23" s="86" t="s">
        <v>132</v>
      </c>
      <c r="G23" s="83">
        <v>510.71622000000008</v>
      </c>
      <c r="H23" s="84">
        <f t="shared" si="0"/>
        <v>1.4366977909054297E-2</v>
      </c>
      <c r="I23" s="84">
        <f>G23/'סכום נכסי הקרן'!$C$42</f>
        <v>6.6391424023610896E-5</v>
      </c>
      <c r="J23" s="73" t="s">
        <v>3209</v>
      </c>
    </row>
    <row r="24" spans="2:10">
      <c r="B24" s="76" t="s">
        <v>3211</v>
      </c>
      <c r="C24" s="95">
        <v>44834</v>
      </c>
      <c r="D24" s="91" t="s">
        <v>26</v>
      </c>
      <c r="E24" s="102">
        <v>0</v>
      </c>
      <c r="F24" s="86" t="s">
        <v>132</v>
      </c>
      <c r="G24" s="83">
        <v>702.66700000000014</v>
      </c>
      <c r="H24" s="84">
        <f t="shared" si="0"/>
        <v>1.9766752789683192E-2</v>
      </c>
      <c r="I24" s="84">
        <f>G24/'סכום נכסי הקרן'!$C$42</f>
        <v>9.1344392281879355E-5</v>
      </c>
      <c r="J24" s="73" t="s">
        <v>3212</v>
      </c>
    </row>
    <row r="25" spans="2:10">
      <c r="B25" s="90"/>
      <c r="C25" s="95"/>
      <c r="D25" s="91"/>
      <c r="E25" s="102"/>
      <c r="F25" s="73"/>
      <c r="G25" s="73"/>
      <c r="H25" s="84"/>
      <c r="I25" s="73"/>
      <c r="J25" s="73"/>
    </row>
    <row r="26" spans="2:10">
      <c r="B26" s="91"/>
      <c r="C26" s="95"/>
      <c r="D26" s="91"/>
      <c r="E26" s="102"/>
      <c r="F26" s="91"/>
      <c r="G26" s="91"/>
      <c r="H26" s="91"/>
      <c r="I26" s="91"/>
      <c r="J26" s="91"/>
    </row>
    <row r="27" spans="2:10">
      <c r="B27" s="91"/>
      <c r="C27" s="95"/>
      <c r="D27" s="91"/>
      <c r="E27" s="102"/>
      <c r="F27" s="91"/>
      <c r="G27" s="91"/>
      <c r="H27" s="91"/>
      <c r="I27" s="91"/>
      <c r="J27" s="91"/>
    </row>
    <row r="28" spans="2:10">
      <c r="B28" s="122"/>
      <c r="C28" s="95"/>
      <c r="D28" s="91"/>
      <c r="E28" s="102"/>
      <c r="F28" s="91"/>
      <c r="G28" s="91"/>
      <c r="H28" s="91"/>
      <c r="I28" s="91"/>
      <c r="J28" s="91"/>
    </row>
    <row r="29" spans="2:10">
      <c r="B29" s="122"/>
      <c r="C29" s="95"/>
      <c r="D29" s="91"/>
      <c r="E29" s="102"/>
      <c r="F29" s="91"/>
      <c r="G29" s="91"/>
      <c r="H29" s="91"/>
      <c r="I29" s="91"/>
      <c r="J29" s="91"/>
    </row>
    <row r="30" spans="2:10">
      <c r="B30" s="91"/>
      <c r="C30" s="95"/>
      <c r="D30" s="91"/>
      <c r="E30" s="102"/>
      <c r="F30" s="91"/>
      <c r="G30" s="91"/>
      <c r="H30" s="91"/>
      <c r="I30" s="91"/>
      <c r="J30" s="91"/>
    </row>
    <row r="31" spans="2:10">
      <c r="B31" s="91"/>
      <c r="C31" s="95"/>
      <c r="D31" s="91"/>
      <c r="E31" s="102"/>
      <c r="F31" s="91"/>
      <c r="G31" s="91"/>
      <c r="H31" s="91"/>
      <c r="I31" s="91"/>
      <c r="J31" s="91"/>
    </row>
    <row r="32" spans="2:10">
      <c r="B32" s="91"/>
      <c r="C32" s="95"/>
      <c r="D32" s="91"/>
      <c r="E32" s="102"/>
      <c r="F32" s="91"/>
      <c r="G32" s="91"/>
      <c r="H32" s="91"/>
      <c r="I32" s="91"/>
      <c r="J32" s="91"/>
    </row>
    <row r="33" spans="2:10">
      <c r="B33" s="91"/>
      <c r="C33" s="95"/>
      <c r="D33" s="91"/>
      <c r="E33" s="102"/>
      <c r="F33" s="91"/>
      <c r="G33" s="91"/>
      <c r="H33" s="91"/>
      <c r="I33" s="91"/>
      <c r="J33" s="91"/>
    </row>
    <row r="34" spans="2:10">
      <c r="B34" s="91"/>
      <c r="C34" s="95"/>
      <c r="D34" s="91"/>
      <c r="E34" s="102"/>
      <c r="F34" s="91"/>
      <c r="G34" s="91"/>
      <c r="H34" s="91"/>
      <c r="I34" s="91"/>
      <c r="J34" s="91"/>
    </row>
    <row r="35" spans="2:10">
      <c r="B35" s="91"/>
      <c r="C35" s="95"/>
      <c r="D35" s="91"/>
      <c r="E35" s="102"/>
      <c r="F35" s="91"/>
      <c r="G35" s="91"/>
      <c r="H35" s="91"/>
      <c r="I35" s="91"/>
      <c r="J35" s="91"/>
    </row>
    <row r="36" spans="2:10">
      <c r="B36" s="91"/>
      <c r="C36" s="95"/>
      <c r="D36" s="91"/>
      <c r="E36" s="102"/>
      <c r="F36" s="91"/>
      <c r="G36" s="91"/>
      <c r="H36" s="91"/>
      <c r="I36" s="91"/>
      <c r="J36" s="91"/>
    </row>
    <row r="37" spans="2:10">
      <c r="B37" s="91"/>
      <c r="C37" s="95"/>
      <c r="D37" s="91"/>
      <c r="E37" s="102"/>
      <c r="F37" s="91"/>
      <c r="G37" s="91"/>
      <c r="H37" s="91"/>
      <c r="I37" s="91"/>
      <c r="J37" s="91"/>
    </row>
    <row r="38" spans="2:10">
      <c r="B38" s="91"/>
      <c r="C38" s="95"/>
      <c r="D38" s="91"/>
      <c r="E38" s="102"/>
      <c r="F38" s="91"/>
      <c r="G38" s="91"/>
      <c r="H38" s="91"/>
      <c r="I38" s="91"/>
      <c r="J38" s="91"/>
    </row>
    <row r="39" spans="2:10">
      <c r="B39" s="91"/>
      <c r="C39" s="95"/>
      <c r="D39" s="91"/>
      <c r="E39" s="102"/>
      <c r="F39" s="91"/>
      <c r="G39" s="91"/>
      <c r="H39" s="91"/>
      <c r="I39" s="91"/>
      <c r="J39" s="91"/>
    </row>
    <row r="40" spans="2:10">
      <c r="B40" s="91"/>
      <c r="C40" s="95"/>
      <c r="D40" s="91"/>
      <c r="E40" s="102"/>
      <c r="F40" s="91"/>
      <c r="G40" s="91"/>
      <c r="H40" s="91"/>
      <c r="I40" s="91"/>
      <c r="J40" s="91"/>
    </row>
    <row r="41" spans="2:10">
      <c r="B41" s="91"/>
      <c r="C41" s="95"/>
      <c r="D41" s="91"/>
      <c r="E41" s="102"/>
      <c r="F41" s="91"/>
      <c r="G41" s="91"/>
      <c r="H41" s="91"/>
      <c r="I41" s="91"/>
      <c r="J41" s="91"/>
    </row>
    <row r="42" spans="2:10">
      <c r="B42" s="91"/>
      <c r="C42" s="95"/>
      <c r="D42" s="91"/>
      <c r="E42" s="102"/>
      <c r="F42" s="91"/>
      <c r="G42" s="91"/>
      <c r="H42" s="91"/>
      <c r="I42" s="91"/>
      <c r="J42" s="91"/>
    </row>
    <row r="43" spans="2:10">
      <c r="B43" s="91"/>
      <c r="C43" s="95"/>
      <c r="D43" s="91"/>
      <c r="E43" s="102"/>
      <c r="F43" s="91"/>
      <c r="G43" s="91"/>
      <c r="H43" s="91"/>
      <c r="I43" s="91"/>
      <c r="J43" s="91"/>
    </row>
    <row r="44" spans="2:10">
      <c r="B44" s="91"/>
      <c r="C44" s="95"/>
      <c r="D44" s="91"/>
      <c r="E44" s="102"/>
      <c r="F44" s="91"/>
      <c r="G44" s="91"/>
      <c r="H44" s="91"/>
      <c r="I44" s="91"/>
      <c r="J44" s="91"/>
    </row>
    <row r="45" spans="2:10">
      <c r="B45" s="91"/>
      <c r="C45" s="95"/>
      <c r="D45" s="91"/>
      <c r="E45" s="102"/>
      <c r="F45" s="91"/>
      <c r="G45" s="91"/>
      <c r="H45" s="91"/>
      <c r="I45" s="91"/>
      <c r="J45" s="91"/>
    </row>
    <row r="46" spans="2:10">
      <c r="B46" s="91"/>
      <c r="C46" s="95"/>
      <c r="D46" s="91"/>
      <c r="E46" s="102"/>
      <c r="F46" s="91"/>
      <c r="G46" s="91"/>
      <c r="H46" s="91"/>
      <c r="I46" s="91"/>
      <c r="J46" s="91"/>
    </row>
    <row r="47" spans="2:10">
      <c r="B47" s="91"/>
      <c r="C47" s="95"/>
      <c r="D47" s="91"/>
      <c r="E47" s="102"/>
      <c r="F47" s="91"/>
      <c r="G47" s="91"/>
      <c r="H47" s="91"/>
      <c r="I47" s="91"/>
      <c r="J47" s="91"/>
    </row>
    <row r="48" spans="2:10">
      <c r="B48" s="91"/>
      <c r="C48" s="95"/>
      <c r="D48" s="91"/>
      <c r="E48" s="102"/>
      <c r="F48" s="91"/>
      <c r="G48" s="91"/>
      <c r="H48" s="91"/>
      <c r="I48" s="91"/>
      <c r="J48" s="91"/>
    </row>
    <row r="49" spans="2:10">
      <c r="B49" s="91"/>
      <c r="C49" s="95"/>
      <c r="D49" s="91"/>
      <c r="E49" s="102"/>
      <c r="F49" s="91"/>
      <c r="G49" s="91"/>
      <c r="H49" s="91"/>
      <c r="I49" s="91"/>
      <c r="J49" s="91"/>
    </row>
    <row r="50" spans="2:10">
      <c r="B50" s="91"/>
      <c r="C50" s="95"/>
      <c r="D50" s="91"/>
      <c r="E50" s="102"/>
      <c r="F50" s="91"/>
      <c r="G50" s="91"/>
      <c r="H50" s="91"/>
      <c r="I50" s="91"/>
      <c r="J50" s="91"/>
    </row>
    <row r="51" spans="2:10">
      <c r="B51" s="91"/>
      <c r="C51" s="95"/>
      <c r="D51" s="91"/>
      <c r="E51" s="102"/>
      <c r="F51" s="91"/>
      <c r="G51" s="91"/>
      <c r="H51" s="91"/>
      <c r="I51" s="91"/>
      <c r="J51" s="91"/>
    </row>
    <row r="52" spans="2:10">
      <c r="B52" s="91"/>
      <c r="C52" s="95"/>
      <c r="D52" s="91"/>
      <c r="E52" s="102"/>
      <c r="F52" s="91"/>
      <c r="G52" s="91"/>
      <c r="H52" s="91"/>
      <c r="I52" s="91"/>
      <c r="J52" s="91"/>
    </row>
    <row r="53" spans="2:10">
      <c r="B53" s="91"/>
      <c r="C53" s="95"/>
      <c r="D53" s="91"/>
      <c r="E53" s="102"/>
      <c r="F53" s="91"/>
      <c r="G53" s="91"/>
      <c r="H53" s="91"/>
      <c r="I53" s="91"/>
      <c r="J53" s="91"/>
    </row>
    <row r="54" spans="2:10">
      <c r="B54" s="91"/>
      <c r="C54" s="95"/>
      <c r="D54" s="91"/>
      <c r="E54" s="102"/>
      <c r="F54" s="91"/>
      <c r="G54" s="91"/>
      <c r="H54" s="91"/>
      <c r="I54" s="91"/>
      <c r="J54" s="91"/>
    </row>
    <row r="55" spans="2:10">
      <c r="B55" s="91"/>
      <c r="C55" s="95"/>
      <c r="D55" s="91"/>
      <c r="E55" s="102"/>
      <c r="F55" s="91"/>
      <c r="G55" s="91"/>
      <c r="H55" s="91"/>
      <c r="I55" s="91"/>
      <c r="J55" s="91"/>
    </row>
    <row r="56" spans="2:10">
      <c r="B56" s="91"/>
      <c r="C56" s="95"/>
      <c r="D56" s="91"/>
      <c r="E56" s="102"/>
      <c r="F56" s="91"/>
      <c r="G56" s="91"/>
      <c r="H56" s="91"/>
      <c r="I56" s="91"/>
      <c r="J56" s="91"/>
    </row>
    <row r="57" spans="2:10">
      <c r="B57" s="91"/>
      <c r="C57" s="95"/>
      <c r="D57" s="91"/>
      <c r="E57" s="102"/>
      <c r="F57" s="91"/>
      <c r="G57" s="91"/>
      <c r="H57" s="91"/>
      <c r="I57" s="91"/>
      <c r="J57" s="91"/>
    </row>
    <row r="58" spans="2:10">
      <c r="B58" s="91"/>
      <c r="C58" s="95"/>
      <c r="D58" s="91"/>
      <c r="E58" s="102"/>
      <c r="F58" s="91"/>
      <c r="G58" s="91"/>
      <c r="H58" s="91"/>
      <c r="I58" s="91"/>
      <c r="J58" s="91"/>
    </row>
    <row r="59" spans="2:10">
      <c r="B59" s="91"/>
      <c r="C59" s="95"/>
      <c r="D59" s="91"/>
      <c r="E59" s="102"/>
      <c r="F59" s="91"/>
      <c r="G59" s="91"/>
      <c r="H59" s="91"/>
      <c r="I59" s="91"/>
      <c r="J59" s="91"/>
    </row>
    <row r="60" spans="2:10">
      <c r="B60" s="91"/>
      <c r="C60" s="95"/>
      <c r="D60" s="91"/>
      <c r="E60" s="102"/>
      <c r="F60" s="91"/>
      <c r="G60" s="91"/>
      <c r="H60" s="91"/>
      <c r="I60" s="91"/>
      <c r="J60" s="91"/>
    </row>
    <row r="61" spans="2:10">
      <c r="B61" s="91"/>
      <c r="C61" s="95"/>
      <c r="D61" s="91"/>
      <c r="E61" s="102"/>
      <c r="F61" s="91"/>
      <c r="G61" s="91"/>
      <c r="H61" s="91"/>
      <c r="I61" s="91"/>
      <c r="J61" s="91"/>
    </row>
    <row r="62" spans="2:10">
      <c r="B62" s="91"/>
      <c r="C62" s="95"/>
      <c r="D62" s="91"/>
      <c r="E62" s="102"/>
      <c r="F62" s="91"/>
      <c r="G62" s="91"/>
      <c r="H62" s="91"/>
      <c r="I62" s="91"/>
      <c r="J62" s="91"/>
    </row>
    <row r="63" spans="2:10">
      <c r="B63" s="91"/>
      <c r="C63" s="95"/>
      <c r="D63" s="91"/>
      <c r="E63" s="102"/>
      <c r="F63" s="91"/>
      <c r="G63" s="91"/>
      <c r="H63" s="91"/>
      <c r="I63" s="91"/>
      <c r="J63" s="91"/>
    </row>
    <row r="64" spans="2:10">
      <c r="B64" s="91"/>
      <c r="C64" s="95"/>
      <c r="D64" s="91"/>
      <c r="E64" s="102"/>
      <c r="F64" s="91"/>
      <c r="G64" s="91"/>
      <c r="H64" s="91"/>
      <c r="I64" s="91"/>
      <c r="J64" s="91"/>
    </row>
    <row r="65" spans="2:10">
      <c r="B65" s="91"/>
      <c r="C65" s="95"/>
      <c r="D65" s="91"/>
      <c r="E65" s="102"/>
      <c r="F65" s="91"/>
      <c r="G65" s="91"/>
      <c r="H65" s="91"/>
      <c r="I65" s="91"/>
      <c r="J65" s="91"/>
    </row>
    <row r="66" spans="2:10">
      <c r="B66" s="91"/>
      <c r="C66" s="95"/>
      <c r="D66" s="91"/>
      <c r="E66" s="102"/>
      <c r="F66" s="91"/>
      <c r="G66" s="91"/>
      <c r="H66" s="91"/>
      <c r="I66" s="91"/>
      <c r="J66" s="91"/>
    </row>
    <row r="67" spans="2:10">
      <c r="B67" s="91"/>
      <c r="C67" s="95"/>
      <c r="D67" s="91"/>
      <c r="E67" s="102"/>
      <c r="F67" s="91"/>
      <c r="G67" s="91"/>
      <c r="H67" s="91"/>
      <c r="I67" s="91"/>
      <c r="J67" s="91"/>
    </row>
    <row r="68" spans="2:10">
      <c r="B68" s="91"/>
      <c r="C68" s="95"/>
      <c r="D68" s="91"/>
      <c r="E68" s="102"/>
      <c r="F68" s="91"/>
      <c r="G68" s="91"/>
      <c r="H68" s="91"/>
      <c r="I68" s="91"/>
      <c r="J68" s="91"/>
    </row>
    <row r="69" spans="2:10">
      <c r="B69" s="91"/>
      <c r="C69" s="95"/>
      <c r="D69" s="91"/>
      <c r="E69" s="102"/>
      <c r="F69" s="91"/>
      <c r="G69" s="91"/>
      <c r="H69" s="91"/>
      <c r="I69" s="91"/>
      <c r="J69" s="91"/>
    </row>
    <row r="70" spans="2:10">
      <c r="B70" s="91"/>
      <c r="C70" s="95"/>
      <c r="D70" s="91"/>
      <c r="E70" s="102"/>
      <c r="F70" s="91"/>
      <c r="G70" s="91"/>
      <c r="H70" s="91"/>
      <c r="I70" s="91"/>
      <c r="J70" s="91"/>
    </row>
    <row r="71" spans="2:10">
      <c r="B71" s="91"/>
      <c r="C71" s="95"/>
      <c r="D71" s="91"/>
      <c r="E71" s="102"/>
      <c r="F71" s="91"/>
      <c r="G71" s="91"/>
      <c r="H71" s="91"/>
      <c r="I71" s="91"/>
      <c r="J71" s="91"/>
    </row>
    <row r="72" spans="2:10">
      <c r="B72" s="91"/>
      <c r="C72" s="95"/>
      <c r="D72" s="91"/>
      <c r="E72" s="102"/>
      <c r="F72" s="91"/>
      <c r="G72" s="91"/>
      <c r="H72" s="91"/>
      <c r="I72" s="91"/>
      <c r="J72" s="91"/>
    </row>
    <row r="73" spans="2:10">
      <c r="B73" s="91"/>
      <c r="C73" s="95"/>
      <c r="D73" s="91"/>
      <c r="E73" s="102"/>
      <c r="F73" s="91"/>
      <c r="G73" s="91"/>
      <c r="H73" s="91"/>
      <c r="I73" s="91"/>
      <c r="J73" s="91"/>
    </row>
    <row r="74" spans="2:10">
      <c r="B74" s="91"/>
      <c r="C74" s="95"/>
      <c r="D74" s="91"/>
      <c r="E74" s="102"/>
      <c r="F74" s="91"/>
      <c r="G74" s="91"/>
      <c r="H74" s="91"/>
      <c r="I74" s="91"/>
      <c r="J74" s="91"/>
    </row>
    <row r="75" spans="2:10">
      <c r="B75" s="91"/>
      <c r="C75" s="95"/>
      <c r="D75" s="91"/>
      <c r="E75" s="102"/>
      <c r="F75" s="91"/>
      <c r="G75" s="91"/>
      <c r="H75" s="91"/>
      <c r="I75" s="91"/>
      <c r="J75" s="91"/>
    </row>
    <row r="76" spans="2:10">
      <c r="B76" s="91"/>
      <c r="C76" s="95"/>
      <c r="D76" s="91"/>
      <c r="E76" s="102"/>
      <c r="F76" s="91"/>
      <c r="G76" s="91"/>
      <c r="H76" s="91"/>
      <c r="I76" s="91"/>
      <c r="J76" s="91"/>
    </row>
    <row r="77" spans="2:10">
      <c r="B77" s="91"/>
      <c r="C77" s="95"/>
      <c r="D77" s="91"/>
      <c r="E77" s="102"/>
      <c r="F77" s="91"/>
      <c r="G77" s="91"/>
      <c r="H77" s="91"/>
      <c r="I77" s="91"/>
      <c r="J77" s="91"/>
    </row>
    <row r="78" spans="2:10">
      <c r="B78" s="91"/>
      <c r="C78" s="95"/>
      <c r="D78" s="91"/>
      <c r="E78" s="102"/>
      <c r="F78" s="91"/>
      <c r="G78" s="91"/>
      <c r="H78" s="91"/>
      <c r="I78" s="91"/>
      <c r="J78" s="91"/>
    </row>
    <row r="79" spans="2:10">
      <c r="B79" s="91"/>
      <c r="C79" s="95"/>
      <c r="D79" s="91"/>
      <c r="E79" s="102"/>
      <c r="F79" s="91"/>
      <c r="G79" s="91"/>
      <c r="H79" s="91"/>
      <c r="I79" s="91"/>
      <c r="J79" s="91"/>
    </row>
    <row r="80" spans="2:10">
      <c r="B80" s="91"/>
      <c r="C80" s="95"/>
      <c r="D80" s="91"/>
      <c r="E80" s="102"/>
      <c r="F80" s="91"/>
      <c r="G80" s="91"/>
      <c r="H80" s="91"/>
      <c r="I80" s="91"/>
      <c r="J80" s="91"/>
    </row>
    <row r="81" spans="2:10">
      <c r="B81" s="91"/>
      <c r="C81" s="95"/>
      <c r="D81" s="91"/>
      <c r="E81" s="102"/>
      <c r="F81" s="91"/>
      <c r="G81" s="91"/>
      <c r="H81" s="91"/>
      <c r="I81" s="91"/>
      <c r="J81" s="91"/>
    </row>
    <row r="82" spans="2:10">
      <c r="B82" s="91"/>
      <c r="C82" s="95"/>
      <c r="D82" s="91"/>
      <c r="E82" s="102"/>
      <c r="F82" s="91"/>
      <c r="G82" s="91"/>
      <c r="H82" s="91"/>
      <c r="I82" s="91"/>
      <c r="J82" s="91"/>
    </row>
    <row r="83" spans="2:10">
      <c r="B83" s="91"/>
      <c r="C83" s="95"/>
      <c r="D83" s="91"/>
      <c r="E83" s="102"/>
      <c r="F83" s="91"/>
      <c r="G83" s="91"/>
      <c r="H83" s="91"/>
      <c r="I83" s="91"/>
      <c r="J83" s="91"/>
    </row>
    <row r="84" spans="2:10">
      <c r="B84" s="91"/>
      <c r="C84" s="95"/>
      <c r="D84" s="91"/>
      <c r="E84" s="102"/>
      <c r="F84" s="91"/>
      <c r="G84" s="91"/>
      <c r="H84" s="91"/>
      <c r="I84" s="91"/>
      <c r="J84" s="91"/>
    </row>
    <row r="85" spans="2:10">
      <c r="B85" s="91"/>
      <c r="C85" s="95"/>
      <c r="D85" s="91"/>
      <c r="E85" s="102"/>
      <c r="F85" s="91"/>
      <c r="G85" s="91"/>
      <c r="H85" s="91"/>
      <c r="I85" s="91"/>
      <c r="J85" s="91"/>
    </row>
    <row r="86" spans="2:10">
      <c r="B86" s="91"/>
      <c r="C86" s="95"/>
      <c r="D86" s="91"/>
      <c r="E86" s="102"/>
      <c r="F86" s="91"/>
      <c r="G86" s="91"/>
      <c r="H86" s="91"/>
      <c r="I86" s="91"/>
      <c r="J86" s="91"/>
    </row>
    <row r="87" spans="2:10">
      <c r="B87" s="91"/>
      <c r="C87" s="95"/>
      <c r="D87" s="91"/>
      <c r="E87" s="102"/>
      <c r="F87" s="91"/>
      <c r="G87" s="91"/>
      <c r="H87" s="91"/>
      <c r="I87" s="91"/>
      <c r="J87" s="91"/>
    </row>
    <row r="88" spans="2:10">
      <c r="B88" s="91"/>
      <c r="C88" s="95"/>
      <c r="D88" s="91"/>
      <c r="E88" s="102"/>
      <c r="F88" s="91"/>
      <c r="G88" s="91"/>
      <c r="H88" s="91"/>
      <c r="I88" s="91"/>
      <c r="J88" s="91"/>
    </row>
    <row r="89" spans="2:10">
      <c r="B89" s="91"/>
      <c r="C89" s="95"/>
      <c r="D89" s="91"/>
      <c r="E89" s="102"/>
      <c r="F89" s="91"/>
      <c r="G89" s="91"/>
      <c r="H89" s="91"/>
      <c r="I89" s="91"/>
      <c r="J89" s="91"/>
    </row>
    <row r="90" spans="2:10">
      <c r="B90" s="91"/>
      <c r="C90" s="95"/>
      <c r="D90" s="91"/>
      <c r="E90" s="102"/>
      <c r="F90" s="91"/>
      <c r="G90" s="91"/>
      <c r="H90" s="91"/>
      <c r="I90" s="91"/>
      <c r="J90" s="91"/>
    </row>
    <row r="91" spans="2:10">
      <c r="B91" s="91"/>
      <c r="C91" s="95"/>
      <c r="D91" s="91"/>
      <c r="E91" s="102"/>
      <c r="F91" s="91"/>
      <c r="G91" s="91"/>
      <c r="H91" s="91"/>
      <c r="I91" s="91"/>
      <c r="J91" s="91"/>
    </row>
    <row r="92" spans="2:10">
      <c r="B92" s="91"/>
      <c r="C92" s="95"/>
      <c r="D92" s="91"/>
      <c r="E92" s="102"/>
      <c r="F92" s="91"/>
      <c r="G92" s="91"/>
      <c r="H92" s="91"/>
      <c r="I92" s="91"/>
      <c r="J92" s="91"/>
    </row>
    <row r="93" spans="2:10">
      <c r="B93" s="91"/>
      <c r="C93" s="95"/>
      <c r="D93" s="91"/>
      <c r="E93" s="102"/>
      <c r="F93" s="91"/>
      <c r="G93" s="91"/>
      <c r="H93" s="91"/>
      <c r="I93" s="91"/>
      <c r="J93" s="91"/>
    </row>
    <row r="94" spans="2:10">
      <c r="B94" s="91"/>
      <c r="C94" s="95"/>
      <c r="D94" s="91"/>
      <c r="E94" s="102"/>
      <c r="F94" s="91"/>
      <c r="G94" s="91"/>
      <c r="H94" s="91"/>
      <c r="I94" s="91"/>
      <c r="J94" s="91"/>
    </row>
    <row r="95" spans="2:10">
      <c r="B95" s="91"/>
      <c r="C95" s="95"/>
      <c r="D95" s="91"/>
      <c r="E95" s="102"/>
      <c r="F95" s="91"/>
      <c r="G95" s="91"/>
      <c r="H95" s="91"/>
      <c r="I95" s="91"/>
      <c r="J95" s="91"/>
    </row>
    <row r="96" spans="2:10">
      <c r="B96" s="91"/>
      <c r="C96" s="95"/>
      <c r="D96" s="91"/>
      <c r="E96" s="102"/>
      <c r="F96" s="91"/>
      <c r="G96" s="91"/>
      <c r="H96" s="91"/>
      <c r="I96" s="91"/>
      <c r="J96" s="91"/>
    </row>
    <row r="97" spans="2:10">
      <c r="B97" s="91"/>
      <c r="C97" s="95"/>
      <c r="D97" s="91"/>
      <c r="E97" s="102"/>
      <c r="F97" s="91"/>
      <c r="G97" s="91"/>
      <c r="H97" s="91"/>
      <c r="I97" s="91"/>
      <c r="J97" s="91"/>
    </row>
    <row r="98" spans="2:10">
      <c r="B98" s="91"/>
      <c r="C98" s="95"/>
      <c r="D98" s="91"/>
      <c r="E98" s="102"/>
      <c r="F98" s="91"/>
      <c r="G98" s="91"/>
      <c r="H98" s="91"/>
      <c r="I98" s="91"/>
      <c r="J98" s="91"/>
    </row>
    <row r="99" spans="2:10">
      <c r="B99" s="91"/>
      <c r="C99" s="95"/>
      <c r="D99" s="91"/>
      <c r="E99" s="102"/>
      <c r="F99" s="91"/>
      <c r="G99" s="91"/>
      <c r="H99" s="91"/>
      <c r="I99" s="91"/>
      <c r="J99" s="91"/>
    </row>
    <row r="100" spans="2:10">
      <c r="B100" s="91"/>
      <c r="C100" s="95"/>
      <c r="D100" s="91"/>
      <c r="E100" s="102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2:10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0"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2:10"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2:10"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2:10"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2:10"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2:10"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2:10">
      <c r="B125" s="119"/>
      <c r="C125" s="119"/>
      <c r="D125" s="120"/>
      <c r="E125" s="120"/>
      <c r="F125" s="129"/>
      <c r="G125" s="129"/>
      <c r="H125" s="129"/>
      <c r="I125" s="129"/>
      <c r="J125" s="120"/>
    </row>
    <row r="126" spans="2:10">
      <c r="B126" s="119"/>
      <c r="C126" s="119"/>
      <c r="D126" s="120"/>
      <c r="E126" s="120"/>
      <c r="F126" s="129"/>
      <c r="G126" s="129"/>
      <c r="H126" s="129"/>
      <c r="I126" s="129"/>
      <c r="J126" s="120"/>
    </row>
    <row r="127" spans="2:10">
      <c r="B127" s="119"/>
      <c r="C127" s="119"/>
      <c r="D127" s="120"/>
      <c r="E127" s="120"/>
      <c r="F127" s="129"/>
      <c r="G127" s="129"/>
      <c r="H127" s="129"/>
      <c r="I127" s="129"/>
      <c r="J127" s="120"/>
    </row>
    <row r="128" spans="2:10">
      <c r="B128" s="119"/>
      <c r="C128" s="119"/>
      <c r="D128" s="120"/>
      <c r="E128" s="120"/>
      <c r="F128" s="129"/>
      <c r="G128" s="129"/>
      <c r="H128" s="129"/>
      <c r="I128" s="129"/>
      <c r="J128" s="120"/>
    </row>
    <row r="129" spans="2:10">
      <c r="B129" s="119"/>
      <c r="C129" s="119"/>
      <c r="D129" s="120"/>
      <c r="E129" s="120"/>
      <c r="F129" s="129"/>
      <c r="G129" s="129"/>
      <c r="H129" s="129"/>
      <c r="I129" s="129"/>
      <c r="J129" s="120"/>
    </row>
    <row r="130" spans="2:10">
      <c r="B130" s="119"/>
      <c r="C130" s="119"/>
      <c r="D130" s="120"/>
      <c r="E130" s="120"/>
      <c r="F130" s="129"/>
      <c r="G130" s="129"/>
      <c r="H130" s="129"/>
      <c r="I130" s="129"/>
      <c r="J130" s="120"/>
    </row>
    <row r="131" spans="2:10">
      <c r="B131" s="119"/>
      <c r="C131" s="119"/>
      <c r="D131" s="120"/>
      <c r="E131" s="120"/>
      <c r="F131" s="129"/>
      <c r="G131" s="129"/>
      <c r="H131" s="129"/>
      <c r="I131" s="129"/>
      <c r="J131" s="120"/>
    </row>
    <row r="132" spans="2:10">
      <c r="B132" s="119"/>
      <c r="C132" s="119"/>
      <c r="D132" s="120"/>
      <c r="E132" s="120"/>
      <c r="F132" s="129"/>
      <c r="G132" s="129"/>
      <c r="H132" s="129"/>
      <c r="I132" s="129"/>
      <c r="J132" s="120"/>
    </row>
    <row r="133" spans="2:10">
      <c r="B133" s="119"/>
      <c r="C133" s="119"/>
      <c r="D133" s="120"/>
      <c r="E133" s="120"/>
      <c r="F133" s="129"/>
      <c r="G133" s="129"/>
      <c r="H133" s="129"/>
      <c r="I133" s="129"/>
      <c r="J133" s="120"/>
    </row>
    <row r="134" spans="2:10">
      <c r="B134" s="119"/>
      <c r="C134" s="119"/>
      <c r="D134" s="120"/>
      <c r="E134" s="120"/>
      <c r="F134" s="129"/>
      <c r="G134" s="129"/>
      <c r="H134" s="129"/>
      <c r="I134" s="129"/>
      <c r="J134" s="120"/>
    </row>
    <row r="135" spans="2:10">
      <c r="B135" s="119"/>
      <c r="C135" s="119"/>
      <c r="D135" s="120"/>
      <c r="E135" s="120"/>
      <c r="F135" s="129"/>
      <c r="G135" s="129"/>
      <c r="H135" s="129"/>
      <c r="I135" s="129"/>
      <c r="J135" s="120"/>
    </row>
    <row r="136" spans="2:10">
      <c r="B136" s="119"/>
      <c r="C136" s="119"/>
      <c r="D136" s="120"/>
      <c r="E136" s="120"/>
      <c r="F136" s="129"/>
      <c r="G136" s="129"/>
      <c r="H136" s="129"/>
      <c r="I136" s="129"/>
      <c r="J136" s="120"/>
    </row>
    <row r="137" spans="2:10">
      <c r="B137" s="119"/>
      <c r="C137" s="119"/>
      <c r="D137" s="120"/>
      <c r="E137" s="120"/>
      <c r="F137" s="129"/>
      <c r="G137" s="129"/>
      <c r="H137" s="129"/>
      <c r="I137" s="129"/>
      <c r="J137" s="120"/>
    </row>
    <row r="138" spans="2:10">
      <c r="B138" s="119"/>
      <c r="C138" s="119"/>
      <c r="D138" s="120"/>
      <c r="E138" s="120"/>
      <c r="F138" s="129"/>
      <c r="G138" s="129"/>
      <c r="H138" s="129"/>
      <c r="I138" s="129"/>
      <c r="J138" s="120"/>
    </row>
    <row r="139" spans="2:10">
      <c r="B139" s="119"/>
      <c r="C139" s="119"/>
      <c r="D139" s="120"/>
      <c r="E139" s="120"/>
      <c r="F139" s="129"/>
      <c r="G139" s="129"/>
      <c r="H139" s="129"/>
      <c r="I139" s="129"/>
      <c r="J139" s="120"/>
    </row>
    <row r="140" spans="2:10">
      <c r="B140" s="119"/>
      <c r="C140" s="119"/>
      <c r="D140" s="120"/>
      <c r="E140" s="120"/>
      <c r="F140" s="129"/>
      <c r="G140" s="129"/>
      <c r="H140" s="129"/>
      <c r="I140" s="129"/>
      <c r="J140" s="120"/>
    </row>
    <row r="141" spans="2:10">
      <c r="B141" s="119"/>
      <c r="C141" s="119"/>
      <c r="D141" s="120"/>
      <c r="E141" s="120"/>
      <c r="F141" s="129"/>
      <c r="G141" s="129"/>
      <c r="H141" s="129"/>
      <c r="I141" s="129"/>
      <c r="J141" s="120"/>
    </row>
    <row r="142" spans="2:10">
      <c r="B142" s="119"/>
      <c r="C142" s="119"/>
      <c r="D142" s="120"/>
      <c r="E142" s="120"/>
      <c r="F142" s="129"/>
      <c r="G142" s="129"/>
      <c r="H142" s="129"/>
      <c r="I142" s="129"/>
      <c r="J142" s="120"/>
    </row>
    <row r="143" spans="2:10">
      <c r="B143" s="119"/>
      <c r="C143" s="119"/>
      <c r="D143" s="120"/>
      <c r="E143" s="120"/>
      <c r="F143" s="129"/>
      <c r="G143" s="129"/>
      <c r="H143" s="129"/>
      <c r="I143" s="129"/>
      <c r="J143" s="120"/>
    </row>
    <row r="144" spans="2:10">
      <c r="B144" s="119"/>
      <c r="C144" s="119"/>
      <c r="D144" s="120"/>
      <c r="E144" s="120"/>
      <c r="F144" s="129"/>
      <c r="G144" s="129"/>
      <c r="H144" s="129"/>
      <c r="I144" s="129"/>
      <c r="J144" s="120"/>
    </row>
    <row r="145" spans="2:10">
      <c r="B145" s="119"/>
      <c r="C145" s="119"/>
      <c r="D145" s="120"/>
      <c r="E145" s="120"/>
      <c r="F145" s="129"/>
      <c r="G145" s="129"/>
      <c r="H145" s="129"/>
      <c r="I145" s="129"/>
      <c r="J145" s="120"/>
    </row>
    <row r="146" spans="2:10">
      <c r="B146" s="119"/>
      <c r="C146" s="119"/>
      <c r="D146" s="120"/>
      <c r="E146" s="120"/>
      <c r="F146" s="129"/>
      <c r="G146" s="129"/>
      <c r="H146" s="129"/>
      <c r="I146" s="129"/>
      <c r="J146" s="120"/>
    </row>
    <row r="147" spans="2:10">
      <c r="B147" s="119"/>
      <c r="C147" s="119"/>
      <c r="D147" s="120"/>
      <c r="E147" s="120"/>
      <c r="F147" s="129"/>
      <c r="G147" s="129"/>
      <c r="H147" s="129"/>
      <c r="I147" s="129"/>
      <c r="J147" s="120"/>
    </row>
    <row r="148" spans="2:10">
      <c r="B148" s="119"/>
      <c r="C148" s="119"/>
      <c r="D148" s="120"/>
      <c r="E148" s="120"/>
      <c r="F148" s="129"/>
      <c r="G148" s="129"/>
      <c r="H148" s="129"/>
      <c r="I148" s="129"/>
      <c r="J148" s="120"/>
    </row>
    <row r="149" spans="2:10">
      <c r="B149" s="119"/>
      <c r="C149" s="119"/>
      <c r="D149" s="120"/>
      <c r="E149" s="120"/>
      <c r="F149" s="129"/>
      <c r="G149" s="129"/>
      <c r="H149" s="129"/>
      <c r="I149" s="129"/>
      <c r="J149" s="120"/>
    </row>
    <row r="150" spans="2:10">
      <c r="B150" s="119"/>
      <c r="C150" s="119"/>
      <c r="D150" s="120"/>
      <c r="E150" s="120"/>
      <c r="F150" s="129"/>
      <c r="G150" s="129"/>
      <c r="H150" s="129"/>
      <c r="I150" s="129"/>
      <c r="J150" s="120"/>
    </row>
    <row r="151" spans="2:10">
      <c r="B151" s="119"/>
      <c r="C151" s="119"/>
      <c r="D151" s="120"/>
      <c r="E151" s="120"/>
      <c r="F151" s="129"/>
      <c r="G151" s="129"/>
      <c r="H151" s="129"/>
      <c r="I151" s="129"/>
      <c r="J151" s="120"/>
    </row>
    <row r="152" spans="2:10">
      <c r="B152" s="119"/>
      <c r="C152" s="119"/>
      <c r="D152" s="120"/>
      <c r="E152" s="120"/>
      <c r="F152" s="129"/>
      <c r="G152" s="129"/>
      <c r="H152" s="129"/>
      <c r="I152" s="129"/>
      <c r="J152" s="120"/>
    </row>
    <row r="153" spans="2:10">
      <c r="B153" s="119"/>
      <c r="C153" s="119"/>
      <c r="D153" s="120"/>
      <c r="E153" s="120"/>
      <c r="F153" s="129"/>
      <c r="G153" s="129"/>
      <c r="H153" s="129"/>
      <c r="I153" s="129"/>
      <c r="J153" s="120"/>
    </row>
    <row r="154" spans="2:10">
      <c r="B154" s="119"/>
      <c r="C154" s="119"/>
      <c r="D154" s="120"/>
      <c r="E154" s="120"/>
      <c r="F154" s="129"/>
      <c r="G154" s="129"/>
      <c r="H154" s="129"/>
      <c r="I154" s="129"/>
      <c r="J154" s="120"/>
    </row>
    <row r="155" spans="2:10">
      <c r="B155" s="119"/>
      <c r="C155" s="119"/>
      <c r="D155" s="120"/>
      <c r="E155" s="120"/>
      <c r="F155" s="129"/>
      <c r="G155" s="129"/>
      <c r="H155" s="129"/>
      <c r="I155" s="129"/>
      <c r="J155" s="120"/>
    </row>
    <row r="156" spans="2:10">
      <c r="B156" s="119"/>
      <c r="C156" s="119"/>
      <c r="D156" s="120"/>
      <c r="E156" s="120"/>
      <c r="F156" s="129"/>
      <c r="G156" s="129"/>
      <c r="H156" s="129"/>
      <c r="I156" s="129"/>
      <c r="J156" s="120"/>
    </row>
    <row r="157" spans="2:10">
      <c r="B157" s="119"/>
      <c r="C157" s="119"/>
      <c r="D157" s="120"/>
      <c r="E157" s="120"/>
      <c r="F157" s="129"/>
      <c r="G157" s="129"/>
      <c r="H157" s="129"/>
      <c r="I157" s="129"/>
      <c r="J157" s="120"/>
    </row>
    <row r="158" spans="2:10">
      <c r="B158" s="119"/>
      <c r="C158" s="119"/>
      <c r="D158" s="120"/>
      <c r="E158" s="120"/>
      <c r="F158" s="129"/>
      <c r="G158" s="129"/>
      <c r="H158" s="129"/>
      <c r="I158" s="129"/>
      <c r="J158" s="120"/>
    </row>
    <row r="159" spans="2:10">
      <c r="B159" s="119"/>
      <c r="C159" s="119"/>
      <c r="D159" s="120"/>
      <c r="E159" s="120"/>
      <c r="F159" s="129"/>
      <c r="G159" s="129"/>
      <c r="H159" s="129"/>
      <c r="I159" s="129"/>
      <c r="J159" s="120"/>
    </row>
    <row r="160" spans="2:10">
      <c r="B160" s="119"/>
      <c r="C160" s="119"/>
      <c r="D160" s="120"/>
      <c r="E160" s="120"/>
      <c r="F160" s="129"/>
      <c r="G160" s="129"/>
      <c r="H160" s="129"/>
      <c r="I160" s="129"/>
      <c r="J160" s="120"/>
    </row>
    <row r="161" spans="2:10">
      <c r="B161" s="119"/>
      <c r="C161" s="119"/>
      <c r="D161" s="120"/>
      <c r="E161" s="120"/>
      <c r="F161" s="129"/>
      <c r="G161" s="129"/>
      <c r="H161" s="129"/>
      <c r="I161" s="129"/>
      <c r="J161" s="120"/>
    </row>
    <row r="162" spans="2:10">
      <c r="B162" s="119"/>
      <c r="C162" s="119"/>
      <c r="D162" s="120"/>
      <c r="E162" s="120"/>
      <c r="F162" s="129"/>
      <c r="G162" s="129"/>
      <c r="H162" s="129"/>
      <c r="I162" s="129"/>
      <c r="J162" s="120"/>
    </row>
    <row r="163" spans="2:10">
      <c r="B163" s="119"/>
      <c r="C163" s="119"/>
      <c r="D163" s="120"/>
      <c r="E163" s="120"/>
      <c r="F163" s="129"/>
      <c r="G163" s="129"/>
      <c r="H163" s="129"/>
      <c r="I163" s="129"/>
      <c r="J163" s="120"/>
    </row>
    <row r="164" spans="2:10">
      <c r="B164" s="119"/>
      <c r="C164" s="119"/>
      <c r="D164" s="120"/>
      <c r="E164" s="120"/>
      <c r="F164" s="129"/>
      <c r="G164" s="129"/>
      <c r="H164" s="129"/>
      <c r="I164" s="129"/>
      <c r="J164" s="120"/>
    </row>
    <row r="165" spans="2:10">
      <c r="B165" s="119"/>
      <c r="C165" s="119"/>
      <c r="D165" s="120"/>
      <c r="E165" s="120"/>
      <c r="F165" s="129"/>
      <c r="G165" s="129"/>
      <c r="H165" s="129"/>
      <c r="I165" s="129"/>
      <c r="J165" s="120"/>
    </row>
    <row r="166" spans="2:10">
      <c r="B166" s="119"/>
      <c r="C166" s="119"/>
      <c r="D166" s="120"/>
      <c r="E166" s="120"/>
      <c r="F166" s="129"/>
      <c r="G166" s="129"/>
      <c r="H166" s="129"/>
      <c r="I166" s="129"/>
      <c r="J166" s="120"/>
    </row>
    <row r="167" spans="2:10">
      <c r="B167" s="119"/>
      <c r="C167" s="119"/>
      <c r="D167" s="120"/>
      <c r="E167" s="120"/>
      <c r="F167" s="129"/>
      <c r="G167" s="129"/>
      <c r="H167" s="129"/>
      <c r="I167" s="129"/>
      <c r="J167" s="120"/>
    </row>
    <row r="168" spans="2:10">
      <c r="B168" s="119"/>
      <c r="C168" s="119"/>
      <c r="D168" s="120"/>
      <c r="E168" s="120"/>
      <c r="F168" s="129"/>
      <c r="G168" s="129"/>
      <c r="H168" s="129"/>
      <c r="I168" s="129"/>
      <c r="J168" s="120"/>
    </row>
    <row r="169" spans="2:10">
      <c r="B169" s="119"/>
      <c r="C169" s="119"/>
      <c r="D169" s="120"/>
      <c r="E169" s="120"/>
      <c r="F169" s="129"/>
      <c r="G169" s="129"/>
      <c r="H169" s="129"/>
      <c r="I169" s="129"/>
      <c r="J169" s="120"/>
    </row>
    <row r="170" spans="2:10">
      <c r="B170" s="119"/>
      <c r="C170" s="119"/>
      <c r="D170" s="120"/>
      <c r="E170" s="120"/>
      <c r="F170" s="129"/>
      <c r="G170" s="129"/>
      <c r="H170" s="129"/>
      <c r="I170" s="129"/>
      <c r="J170" s="120"/>
    </row>
    <row r="171" spans="2:10">
      <c r="B171" s="119"/>
      <c r="C171" s="119"/>
      <c r="D171" s="120"/>
      <c r="E171" s="120"/>
      <c r="F171" s="129"/>
      <c r="G171" s="129"/>
      <c r="H171" s="129"/>
      <c r="I171" s="129"/>
      <c r="J171" s="120"/>
    </row>
    <row r="172" spans="2:10">
      <c r="B172" s="119"/>
      <c r="C172" s="119"/>
      <c r="D172" s="120"/>
      <c r="E172" s="120"/>
      <c r="F172" s="129"/>
      <c r="G172" s="129"/>
      <c r="H172" s="129"/>
      <c r="I172" s="129"/>
      <c r="J172" s="120"/>
    </row>
    <row r="173" spans="2:10">
      <c r="B173" s="119"/>
      <c r="C173" s="119"/>
      <c r="D173" s="120"/>
      <c r="E173" s="120"/>
      <c r="F173" s="129"/>
      <c r="G173" s="129"/>
      <c r="H173" s="129"/>
      <c r="I173" s="129"/>
      <c r="J173" s="120"/>
    </row>
    <row r="174" spans="2:10">
      <c r="B174" s="119"/>
      <c r="C174" s="119"/>
      <c r="D174" s="120"/>
      <c r="E174" s="120"/>
      <c r="F174" s="129"/>
      <c r="G174" s="129"/>
      <c r="H174" s="129"/>
      <c r="I174" s="129"/>
      <c r="J174" s="120"/>
    </row>
    <row r="175" spans="2:10">
      <c r="B175" s="119"/>
      <c r="C175" s="119"/>
      <c r="D175" s="120"/>
      <c r="E175" s="120"/>
      <c r="F175" s="129"/>
      <c r="G175" s="129"/>
      <c r="H175" s="129"/>
      <c r="I175" s="129"/>
      <c r="J175" s="120"/>
    </row>
    <row r="176" spans="2:10">
      <c r="B176" s="119"/>
      <c r="C176" s="119"/>
      <c r="D176" s="120"/>
      <c r="E176" s="120"/>
      <c r="F176" s="129"/>
      <c r="G176" s="129"/>
      <c r="H176" s="129"/>
      <c r="I176" s="129"/>
      <c r="J176" s="120"/>
    </row>
    <row r="177" spans="2:10">
      <c r="B177" s="119"/>
      <c r="C177" s="119"/>
      <c r="D177" s="120"/>
      <c r="E177" s="120"/>
      <c r="F177" s="129"/>
      <c r="G177" s="129"/>
      <c r="H177" s="129"/>
      <c r="I177" s="129"/>
      <c r="J177" s="120"/>
    </row>
    <row r="178" spans="2:10">
      <c r="B178" s="119"/>
      <c r="C178" s="119"/>
      <c r="D178" s="120"/>
      <c r="E178" s="120"/>
      <c r="F178" s="129"/>
      <c r="G178" s="129"/>
      <c r="H178" s="129"/>
      <c r="I178" s="129"/>
      <c r="J178" s="120"/>
    </row>
    <row r="179" spans="2:10">
      <c r="B179" s="119"/>
      <c r="C179" s="119"/>
      <c r="D179" s="120"/>
      <c r="E179" s="120"/>
      <c r="F179" s="129"/>
      <c r="G179" s="129"/>
      <c r="H179" s="129"/>
      <c r="I179" s="129"/>
      <c r="J179" s="120"/>
    </row>
    <row r="180" spans="2:10">
      <c r="B180" s="119"/>
      <c r="C180" s="119"/>
      <c r="D180" s="120"/>
      <c r="E180" s="120"/>
      <c r="F180" s="129"/>
      <c r="G180" s="129"/>
      <c r="H180" s="129"/>
      <c r="I180" s="129"/>
      <c r="J180" s="120"/>
    </row>
    <row r="181" spans="2:10">
      <c r="B181" s="119"/>
      <c r="C181" s="119"/>
      <c r="D181" s="120"/>
      <c r="E181" s="120"/>
      <c r="F181" s="129"/>
      <c r="G181" s="129"/>
      <c r="H181" s="129"/>
      <c r="I181" s="129"/>
      <c r="J181" s="120"/>
    </row>
    <row r="182" spans="2:10">
      <c r="B182" s="119"/>
      <c r="C182" s="119"/>
      <c r="D182" s="120"/>
      <c r="E182" s="120"/>
      <c r="F182" s="129"/>
      <c r="G182" s="129"/>
      <c r="H182" s="129"/>
      <c r="I182" s="129"/>
      <c r="J182" s="120"/>
    </row>
    <row r="183" spans="2:10">
      <c r="B183" s="119"/>
      <c r="C183" s="119"/>
      <c r="D183" s="120"/>
      <c r="E183" s="120"/>
      <c r="F183" s="129"/>
      <c r="G183" s="129"/>
      <c r="H183" s="129"/>
      <c r="I183" s="129"/>
      <c r="J183" s="120"/>
    </row>
    <row r="184" spans="2:10">
      <c r="B184" s="119"/>
      <c r="C184" s="119"/>
      <c r="D184" s="120"/>
      <c r="E184" s="120"/>
      <c r="F184" s="129"/>
      <c r="G184" s="129"/>
      <c r="H184" s="129"/>
      <c r="I184" s="129"/>
      <c r="J184" s="120"/>
    </row>
    <row r="185" spans="2:10">
      <c r="B185" s="119"/>
      <c r="C185" s="119"/>
      <c r="D185" s="120"/>
      <c r="E185" s="120"/>
      <c r="F185" s="129"/>
      <c r="G185" s="129"/>
      <c r="H185" s="129"/>
      <c r="I185" s="129"/>
      <c r="J185" s="120"/>
    </row>
    <row r="186" spans="2:10">
      <c r="B186" s="119"/>
      <c r="C186" s="119"/>
      <c r="D186" s="120"/>
      <c r="E186" s="120"/>
      <c r="F186" s="129"/>
      <c r="G186" s="129"/>
      <c r="H186" s="129"/>
      <c r="I186" s="129"/>
      <c r="J186" s="120"/>
    </row>
    <row r="187" spans="2:10">
      <c r="B187" s="119"/>
      <c r="C187" s="119"/>
      <c r="D187" s="120"/>
      <c r="E187" s="120"/>
      <c r="F187" s="129"/>
      <c r="G187" s="129"/>
      <c r="H187" s="129"/>
      <c r="I187" s="129"/>
      <c r="J187" s="120"/>
    </row>
    <row r="188" spans="2:10">
      <c r="B188" s="119"/>
      <c r="C188" s="119"/>
      <c r="D188" s="120"/>
      <c r="E188" s="120"/>
      <c r="F188" s="129"/>
      <c r="G188" s="129"/>
      <c r="H188" s="129"/>
      <c r="I188" s="129"/>
      <c r="J188" s="120"/>
    </row>
    <row r="189" spans="2:10">
      <c r="B189" s="119"/>
      <c r="C189" s="119"/>
      <c r="D189" s="120"/>
      <c r="E189" s="120"/>
      <c r="F189" s="129"/>
      <c r="G189" s="129"/>
      <c r="H189" s="129"/>
      <c r="I189" s="129"/>
      <c r="J189" s="120"/>
    </row>
    <row r="190" spans="2:10">
      <c r="B190" s="119"/>
      <c r="C190" s="119"/>
      <c r="D190" s="120"/>
      <c r="E190" s="120"/>
      <c r="F190" s="129"/>
      <c r="G190" s="129"/>
      <c r="H190" s="129"/>
      <c r="I190" s="129"/>
      <c r="J190" s="120"/>
    </row>
    <row r="191" spans="2:10">
      <c r="B191" s="119"/>
      <c r="C191" s="119"/>
      <c r="D191" s="120"/>
      <c r="E191" s="120"/>
      <c r="F191" s="129"/>
      <c r="G191" s="129"/>
      <c r="H191" s="129"/>
      <c r="I191" s="129"/>
      <c r="J191" s="120"/>
    </row>
    <row r="192" spans="2:10">
      <c r="B192" s="119"/>
      <c r="C192" s="119"/>
      <c r="D192" s="120"/>
      <c r="E192" s="120"/>
      <c r="F192" s="129"/>
      <c r="G192" s="129"/>
      <c r="H192" s="129"/>
      <c r="I192" s="129"/>
      <c r="J192" s="120"/>
    </row>
    <row r="193" spans="2:10">
      <c r="B193" s="119"/>
      <c r="C193" s="119"/>
      <c r="D193" s="120"/>
      <c r="E193" s="120"/>
      <c r="F193" s="129"/>
      <c r="G193" s="129"/>
      <c r="H193" s="129"/>
      <c r="I193" s="129"/>
      <c r="J193" s="120"/>
    </row>
    <row r="194" spans="2:10">
      <c r="B194" s="119"/>
      <c r="C194" s="119"/>
      <c r="D194" s="120"/>
      <c r="E194" s="120"/>
      <c r="F194" s="129"/>
      <c r="G194" s="129"/>
      <c r="H194" s="129"/>
      <c r="I194" s="129"/>
      <c r="J194" s="120"/>
    </row>
    <row r="195" spans="2:10">
      <c r="B195" s="119"/>
      <c r="C195" s="119"/>
      <c r="D195" s="120"/>
      <c r="E195" s="120"/>
      <c r="F195" s="129"/>
      <c r="G195" s="129"/>
      <c r="H195" s="129"/>
      <c r="I195" s="129"/>
      <c r="J195" s="120"/>
    </row>
    <row r="196" spans="2:10">
      <c r="B196" s="119"/>
      <c r="C196" s="119"/>
      <c r="D196" s="120"/>
      <c r="E196" s="120"/>
      <c r="F196" s="129"/>
      <c r="G196" s="129"/>
      <c r="H196" s="129"/>
      <c r="I196" s="129"/>
      <c r="J196" s="120"/>
    </row>
    <row r="197" spans="2:10">
      <c r="B197" s="119"/>
      <c r="C197" s="119"/>
      <c r="D197" s="120"/>
      <c r="E197" s="120"/>
      <c r="F197" s="129"/>
      <c r="G197" s="129"/>
      <c r="H197" s="129"/>
      <c r="I197" s="129"/>
      <c r="J197" s="120"/>
    </row>
    <row r="198" spans="2:10">
      <c r="B198" s="119"/>
      <c r="C198" s="119"/>
      <c r="D198" s="120"/>
      <c r="E198" s="120"/>
      <c r="F198" s="129"/>
      <c r="G198" s="129"/>
      <c r="H198" s="129"/>
      <c r="I198" s="129"/>
      <c r="J198" s="120"/>
    </row>
    <row r="199" spans="2:10">
      <c r="B199" s="119"/>
      <c r="C199" s="119"/>
      <c r="D199" s="120"/>
      <c r="E199" s="120"/>
      <c r="F199" s="129"/>
      <c r="G199" s="129"/>
      <c r="H199" s="129"/>
      <c r="I199" s="129"/>
      <c r="J199" s="120"/>
    </row>
    <row r="200" spans="2:10">
      <c r="B200" s="119"/>
      <c r="C200" s="119"/>
      <c r="D200" s="120"/>
      <c r="E200" s="120"/>
      <c r="F200" s="129"/>
      <c r="G200" s="129"/>
      <c r="H200" s="129"/>
      <c r="I200" s="129"/>
      <c r="J200" s="12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B125:J1048576 A1:A1048576 K1:XFD1048576 B28:B29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145</v>
      </c>
      <c r="C1" s="67" t="s" vm="1">
        <v>231</v>
      </c>
    </row>
    <row r="2" spans="2:11">
      <c r="B2" s="46" t="s">
        <v>144</v>
      </c>
      <c r="C2" s="67" t="s">
        <v>232</v>
      </c>
    </row>
    <row r="3" spans="2:11">
      <c r="B3" s="46" t="s">
        <v>146</v>
      </c>
      <c r="C3" s="67" t="s">
        <v>233</v>
      </c>
    </row>
    <row r="4" spans="2:11">
      <c r="B4" s="46" t="s">
        <v>147</v>
      </c>
      <c r="C4" s="67">
        <v>12145</v>
      </c>
    </row>
    <row r="6" spans="2:11" ht="26.25" customHeight="1">
      <c r="B6" s="156" t="s">
        <v>178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1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57</v>
      </c>
      <c r="G7" s="49" t="s">
        <v>102</v>
      </c>
      <c r="H7" s="49" t="s">
        <v>54</v>
      </c>
      <c r="I7" s="49" t="s">
        <v>110</v>
      </c>
      <c r="J7" s="49" t="s">
        <v>148</v>
      </c>
      <c r="K7" s="64" t="s">
        <v>149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31" t="s">
        <v>3217</v>
      </c>
      <c r="C10" s="91"/>
      <c r="D10" s="91"/>
      <c r="E10" s="91"/>
      <c r="F10" s="91"/>
      <c r="G10" s="91"/>
      <c r="H10" s="91"/>
      <c r="I10" s="132">
        <v>0</v>
      </c>
      <c r="J10" s="133">
        <v>0</v>
      </c>
      <c r="K10" s="133">
        <v>0</v>
      </c>
    </row>
    <row r="11" spans="2:11" ht="21" customHeight="1">
      <c r="B11" s="122"/>
      <c r="C11" s="91"/>
      <c r="D11" s="91"/>
      <c r="E11" s="91"/>
      <c r="F11" s="91"/>
      <c r="G11" s="91"/>
      <c r="H11" s="91"/>
      <c r="I11" s="91"/>
      <c r="J11" s="91"/>
      <c r="K11" s="91"/>
    </row>
    <row r="12" spans="2:11">
      <c r="B12" s="122"/>
      <c r="C12" s="91"/>
      <c r="D12" s="91"/>
      <c r="E12" s="91"/>
      <c r="F12" s="91"/>
      <c r="G12" s="91"/>
      <c r="H12" s="91"/>
      <c r="I12" s="91"/>
      <c r="J12" s="91"/>
      <c r="K12" s="91"/>
    </row>
    <row r="13" spans="2:11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1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19"/>
      <c r="C110" s="119"/>
      <c r="D110" s="129"/>
      <c r="E110" s="129"/>
      <c r="F110" s="129"/>
      <c r="G110" s="129"/>
      <c r="H110" s="129"/>
      <c r="I110" s="120"/>
      <c r="J110" s="120"/>
      <c r="K110" s="120"/>
    </row>
    <row r="111" spans="2:11">
      <c r="B111" s="119"/>
      <c r="C111" s="119"/>
      <c r="D111" s="129"/>
      <c r="E111" s="129"/>
      <c r="F111" s="129"/>
      <c r="G111" s="129"/>
      <c r="H111" s="129"/>
      <c r="I111" s="120"/>
      <c r="J111" s="120"/>
      <c r="K111" s="120"/>
    </row>
    <row r="112" spans="2:11">
      <c r="B112" s="119"/>
      <c r="C112" s="119"/>
      <c r="D112" s="129"/>
      <c r="E112" s="129"/>
      <c r="F112" s="129"/>
      <c r="G112" s="129"/>
      <c r="H112" s="129"/>
      <c r="I112" s="120"/>
      <c r="J112" s="120"/>
      <c r="K112" s="120"/>
    </row>
    <row r="113" spans="2:11">
      <c r="B113" s="119"/>
      <c r="C113" s="119"/>
      <c r="D113" s="129"/>
      <c r="E113" s="129"/>
      <c r="F113" s="129"/>
      <c r="G113" s="129"/>
      <c r="H113" s="129"/>
      <c r="I113" s="120"/>
      <c r="J113" s="120"/>
      <c r="K113" s="120"/>
    </row>
    <row r="114" spans="2:11">
      <c r="B114" s="119"/>
      <c r="C114" s="119"/>
      <c r="D114" s="129"/>
      <c r="E114" s="129"/>
      <c r="F114" s="129"/>
      <c r="G114" s="129"/>
      <c r="H114" s="129"/>
      <c r="I114" s="120"/>
      <c r="J114" s="120"/>
      <c r="K114" s="120"/>
    </row>
    <row r="115" spans="2:11">
      <c r="B115" s="119"/>
      <c r="C115" s="119"/>
      <c r="D115" s="129"/>
      <c r="E115" s="129"/>
      <c r="F115" s="129"/>
      <c r="G115" s="129"/>
      <c r="H115" s="129"/>
      <c r="I115" s="120"/>
      <c r="J115" s="120"/>
      <c r="K115" s="120"/>
    </row>
    <row r="116" spans="2:11">
      <c r="B116" s="119"/>
      <c r="C116" s="119"/>
      <c r="D116" s="129"/>
      <c r="E116" s="129"/>
      <c r="F116" s="129"/>
      <c r="G116" s="129"/>
      <c r="H116" s="129"/>
      <c r="I116" s="120"/>
      <c r="J116" s="120"/>
      <c r="K116" s="120"/>
    </row>
    <row r="117" spans="2:11">
      <c r="B117" s="119"/>
      <c r="C117" s="119"/>
      <c r="D117" s="129"/>
      <c r="E117" s="129"/>
      <c r="F117" s="129"/>
      <c r="G117" s="129"/>
      <c r="H117" s="129"/>
      <c r="I117" s="120"/>
      <c r="J117" s="120"/>
      <c r="K117" s="120"/>
    </row>
    <row r="118" spans="2:11">
      <c r="B118" s="119"/>
      <c r="C118" s="119"/>
      <c r="D118" s="129"/>
      <c r="E118" s="129"/>
      <c r="F118" s="129"/>
      <c r="G118" s="129"/>
      <c r="H118" s="129"/>
      <c r="I118" s="120"/>
      <c r="J118" s="120"/>
      <c r="K118" s="120"/>
    </row>
    <row r="119" spans="2:11">
      <c r="B119" s="119"/>
      <c r="C119" s="119"/>
      <c r="D119" s="129"/>
      <c r="E119" s="129"/>
      <c r="F119" s="129"/>
      <c r="G119" s="129"/>
      <c r="H119" s="129"/>
      <c r="I119" s="120"/>
      <c r="J119" s="120"/>
      <c r="K119" s="120"/>
    </row>
    <row r="120" spans="2:11">
      <c r="B120" s="119"/>
      <c r="C120" s="119"/>
      <c r="D120" s="129"/>
      <c r="E120" s="129"/>
      <c r="F120" s="129"/>
      <c r="G120" s="129"/>
      <c r="H120" s="129"/>
      <c r="I120" s="120"/>
      <c r="J120" s="120"/>
      <c r="K120" s="120"/>
    </row>
    <row r="121" spans="2:11">
      <c r="B121" s="119"/>
      <c r="C121" s="119"/>
      <c r="D121" s="129"/>
      <c r="E121" s="129"/>
      <c r="F121" s="129"/>
      <c r="G121" s="129"/>
      <c r="H121" s="129"/>
      <c r="I121" s="120"/>
      <c r="J121" s="120"/>
      <c r="K121" s="120"/>
    </row>
    <row r="122" spans="2:11">
      <c r="B122" s="119"/>
      <c r="C122" s="119"/>
      <c r="D122" s="129"/>
      <c r="E122" s="129"/>
      <c r="F122" s="129"/>
      <c r="G122" s="129"/>
      <c r="H122" s="129"/>
      <c r="I122" s="120"/>
      <c r="J122" s="120"/>
      <c r="K122" s="120"/>
    </row>
    <row r="123" spans="2:11">
      <c r="B123" s="119"/>
      <c r="C123" s="119"/>
      <c r="D123" s="129"/>
      <c r="E123" s="129"/>
      <c r="F123" s="129"/>
      <c r="G123" s="129"/>
      <c r="H123" s="129"/>
      <c r="I123" s="120"/>
      <c r="J123" s="120"/>
      <c r="K123" s="120"/>
    </row>
    <row r="124" spans="2:11">
      <c r="B124" s="119"/>
      <c r="C124" s="119"/>
      <c r="D124" s="129"/>
      <c r="E124" s="129"/>
      <c r="F124" s="129"/>
      <c r="G124" s="129"/>
      <c r="H124" s="129"/>
      <c r="I124" s="120"/>
      <c r="J124" s="120"/>
      <c r="K124" s="120"/>
    </row>
    <row r="125" spans="2:11">
      <c r="B125" s="119"/>
      <c r="C125" s="119"/>
      <c r="D125" s="129"/>
      <c r="E125" s="129"/>
      <c r="F125" s="129"/>
      <c r="G125" s="129"/>
      <c r="H125" s="129"/>
      <c r="I125" s="120"/>
      <c r="J125" s="120"/>
      <c r="K125" s="120"/>
    </row>
    <row r="126" spans="2:11">
      <c r="B126" s="119"/>
      <c r="C126" s="119"/>
      <c r="D126" s="129"/>
      <c r="E126" s="129"/>
      <c r="F126" s="129"/>
      <c r="G126" s="129"/>
      <c r="H126" s="129"/>
      <c r="I126" s="120"/>
      <c r="J126" s="120"/>
      <c r="K126" s="120"/>
    </row>
    <row r="127" spans="2:11">
      <c r="B127" s="119"/>
      <c r="C127" s="119"/>
      <c r="D127" s="129"/>
      <c r="E127" s="129"/>
      <c r="F127" s="129"/>
      <c r="G127" s="129"/>
      <c r="H127" s="129"/>
      <c r="I127" s="120"/>
      <c r="J127" s="120"/>
      <c r="K127" s="120"/>
    </row>
    <row r="128" spans="2:11">
      <c r="B128" s="119"/>
      <c r="C128" s="119"/>
      <c r="D128" s="129"/>
      <c r="E128" s="129"/>
      <c r="F128" s="129"/>
      <c r="G128" s="129"/>
      <c r="H128" s="129"/>
      <c r="I128" s="120"/>
      <c r="J128" s="120"/>
      <c r="K128" s="120"/>
    </row>
    <row r="129" spans="2:11">
      <c r="B129" s="119"/>
      <c r="C129" s="119"/>
      <c r="D129" s="129"/>
      <c r="E129" s="129"/>
      <c r="F129" s="129"/>
      <c r="G129" s="129"/>
      <c r="H129" s="129"/>
      <c r="I129" s="120"/>
      <c r="J129" s="120"/>
      <c r="K129" s="120"/>
    </row>
    <row r="130" spans="2:11">
      <c r="B130" s="119"/>
      <c r="C130" s="119"/>
      <c r="D130" s="129"/>
      <c r="E130" s="129"/>
      <c r="F130" s="129"/>
      <c r="G130" s="129"/>
      <c r="H130" s="129"/>
      <c r="I130" s="120"/>
      <c r="J130" s="120"/>
      <c r="K130" s="120"/>
    </row>
    <row r="131" spans="2:11">
      <c r="B131" s="119"/>
      <c r="C131" s="119"/>
      <c r="D131" s="129"/>
      <c r="E131" s="129"/>
      <c r="F131" s="129"/>
      <c r="G131" s="129"/>
      <c r="H131" s="129"/>
      <c r="I131" s="120"/>
      <c r="J131" s="120"/>
      <c r="K131" s="120"/>
    </row>
    <row r="132" spans="2:11">
      <c r="B132" s="119"/>
      <c r="C132" s="119"/>
      <c r="D132" s="129"/>
      <c r="E132" s="129"/>
      <c r="F132" s="129"/>
      <c r="G132" s="129"/>
      <c r="H132" s="129"/>
      <c r="I132" s="120"/>
      <c r="J132" s="120"/>
      <c r="K132" s="120"/>
    </row>
    <row r="133" spans="2:11">
      <c r="B133" s="119"/>
      <c r="C133" s="119"/>
      <c r="D133" s="129"/>
      <c r="E133" s="129"/>
      <c r="F133" s="129"/>
      <c r="G133" s="129"/>
      <c r="H133" s="129"/>
      <c r="I133" s="120"/>
      <c r="J133" s="120"/>
      <c r="K133" s="120"/>
    </row>
    <row r="134" spans="2:11">
      <c r="B134" s="119"/>
      <c r="C134" s="119"/>
      <c r="D134" s="129"/>
      <c r="E134" s="129"/>
      <c r="F134" s="129"/>
      <c r="G134" s="129"/>
      <c r="H134" s="129"/>
      <c r="I134" s="120"/>
      <c r="J134" s="120"/>
      <c r="K134" s="120"/>
    </row>
    <row r="135" spans="2:11">
      <c r="B135" s="119"/>
      <c r="C135" s="119"/>
      <c r="D135" s="129"/>
      <c r="E135" s="129"/>
      <c r="F135" s="129"/>
      <c r="G135" s="129"/>
      <c r="H135" s="129"/>
      <c r="I135" s="120"/>
      <c r="J135" s="120"/>
      <c r="K135" s="120"/>
    </row>
    <row r="136" spans="2:11">
      <c r="B136" s="119"/>
      <c r="C136" s="119"/>
      <c r="D136" s="129"/>
      <c r="E136" s="129"/>
      <c r="F136" s="129"/>
      <c r="G136" s="129"/>
      <c r="H136" s="129"/>
      <c r="I136" s="120"/>
      <c r="J136" s="120"/>
      <c r="K136" s="120"/>
    </row>
    <row r="137" spans="2:11">
      <c r="B137" s="119"/>
      <c r="C137" s="119"/>
      <c r="D137" s="129"/>
      <c r="E137" s="129"/>
      <c r="F137" s="129"/>
      <c r="G137" s="129"/>
      <c r="H137" s="129"/>
      <c r="I137" s="120"/>
      <c r="J137" s="120"/>
      <c r="K137" s="120"/>
    </row>
    <row r="138" spans="2:11">
      <c r="B138" s="119"/>
      <c r="C138" s="119"/>
      <c r="D138" s="129"/>
      <c r="E138" s="129"/>
      <c r="F138" s="129"/>
      <c r="G138" s="129"/>
      <c r="H138" s="129"/>
      <c r="I138" s="120"/>
      <c r="J138" s="120"/>
      <c r="K138" s="120"/>
    </row>
    <row r="139" spans="2:11">
      <c r="B139" s="119"/>
      <c r="C139" s="119"/>
      <c r="D139" s="129"/>
      <c r="E139" s="129"/>
      <c r="F139" s="129"/>
      <c r="G139" s="129"/>
      <c r="H139" s="129"/>
      <c r="I139" s="120"/>
      <c r="J139" s="120"/>
      <c r="K139" s="120"/>
    </row>
    <row r="140" spans="2:11">
      <c r="B140" s="119"/>
      <c r="C140" s="119"/>
      <c r="D140" s="129"/>
      <c r="E140" s="129"/>
      <c r="F140" s="129"/>
      <c r="G140" s="129"/>
      <c r="H140" s="129"/>
      <c r="I140" s="120"/>
      <c r="J140" s="120"/>
      <c r="K140" s="120"/>
    </row>
    <row r="141" spans="2:11">
      <c r="B141" s="119"/>
      <c r="C141" s="119"/>
      <c r="D141" s="129"/>
      <c r="E141" s="129"/>
      <c r="F141" s="129"/>
      <c r="G141" s="129"/>
      <c r="H141" s="129"/>
      <c r="I141" s="120"/>
      <c r="J141" s="120"/>
      <c r="K141" s="120"/>
    </row>
    <row r="142" spans="2:11">
      <c r="B142" s="119"/>
      <c r="C142" s="119"/>
      <c r="D142" s="129"/>
      <c r="E142" s="129"/>
      <c r="F142" s="129"/>
      <c r="G142" s="129"/>
      <c r="H142" s="129"/>
      <c r="I142" s="120"/>
      <c r="J142" s="120"/>
      <c r="K142" s="120"/>
    </row>
    <row r="143" spans="2:11">
      <c r="B143" s="119"/>
      <c r="C143" s="119"/>
      <c r="D143" s="129"/>
      <c r="E143" s="129"/>
      <c r="F143" s="129"/>
      <c r="G143" s="129"/>
      <c r="H143" s="129"/>
      <c r="I143" s="120"/>
      <c r="J143" s="120"/>
      <c r="K143" s="120"/>
    </row>
    <row r="144" spans="2:11">
      <c r="B144" s="119"/>
      <c r="C144" s="119"/>
      <c r="D144" s="129"/>
      <c r="E144" s="129"/>
      <c r="F144" s="129"/>
      <c r="G144" s="129"/>
      <c r="H144" s="129"/>
      <c r="I144" s="120"/>
      <c r="J144" s="120"/>
      <c r="K144" s="120"/>
    </row>
    <row r="145" spans="2:11">
      <c r="B145" s="119"/>
      <c r="C145" s="119"/>
      <c r="D145" s="129"/>
      <c r="E145" s="129"/>
      <c r="F145" s="129"/>
      <c r="G145" s="129"/>
      <c r="H145" s="129"/>
      <c r="I145" s="120"/>
      <c r="J145" s="120"/>
      <c r="K145" s="120"/>
    </row>
    <row r="146" spans="2:11">
      <c r="B146" s="119"/>
      <c r="C146" s="119"/>
      <c r="D146" s="129"/>
      <c r="E146" s="129"/>
      <c r="F146" s="129"/>
      <c r="G146" s="129"/>
      <c r="H146" s="129"/>
      <c r="I146" s="120"/>
      <c r="J146" s="120"/>
      <c r="K146" s="120"/>
    </row>
    <row r="147" spans="2:11">
      <c r="B147" s="119"/>
      <c r="C147" s="119"/>
      <c r="D147" s="129"/>
      <c r="E147" s="129"/>
      <c r="F147" s="129"/>
      <c r="G147" s="129"/>
      <c r="H147" s="129"/>
      <c r="I147" s="120"/>
      <c r="J147" s="120"/>
      <c r="K147" s="120"/>
    </row>
    <row r="148" spans="2:11">
      <c r="B148" s="119"/>
      <c r="C148" s="119"/>
      <c r="D148" s="129"/>
      <c r="E148" s="129"/>
      <c r="F148" s="129"/>
      <c r="G148" s="129"/>
      <c r="H148" s="129"/>
      <c r="I148" s="120"/>
      <c r="J148" s="120"/>
      <c r="K148" s="120"/>
    </row>
    <row r="149" spans="2:11">
      <c r="B149" s="119"/>
      <c r="C149" s="119"/>
      <c r="D149" s="129"/>
      <c r="E149" s="129"/>
      <c r="F149" s="129"/>
      <c r="G149" s="129"/>
      <c r="H149" s="129"/>
      <c r="I149" s="120"/>
      <c r="J149" s="120"/>
      <c r="K149" s="120"/>
    </row>
    <row r="150" spans="2:11">
      <c r="B150" s="119"/>
      <c r="C150" s="119"/>
      <c r="D150" s="129"/>
      <c r="E150" s="129"/>
      <c r="F150" s="129"/>
      <c r="G150" s="129"/>
      <c r="H150" s="129"/>
      <c r="I150" s="120"/>
      <c r="J150" s="120"/>
      <c r="K150" s="120"/>
    </row>
    <row r="151" spans="2:11">
      <c r="B151" s="119"/>
      <c r="C151" s="119"/>
      <c r="D151" s="129"/>
      <c r="E151" s="129"/>
      <c r="F151" s="129"/>
      <c r="G151" s="129"/>
      <c r="H151" s="129"/>
      <c r="I151" s="120"/>
      <c r="J151" s="120"/>
      <c r="K151" s="120"/>
    </row>
    <row r="152" spans="2:11">
      <c r="B152" s="119"/>
      <c r="C152" s="119"/>
      <c r="D152" s="129"/>
      <c r="E152" s="129"/>
      <c r="F152" s="129"/>
      <c r="G152" s="129"/>
      <c r="H152" s="129"/>
      <c r="I152" s="120"/>
      <c r="J152" s="120"/>
      <c r="K152" s="120"/>
    </row>
    <row r="153" spans="2:11">
      <c r="B153" s="119"/>
      <c r="C153" s="119"/>
      <c r="D153" s="129"/>
      <c r="E153" s="129"/>
      <c r="F153" s="129"/>
      <c r="G153" s="129"/>
      <c r="H153" s="129"/>
      <c r="I153" s="120"/>
      <c r="J153" s="120"/>
      <c r="K153" s="120"/>
    </row>
    <row r="154" spans="2:11">
      <c r="B154" s="119"/>
      <c r="C154" s="119"/>
      <c r="D154" s="129"/>
      <c r="E154" s="129"/>
      <c r="F154" s="129"/>
      <c r="G154" s="129"/>
      <c r="H154" s="129"/>
      <c r="I154" s="120"/>
      <c r="J154" s="120"/>
      <c r="K154" s="120"/>
    </row>
    <row r="155" spans="2:11">
      <c r="B155" s="119"/>
      <c r="C155" s="119"/>
      <c r="D155" s="129"/>
      <c r="E155" s="129"/>
      <c r="F155" s="129"/>
      <c r="G155" s="129"/>
      <c r="H155" s="129"/>
      <c r="I155" s="120"/>
      <c r="J155" s="120"/>
      <c r="K155" s="120"/>
    </row>
    <row r="156" spans="2:11">
      <c r="B156" s="119"/>
      <c r="C156" s="119"/>
      <c r="D156" s="129"/>
      <c r="E156" s="129"/>
      <c r="F156" s="129"/>
      <c r="G156" s="129"/>
      <c r="H156" s="129"/>
      <c r="I156" s="120"/>
      <c r="J156" s="120"/>
      <c r="K156" s="120"/>
    </row>
    <row r="157" spans="2:11">
      <c r="B157" s="119"/>
      <c r="C157" s="119"/>
      <c r="D157" s="129"/>
      <c r="E157" s="129"/>
      <c r="F157" s="129"/>
      <c r="G157" s="129"/>
      <c r="H157" s="129"/>
      <c r="I157" s="120"/>
      <c r="J157" s="120"/>
      <c r="K157" s="120"/>
    </row>
    <row r="158" spans="2:11">
      <c r="B158" s="119"/>
      <c r="C158" s="119"/>
      <c r="D158" s="129"/>
      <c r="E158" s="129"/>
      <c r="F158" s="129"/>
      <c r="G158" s="129"/>
      <c r="H158" s="129"/>
      <c r="I158" s="120"/>
      <c r="J158" s="120"/>
      <c r="K158" s="120"/>
    </row>
    <row r="159" spans="2:11">
      <c r="B159" s="119"/>
      <c r="C159" s="119"/>
      <c r="D159" s="129"/>
      <c r="E159" s="129"/>
      <c r="F159" s="129"/>
      <c r="G159" s="129"/>
      <c r="H159" s="129"/>
      <c r="I159" s="120"/>
      <c r="J159" s="120"/>
      <c r="K159" s="120"/>
    </row>
    <row r="160" spans="2:11">
      <c r="B160" s="119"/>
      <c r="C160" s="119"/>
      <c r="D160" s="129"/>
      <c r="E160" s="129"/>
      <c r="F160" s="129"/>
      <c r="G160" s="129"/>
      <c r="H160" s="129"/>
      <c r="I160" s="120"/>
      <c r="J160" s="120"/>
      <c r="K160" s="120"/>
    </row>
    <row r="161" spans="2:11">
      <c r="B161" s="119"/>
      <c r="C161" s="119"/>
      <c r="D161" s="129"/>
      <c r="E161" s="129"/>
      <c r="F161" s="129"/>
      <c r="G161" s="129"/>
      <c r="H161" s="129"/>
      <c r="I161" s="120"/>
      <c r="J161" s="120"/>
      <c r="K161" s="120"/>
    </row>
    <row r="162" spans="2:11">
      <c r="B162" s="119"/>
      <c r="C162" s="119"/>
      <c r="D162" s="129"/>
      <c r="E162" s="129"/>
      <c r="F162" s="129"/>
      <c r="G162" s="129"/>
      <c r="H162" s="129"/>
      <c r="I162" s="120"/>
      <c r="J162" s="120"/>
      <c r="K162" s="120"/>
    </row>
    <row r="163" spans="2:11">
      <c r="B163" s="119"/>
      <c r="C163" s="119"/>
      <c r="D163" s="129"/>
      <c r="E163" s="129"/>
      <c r="F163" s="129"/>
      <c r="G163" s="129"/>
      <c r="H163" s="129"/>
      <c r="I163" s="120"/>
      <c r="J163" s="120"/>
      <c r="K163" s="120"/>
    </row>
    <row r="164" spans="2:11">
      <c r="B164" s="119"/>
      <c r="C164" s="119"/>
      <c r="D164" s="129"/>
      <c r="E164" s="129"/>
      <c r="F164" s="129"/>
      <c r="G164" s="129"/>
      <c r="H164" s="129"/>
      <c r="I164" s="120"/>
      <c r="J164" s="120"/>
      <c r="K164" s="120"/>
    </row>
    <row r="165" spans="2:11">
      <c r="B165" s="119"/>
      <c r="C165" s="119"/>
      <c r="D165" s="129"/>
      <c r="E165" s="129"/>
      <c r="F165" s="129"/>
      <c r="G165" s="129"/>
      <c r="H165" s="129"/>
      <c r="I165" s="120"/>
      <c r="J165" s="120"/>
      <c r="K165" s="120"/>
    </row>
    <row r="166" spans="2:11">
      <c r="B166" s="119"/>
      <c r="C166" s="119"/>
      <c r="D166" s="129"/>
      <c r="E166" s="129"/>
      <c r="F166" s="129"/>
      <c r="G166" s="129"/>
      <c r="H166" s="129"/>
      <c r="I166" s="120"/>
      <c r="J166" s="120"/>
      <c r="K166" s="120"/>
    </row>
    <row r="167" spans="2:11">
      <c r="B167" s="119"/>
      <c r="C167" s="119"/>
      <c r="D167" s="129"/>
      <c r="E167" s="129"/>
      <c r="F167" s="129"/>
      <c r="G167" s="129"/>
      <c r="H167" s="129"/>
      <c r="I167" s="120"/>
      <c r="J167" s="120"/>
      <c r="K167" s="120"/>
    </row>
    <row r="168" spans="2:11">
      <c r="B168" s="119"/>
      <c r="C168" s="119"/>
      <c r="D168" s="129"/>
      <c r="E168" s="129"/>
      <c r="F168" s="129"/>
      <c r="G168" s="129"/>
      <c r="H168" s="129"/>
      <c r="I168" s="120"/>
      <c r="J168" s="120"/>
      <c r="K168" s="120"/>
    </row>
    <row r="169" spans="2:11">
      <c r="B169" s="119"/>
      <c r="C169" s="119"/>
      <c r="D169" s="129"/>
      <c r="E169" s="129"/>
      <c r="F169" s="129"/>
      <c r="G169" s="129"/>
      <c r="H169" s="129"/>
      <c r="I169" s="120"/>
      <c r="J169" s="120"/>
      <c r="K169" s="120"/>
    </row>
    <row r="170" spans="2:11">
      <c r="B170" s="119"/>
      <c r="C170" s="119"/>
      <c r="D170" s="129"/>
      <c r="E170" s="129"/>
      <c r="F170" s="129"/>
      <c r="G170" s="129"/>
      <c r="H170" s="129"/>
      <c r="I170" s="120"/>
      <c r="J170" s="120"/>
      <c r="K170" s="120"/>
    </row>
    <row r="171" spans="2:11">
      <c r="B171" s="119"/>
      <c r="C171" s="119"/>
      <c r="D171" s="129"/>
      <c r="E171" s="129"/>
      <c r="F171" s="129"/>
      <c r="G171" s="129"/>
      <c r="H171" s="129"/>
      <c r="I171" s="120"/>
      <c r="J171" s="120"/>
      <c r="K171" s="120"/>
    </row>
    <row r="172" spans="2:11">
      <c r="B172" s="119"/>
      <c r="C172" s="119"/>
      <c r="D172" s="129"/>
      <c r="E172" s="129"/>
      <c r="F172" s="129"/>
      <c r="G172" s="129"/>
      <c r="H172" s="129"/>
      <c r="I172" s="120"/>
      <c r="J172" s="120"/>
      <c r="K172" s="120"/>
    </row>
    <row r="173" spans="2:11">
      <c r="B173" s="119"/>
      <c r="C173" s="119"/>
      <c r="D173" s="129"/>
      <c r="E173" s="129"/>
      <c r="F173" s="129"/>
      <c r="G173" s="129"/>
      <c r="H173" s="129"/>
      <c r="I173" s="120"/>
      <c r="J173" s="120"/>
      <c r="K173" s="120"/>
    </row>
    <row r="174" spans="2:11">
      <c r="B174" s="119"/>
      <c r="C174" s="119"/>
      <c r="D174" s="129"/>
      <c r="E174" s="129"/>
      <c r="F174" s="129"/>
      <c r="G174" s="129"/>
      <c r="H174" s="129"/>
      <c r="I174" s="120"/>
      <c r="J174" s="120"/>
      <c r="K174" s="120"/>
    </row>
    <row r="175" spans="2:11">
      <c r="B175" s="119"/>
      <c r="C175" s="119"/>
      <c r="D175" s="129"/>
      <c r="E175" s="129"/>
      <c r="F175" s="129"/>
      <c r="G175" s="129"/>
      <c r="H175" s="129"/>
      <c r="I175" s="120"/>
      <c r="J175" s="120"/>
      <c r="K175" s="120"/>
    </row>
    <row r="176" spans="2:11">
      <c r="B176" s="119"/>
      <c r="C176" s="119"/>
      <c r="D176" s="129"/>
      <c r="E176" s="129"/>
      <c r="F176" s="129"/>
      <c r="G176" s="129"/>
      <c r="H176" s="129"/>
      <c r="I176" s="120"/>
      <c r="J176" s="120"/>
      <c r="K176" s="120"/>
    </row>
    <row r="177" spans="2:11">
      <c r="B177" s="119"/>
      <c r="C177" s="119"/>
      <c r="D177" s="129"/>
      <c r="E177" s="129"/>
      <c r="F177" s="129"/>
      <c r="G177" s="129"/>
      <c r="H177" s="129"/>
      <c r="I177" s="120"/>
      <c r="J177" s="120"/>
      <c r="K177" s="120"/>
    </row>
    <row r="178" spans="2:11">
      <c r="B178" s="119"/>
      <c r="C178" s="119"/>
      <c r="D178" s="129"/>
      <c r="E178" s="129"/>
      <c r="F178" s="129"/>
      <c r="G178" s="129"/>
      <c r="H178" s="129"/>
      <c r="I178" s="120"/>
      <c r="J178" s="120"/>
      <c r="K178" s="120"/>
    </row>
    <row r="179" spans="2:11">
      <c r="B179" s="119"/>
      <c r="C179" s="119"/>
      <c r="D179" s="129"/>
      <c r="E179" s="129"/>
      <c r="F179" s="129"/>
      <c r="G179" s="129"/>
      <c r="H179" s="129"/>
      <c r="I179" s="120"/>
      <c r="J179" s="120"/>
      <c r="K179" s="120"/>
    </row>
    <row r="180" spans="2:11">
      <c r="B180" s="119"/>
      <c r="C180" s="119"/>
      <c r="D180" s="129"/>
      <c r="E180" s="129"/>
      <c r="F180" s="129"/>
      <c r="G180" s="129"/>
      <c r="H180" s="129"/>
      <c r="I180" s="120"/>
      <c r="J180" s="120"/>
      <c r="K180" s="120"/>
    </row>
    <row r="181" spans="2:11">
      <c r="B181" s="119"/>
      <c r="C181" s="119"/>
      <c r="D181" s="129"/>
      <c r="E181" s="129"/>
      <c r="F181" s="129"/>
      <c r="G181" s="129"/>
      <c r="H181" s="129"/>
      <c r="I181" s="120"/>
      <c r="J181" s="120"/>
      <c r="K181" s="120"/>
    </row>
    <row r="182" spans="2:11">
      <c r="B182" s="119"/>
      <c r="C182" s="119"/>
      <c r="D182" s="129"/>
      <c r="E182" s="129"/>
      <c r="F182" s="129"/>
      <c r="G182" s="129"/>
      <c r="H182" s="129"/>
      <c r="I182" s="120"/>
      <c r="J182" s="120"/>
      <c r="K182" s="120"/>
    </row>
    <row r="183" spans="2:11">
      <c r="B183" s="119"/>
      <c r="C183" s="119"/>
      <c r="D183" s="129"/>
      <c r="E183" s="129"/>
      <c r="F183" s="129"/>
      <c r="G183" s="129"/>
      <c r="H183" s="129"/>
      <c r="I183" s="120"/>
      <c r="J183" s="120"/>
      <c r="K183" s="120"/>
    </row>
    <row r="184" spans="2:11">
      <c r="B184" s="119"/>
      <c r="C184" s="119"/>
      <c r="D184" s="129"/>
      <c r="E184" s="129"/>
      <c r="F184" s="129"/>
      <c r="G184" s="129"/>
      <c r="H184" s="129"/>
      <c r="I184" s="120"/>
      <c r="J184" s="120"/>
      <c r="K184" s="120"/>
    </row>
    <row r="185" spans="2:11">
      <c r="B185" s="119"/>
      <c r="C185" s="119"/>
      <c r="D185" s="129"/>
      <c r="E185" s="129"/>
      <c r="F185" s="129"/>
      <c r="G185" s="129"/>
      <c r="H185" s="129"/>
      <c r="I185" s="120"/>
      <c r="J185" s="120"/>
      <c r="K185" s="120"/>
    </row>
    <row r="186" spans="2:11">
      <c r="B186" s="119"/>
      <c r="C186" s="119"/>
      <c r="D186" s="129"/>
      <c r="E186" s="129"/>
      <c r="F186" s="129"/>
      <c r="G186" s="129"/>
      <c r="H186" s="129"/>
      <c r="I186" s="120"/>
      <c r="J186" s="120"/>
      <c r="K186" s="120"/>
    </row>
    <row r="187" spans="2:11">
      <c r="B187" s="119"/>
      <c r="C187" s="119"/>
      <c r="D187" s="129"/>
      <c r="E187" s="129"/>
      <c r="F187" s="129"/>
      <c r="G187" s="129"/>
      <c r="H187" s="129"/>
      <c r="I187" s="120"/>
      <c r="J187" s="120"/>
      <c r="K187" s="120"/>
    </row>
    <row r="188" spans="2:11">
      <c r="B188" s="119"/>
      <c r="C188" s="119"/>
      <c r="D188" s="129"/>
      <c r="E188" s="129"/>
      <c r="F188" s="129"/>
      <c r="G188" s="129"/>
      <c r="H188" s="129"/>
      <c r="I188" s="120"/>
      <c r="J188" s="120"/>
      <c r="K188" s="120"/>
    </row>
    <row r="189" spans="2:11">
      <c r="B189" s="119"/>
      <c r="C189" s="119"/>
      <c r="D189" s="129"/>
      <c r="E189" s="129"/>
      <c r="F189" s="129"/>
      <c r="G189" s="129"/>
      <c r="H189" s="129"/>
      <c r="I189" s="120"/>
      <c r="J189" s="120"/>
      <c r="K189" s="120"/>
    </row>
    <row r="190" spans="2:11">
      <c r="B190" s="119"/>
      <c r="C190" s="119"/>
      <c r="D190" s="129"/>
      <c r="E190" s="129"/>
      <c r="F190" s="129"/>
      <c r="G190" s="129"/>
      <c r="H190" s="129"/>
      <c r="I190" s="120"/>
      <c r="J190" s="120"/>
      <c r="K190" s="120"/>
    </row>
    <row r="191" spans="2:11">
      <c r="B191" s="119"/>
      <c r="C191" s="119"/>
      <c r="D191" s="129"/>
      <c r="E191" s="129"/>
      <c r="F191" s="129"/>
      <c r="G191" s="129"/>
      <c r="H191" s="129"/>
      <c r="I191" s="120"/>
      <c r="J191" s="120"/>
      <c r="K191" s="120"/>
    </row>
    <row r="192" spans="2:11">
      <c r="B192" s="119"/>
      <c r="C192" s="119"/>
      <c r="D192" s="129"/>
      <c r="E192" s="129"/>
      <c r="F192" s="129"/>
      <c r="G192" s="129"/>
      <c r="H192" s="129"/>
      <c r="I192" s="120"/>
      <c r="J192" s="120"/>
      <c r="K192" s="120"/>
    </row>
    <row r="193" spans="2:11">
      <c r="B193" s="119"/>
      <c r="C193" s="119"/>
      <c r="D193" s="129"/>
      <c r="E193" s="129"/>
      <c r="F193" s="129"/>
      <c r="G193" s="129"/>
      <c r="H193" s="129"/>
      <c r="I193" s="120"/>
      <c r="J193" s="120"/>
      <c r="K193" s="120"/>
    </row>
    <row r="194" spans="2:11">
      <c r="B194" s="119"/>
      <c r="C194" s="119"/>
      <c r="D194" s="129"/>
      <c r="E194" s="129"/>
      <c r="F194" s="129"/>
      <c r="G194" s="129"/>
      <c r="H194" s="129"/>
      <c r="I194" s="120"/>
      <c r="J194" s="120"/>
      <c r="K194" s="120"/>
    </row>
    <row r="195" spans="2:11">
      <c r="B195" s="119"/>
      <c r="C195" s="119"/>
      <c r="D195" s="129"/>
      <c r="E195" s="129"/>
      <c r="F195" s="129"/>
      <c r="G195" s="129"/>
      <c r="H195" s="129"/>
      <c r="I195" s="120"/>
      <c r="J195" s="120"/>
      <c r="K195" s="120"/>
    </row>
    <row r="196" spans="2:11">
      <c r="B196" s="119"/>
      <c r="C196" s="119"/>
      <c r="D196" s="129"/>
      <c r="E196" s="129"/>
      <c r="F196" s="129"/>
      <c r="G196" s="129"/>
      <c r="H196" s="129"/>
      <c r="I196" s="120"/>
      <c r="J196" s="120"/>
      <c r="K196" s="120"/>
    </row>
    <row r="197" spans="2:11">
      <c r="B197" s="119"/>
      <c r="C197" s="119"/>
      <c r="D197" s="129"/>
      <c r="E197" s="129"/>
      <c r="F197" s="129"/>
      <c r="G197" s="129"/>
      <c r="H197" s="129"/>
      <c r="I197" s="120"/>
      <c r="J197" s="120"/>
      <c r="K197" s="120"/>
    </row>
    <row r="198" spans="2:11">
      <c r="B198" s="119"/>
      <c r="C198" s="119"/>
      <c r="D198" s="129"/>
      <c r="E198" s="129"/>
      <c r="F198" s="129"/>
      <c r="G198" s="129"/>
      <c r="H198" s="129"/>
      <c r="I198" s="120"/>
      <c r="J198" s="120"/>
      <c r="K198" s="120"/>
    </row>
    <row r="199" spans="2:11">
      <c r="B199" s="119"/>
      <c r="C199" s="119"/>
      <c r="D199" s="129"/>
      <c r="E199" s="129"/>
      <c r="F199" s="129"/>
      <c r="G199" s="129"/>
      <c r="H199" s="129"/>
      <c r="I199" s="120"/>
      <c r="J199" s="120"/>
      <c r="K199" s="120"/>
    </row>
    <row r="200" spans="2:11">
      <c r="B200" s="119"/>
      <c r="C200" s="119"/>
      <c r="D200" s="129"/>
      <c r="E200" s="129"/>
      <c r="F200" s="129"/>
      <c r="G200" s="129"/>
      <c r="H200" s="129"/>
      <c r="I200" s="120"/>
      <c r="J200" s="120"/>
      <c r="K200" s="120"/>
    </row>
    <row r="201" spans="2:11">
      <c r="B201" s="119"/>
      <c r="C201" s="119"/>
      <c r="D201" s="129"/>
      <c r="E201" s="129"/>
      <c r="F201" s="129"/>
      <c r="G201" s="129"/>
      <c r="H201" s="129"/>
      <c r="I201" s="120"/>
      <c r="J201" s="120"/>
      <c r="K201" s="120"/>
    </row>
    <row r="202" spans="2:11">
      <c r="B202" s="119"/>
      <c r="C202" s="119"/>
      <c r="D202" s="129"/>
      <c r="E202" s="129"/>
      <c r="F202" s="129"/>
      <c r="G202" s="129"/>
      <c r="H202" s="129"/>
      <c r="I202" s="120"/>
      <c r="J202" s="120"/>
      <c r="K202" s="120"/>
    </row>
    <row r="203" spans="2:11">
      <c r="B203" s="119"/>
      <c r="C203" s="119"/>
      <c r="D203" s="129"/>
      <c r="E203" s="129"/>
      <c r="F203" s="129"/>
      <c r="G203" s="129"/>
      <c r="H203" s="129"/>
      <c r="I203" s="120"/>
      <c r="J203" s="120"/>
      <c r="K203" s="120"/>
    </row>
    <row r="204" spans="2:11">
      <c r="B204" s="119"/>
      <c r="C204" s="119"/>
      <c r="D204" s="129"/>
      <c r="E204" s="129"/>
      <c r="F204" s="129"/>
      <c r="G204" s="129"/>
      <c r="H204" s="129"/>
      <c r="I204" s="120"/>
      <c r="J204" s="120"/>
      <c r="K204" s="120"/>
    </row>
    <row r="205" spans="2:11">
      <c r="B205" s="119"/>
      <c r="C205" s="119"/>
      <c r="D205" s="129"/>
      <c r="E205" s="129"/>
      <c r="F205" s="129"/>
      <c r="G205" s="129"/>
      <c r="H205" s="129"/>
      <c r="I205" s="120"/>
      <c r="J205" s="120"/>
      <c r="K205" s="120"/>
    </row>
    <row r="206" spans="2:11">
      <c r="B206" s="119"/>
      <c r="C206" s="119"/>
      <c r="D206" s="129"/>
      <c r="E206" s="129"/>
      <c r="F206" s="129"/>
      <c r="G206" s="129"/>
      <c r="H206" s="129"/>
      <c r="I206" s="120"/>
      <c r="J206" s="120"/>
      <c r="K206" s="120"/>
    </row>
    <row r="207" spans="2:11">
      <c r="B207" s="119"/>
      <c r="C207" s="119"/>
      <c r="D207" s="129"/>
      <c r="E207" s="129"/>
      <c r="F207" s="129"/>
      <c r="G207" s="129"/>
      <c r="H207" s="129"/>
      <c r="I207" s="120"/>
      <c r="J207" s="120"/>
      <c r="K207" s="120"/>
    </row>
    <row r="208" spans="2:11">
      <c r="B208" s="119"/>
      <c r="C208" s="119"/>
      <c r="D208" s="129"/>
      <c r="E208" s="129"/>
      <c r="F208" s="129"/>
      <c r="G208" s="129"/>
      <c r="H208" s="129"/>
      <c r="I208" s="120"/>
      <c r="J208" s="120"/>
      <c r="K208" s="120"/>
    </row>
    <row r="209" spans="2:11">
      <c r="B209" s="119"/>
      <c r="C209" s="119"/>
      <c r="D209" s="129"/>
      <c r="E209" s="129"/>
      <c r="F209" s="129"/>
      <c r="G209" s="129"/>
      <c r="H209" s="129"/>
      <c r="I209" s="120"/>
      <c r="J209" s="120"/>
      <c r="K209" s="120"/>
    </row>
    <row r="210" spans="2:11">
      <c r="B210" s="119"/>
      <c r="C210" s="119"/>
      <c r="D210" s="129"/>
      <c r="E210" s="129"/>
      <c r="F210" s="129"/>
      <c r="G210" s="129"/>
      <c r="H210" s="129"/>
      <c r="I210" s="120"/>
      <c r="J210" s="120"/>
      <c r="K210" s="120"/>
    </row>
    <row r="211" spans="2:11">
      <c r="B211" s="119"/>
      <c r="C211" s="119"/>
      <c r="D211" s="129"/>
      <c r="E211" s="129"/>
      <c r="F211" s="129"/>
      <c r="G211" s="129"/>
      <c r="H211" s="129"/>
      <c r="I211" s="120"/>
      <c r="J211" s="120"/>
      <c r="K211" s="120"/>
    </row>
    <row r="212" spans="2:11">
      <c r="B212" s="119"/>
      <c r="C212" s="119"/>
      <c r="D212" s="129"/>
      <c r="E212" s="129"/>
      <c r="F212" s="129"/>
      <c r="G212" s="129"/>
      <c r="H212" s="129"/>
      <c r="I212" s="120"/>
      <c r="J212" s="120"/>
      <c r="K212" s="120"/>
    </row>
    <row r="213" spans="2:11">
      <c r="B213" s="119"/>
      <c r="C213" s="119"/>
      <c r="D213" s="129"/>
      <c r="E213" s="129"/>
      <c r="F213" s="129"/>
      <c r="G213" s="129"/>
      <c r="H213" s="129"/>
      <c r="I213" s="120"/>
      <c r="J213" s="120"/>
      <c r="K213" s="120"/>
    </row>
    <row r="214" spans="2:11">
      <c r="B214" s="119"/>
      <c r="C214" s="119"/>
      <c r="D214" s="129"/>
      <c r="E214" s="129"/>
      <c r="F214" s="129"/>
      <c r="G214" s="129"/>
      <c r="H214" s="129"/>
      <c r="I214" s="120"/>
      <c r="J214" s="120"/>
      <c r="K214" s="120"/>
    </row>
    <row r="215" spans="2:11">
      <c r="B215" s="119"/>
      <c r="C215" s="119"/>
      <c r="D215" s="129"/>
      <c r="E215" s="129"/>
      <c r="F215" s="129"/>
      <c r="G215" s="129"/>
      <c r="H215" s="129"/>
      <c r="I215" s="120"/>
      <c r="J215" s="120"/>
      <c r="K215" s="120"/>
    </row>
    <row r="216" spans="2:11">
      <c r="B216" s="119"/>
      <c r="C216" s="119"/>
      <c r="D216" s="129"/>
      <c r="E216" s="129"/>
      <c r="F216" s="129"/>
      <c r="G216" s="129"/>
      <c r="H216" s="129"/>
      <c r="I216" s="120"/>
      <c r="J216" s="120"/>
      <c r="K216" s="120"/>
    </row>
    <row r="217" spans="2:11">
      <c r="B217" s="119"/>
      <c r="C217" s="119"/>
      <c r="D217" s="129"/>
      <c r="E217" s="129"/>
      <c r="F217" s="129"/>
      <c r="G217" s="129"/>
      <c r="H217" s="129"/>
      <c r="I217" s="120"/>
      <c r="J217" s="120"/>
      <c r="K217" s="120"/>
    </row>
    <row r="218" spans="2:11">
      <c r="B218" s="119"/>
      <c r="C218" s="119"/>
      <c r="D218" s="129"/>
      <c r="E218" s="129"/>
      <c r="F218" s="129"/>
      <c r="G218" s="129"/>
      <c r="H218" s="129"/>
      <c r="I218" s="120"/>
      <c r="J218" s="120"/>
      <c r="K218" s="120"/>
    </row>
    <row r="219" spans="2:11">
      <c r="B219" s="119"/>
      <c r="C219" s="119"/>
      <c r="D219" s="129"/>
      <c r="E219" s="129"/>
      <c r="F219" s="129"/>
      <c r="G219" s="129"/>
      <c r="H219" s="129"/>
      <c r="I219" s="120"/>
      <c r="J219" s="120"/>
      <c r="K219" s="120"/>
    </row>
    <row r="220" spans="2:11">
      <c r="B220" s="119"/>
      <c r="C220" s="119"/>
      <c r="D220" s="129"/>
      <c r="E220" s="129"/>
      <c r="F220" s="129"/>
      <c r="G220" s="129"/>
      <c r="H220" s="129"/>
      <c r="I220" s="120"/>
      <c r="J220" s="120"/>
      <c r="K220" s="120"/>
    </row>
    <row r="221" spans="2:11">
      <c r="B221" s="119"/>
      <c r="C221" s="119"/>
      <c r="D221" s="129"/>
      <c r="E221" s="129"/>
      <c r="F221" s="129"/>
      <c r="G221" s="129"/>
      <c r="H221" s="129"/>
      <c r="I221" s="120"/>
      <c r="J221" s="120"/>
      <c r="K221" s="120"/>
    </row>
    <row r="222" spans="2:11">
      <c r="B222" s="119"/>
      <c r="C222" s="119"/>
      <c r="D222" s="129"/>
      <c r="E222" s="129"/>
      <c r="F222" s="129"/>
      <c r="G222" s="129"/>
      <c r="H222" s="129"/>
      <c r="I222" s="120"/>
      <c r="J222" s="120"/>
      <c r="K222" s="120"/>
    </row>
    <row r="223" spans="2:11">
      <c r="B223" s="119"/>
      <c r="C223" s="119"/>
      <c r="D223" s="129"/>
      <c r="E223" s="129"/>
      <c r="F223" s="129"/>
      <c r="G223" s="129"/>
      <c r="H223" s="129"/>
      <c r="I223" s="120"/>
      <c r="J223" s="120"/>
      <c r="K223" s="120"/>
    </row>
    <row r="224" spans="2:11">
      <c r="B224" s="119"/>
      <c r="C224" s="119"/>
      <c r="D224" s="129"/>
      <c r="E224" s="129"/>
      <c r="F224" s="129"/>
      <c r="G224" s="129"/>
      <c r="H224" s="129"/>
      <c r="I224" s="120"/>
      <c r="J224" s="120"/>
      <c r="K224" s="120"/>
    </row>
    <row r="225" spans="2:11">
      <c r="B225" s="119"/>
      <c r="C225" s="119"/>
      <c r="D225" s="129"/>
      <c r="E225" s="129"/>
      <c r="F225" s="129"/>
      <c r="G225" s="129"/>
      <c r="H225" s="129"/>
      <c r="I225" s="120"/>
      <c r="J225" s="120"/>
      <c r="K225" s="120"/>
    </row>
    <row r="226" spans="2:11">
      <c r="B226" s="119"/>
      <c r="C226" s="119"/>
      <c r="D226" s="129"/>
      <c r="E226" s="129"/>
      <c r="F226" s="129"/>
      <c r="G226" s="129"/>
      <c r="H226" s="129"/>
      <c r="I226" s="120"/>
      <c r="J226" s="120"/>
      <c r="K226" s="120"/>
    </row>
    <row r="227" spans="2:11">
      <c r="B227" s="119"/>
      <c r="C227" s="119"/>
      <c r="D227" s="129"/>
      <c r="E227" s="129"/>
      <c r="F227" s="129"/>
      <c r="G227" s="129"/>
      <c r="H227" s="129"/>
      <c r="I227" s="120"/>
      <c r="J227" s="120"/>
      <c r="K227" s="120"/>
    </row>
    <row r="228" spans="2:11">
      <c r="B228" s="119"/>
      <c r="C228" s="119"/>
      <c r="D228" s="129"/>
      <c r="E228" s="129"/>
      <c r="F228" s="129"/>
      <c r="G228" s="129"/>
      <c r="H228" s="129"/>
      <c r="I228" s="120"/>
      <c r="J228" s="120"/>
      <c r="K228" s="120"/>
    </row>
    <row r="229" spans="2:11">
      <c r="B229" s="119"/>
      <c r="C229" s="119"/>
      <c r="D229" s="129"/>
      <c r="E229" s="129"/>
      <c r="F229" s="129"/>
      <c r="G229" s="129"/>
      <c r="H229" s="129"/>
      <c r="I229" s="120"/>
      <c r="J229" s="120"/>
      <c r="K229" s="120"/>
    </row>
    <row r="230" spans="2:11">
      <c r="B230" s="119"/>
      <c r="C230" s="119"/>
      <c r="D230" s="129"/>
      <c r="E230" s="129"/>
      <c r="F230" s="129"/>
      <c r="G230" s="129"/>
      <c r="H230" s="129"/>
      <c r="I230" s="120"/>
      <c r="J230" s="120"/>
      <c r="K230" s="120"/>
    </row>
    <row r="231" spans="2:11">
      <c r="B231" s="119"/>
      <c r="C231" s="119"/>
      <c r="D231" s="129"/>
      <c r="E231" s="129"/>
      <c r="F231" s="129"/>
      <c r="G231" s="129"/>
      <c r="H231" s="129"/>
      <c r="I231" s="120"/>
      <c r="J231" s="120"/>
      <c r="K231" s="120"/>
    </row>
    <row r="232" spans="2:11">
      <c r="B232" s="119"/>
      <c r="C232" s="119"/>
      <c r="D232" s="129"/>
      <c r="E232" s="129"/>
      <c r="F232" s="129"/>
      <c r="G232" s="129"/>
      <c r="H232" s="129"/>
      <c r="I232" s="120"/>
      <c r="J232" s="120"/>
      <c r="K232" s="120"/>
    </row>
    <row r="233" spans="2:11">
      <c r="B233" s="119"/>
      <c r="C233" s="119"/>
      <c r="D233" s="129"/>
      <c r="E233" s="129"/>
      <c r="F233" s="129"/>
      <c r="G233" s="129"/>
      <c r="H233" s="129"/>
      <c r="I233" s="120"/>
      <c r="J233" s="120"/>
      <c r="K233" s="120"/>
    </row>
    <row r="234" spans="2:11">
      <c r="B234" s="119"/>
      <c r="C234" s="119"/>
      <c r="D234" s="129"/>
      <c r="E234" s="129"/>
      <c r="F234" s="129"/>
      <c r="G234" s="129"/>
      <c r="H234" s="129"/>
      <c r="I234" s="120"/>
      <c r="J234" s="120"/>
      <c r="K234" s="120"/>
    </row>
    <row r="235" spans="2:11">
      <c r="B235" s="119"/>
      <c r="C235" s="119"/>
      <c r="D235" s="129"/>
      <c r="E235" s="129"/>
      <c r="F235" s="129"/>
      <c r="G235" s="129"/>
      <c r="H235" s="129"/>
      <c r="I235" s="120"/>
      <c r="J235" s="120"/>
      <c r="K235" s="120"/>
    </row>
    <row r="236" spans="2:11">
      <c r="B236" s="119"/>
      <c r="C236" s="119"/>
      <c r="D236" s="129"/>
      <c r="E236" s="129"/>
      <c r="F236" s="129"/>
      <c r="G236" s="129"/>
      <c r="H236" s="129"/>
      <c r="I236" s="120"/>
      <c r="J236" s="120"/>
      <c r="K236" s="120"/>
    </row>
    <row r="237" spans="2:11">
      <c r="B237" s="119"/>
      <c r="C237" s="119"/>
      <c r="D237" s="129"/>
      <c r="E237" s="129"/>
      <c r="F237" s="129"/>
      <c r="G237" s="129"/>
      <c r="H237" s="129"/>
      <c r="I237" s="120"/>
      <c r="J237" s="120"/>
      <c r="K237" s="120"/>
    </row>
    <row r="238" spans="2:11">
      <c r="B238" s="119"/>
      <c r="C238" s="119"/>
      <c r="D238" s="129"/>
      <c r="E238" s="129"/>
      <c r="F238" s="129"/>
      <c r="G238" s="129"/>
      <c r="H238" s="129"/>
      <c r="I238" s="120"/>
      <c r="J238" s="120"/>
      <c r="K238" s="120"/>
    </row>
    <row r="239" spans="2:11">
      <c r="B239" s="119"/>
      <c r="C239" s="119"/>
      <c r="D239" s="129"/>
      <c r="E239" s="129"/>
      <c r="F239" s="129"/>
      <c r="G239" s="129"/>
      <c r="H239" s="129"/>
      <c r="I239" s="120"/>
      <c r="J239" s="120"/>
      <c r="K239" s="120"/>
    </row>
    <row r="240" spans="2:11">
      <c r="B240" s="119"/>
      <c r="C240" s="119"/>
      <c r="D240" s="129"/>
      <c r="E240" s="129"/>
      <c r="F240" s="129"/>
      <c r="G240" s="129"/>
      <c r="H240" s="129"/>
      <c r="I240" s="120"/>
      <c r="J240" s="120"/>
      <c r="K240" s="120"/>
    </row>
    <row r="241" spans="2:11">
      <c r="B241" s="119"/>
      <c r="C241" s="119"/>
      <c r="D241" s="129"/>
      <c r="E241" s="129"/>
      <c r="F241" s="129"/>
      <c r="G241" s="129"/>
      <c r="H241" s="129"/>
      <c r="I241" s="120"/>
      <c r="J241" s="120"/>
      <c r="K241" s="120"/>
    </row>
    <row r="242" spans="2:11">
      <c r="B242" s="119"/>
      <c r="C242" s="119"/>
      <c r="D242" s="129"/>
      <c r="E242" s="129"/>
      <c r="F242" s="129"/>
      <c r="G242" s="129"/>
      <c r="H242" s="129"/>
      <c r="I242" s="120"/>
      <c r="J242" s="120"/>
      <c r="K242" s="120"/>
    </row>
    <row r="243" spans="2:11">
      <c r="B243" s="119"/>
      <c r="C243" s="119"/>
      <c r="D243" s="129"/>
      <c r="E243" s="129"/>
      <c r="F243" s="129"/>
      <c r="G243" s="129"/>
      <c r="H243" s="129"/>
      <c r="I243" s="120"/>
      <c r="J243" s="120"/>
      <c r="K243" s="120"/>
    </row>
    <row r="244" spans="2:11">
      <c r="B244" s="119"/>
      <c r="C244" s="119"/>
      <c r="D244" s="129"/>
      <c r="E244" s="129"/>
      <c r="F244" s="129"/>
      <c r="G244" s="129"/>
      <c r="H244" s="129"/>
      <c r="I244" s="120"/>
      <c r="J244" s="120"/>
      <c r="K244" s="120"/>
    </row>
    <row r="245" spans="2:11">
      <c r="B245" s="119"/>
      <c r="C245" s="119"/>
      <c r="D245" s="129"/>
      <c r="E245" s="129"/>
      <c r="F245" s="129"/>
      <c r="G245" s="129"/>
      <c r="H245" s="129"/>
      <c r="I245" s="120"/>
      <c r="J245" s="120"/>
      <c r="K245" s="120"/>
    </row>
    <row r="246" spans="2:11">
      <c r="B246" s="119"/>
      <c r="C246" s="119"/>
      <c r="D246" s="129"/>
      <c r="E246" s="129"/>
      <c r="F246" s="129"/>
      <c r="G246" s="129"/>
      <c r="H246" s="129"/>
      <c r="I246" s="120"/>
      <c r="J246" s="120"/>
      <c r="K246" s="120"/>
    </row>
    <row r="247" spans="2:11">
      <c r="B247" s="119"/>
      <c r="C247" s="119"/>
      <c r="D247" s="129"/>
      <c r="E247" s="129"/>
      <c r="F247" s="129"/>
      <c r="G247" s="129"/>
      <c r="H247" s="129"/>
      <c r="I247" s="120"/>
      <c r="J247" s="120"/>
      <c r="K247" s="120"/>
    </row>
    <row r="248" spans="2:11">
      <c r="B248" s="119"/>
      <c r="C248" s="119"/>
      <c r="D248" s="129"/>
      <c r="E248" s="129"/>
      <c r="F248" s="129"/>
      <c r="G248" s="129"/>
      <c r="H248" s="129"/>
      <c r="I248" s="120"/>
      <c r="J248" s="120"/>
      <c r="K248" s="120"/>
    </row>
    <row r="249" spans="2:11">
      <c r="B249" s="119"/>
      <c r="C249" s="119"/>
      <c r="D249" s="129"/>
      <c r="E249" s="129"/>
      <c r="F249" s="129"/>
      <c r="G249" s="129"/>
      <c r="H249" s="129"/>
      <c r="I249" s="120"/>
      <c r="J249" s="120"/>
      <c r="K249" s="120"/>
    </row>
    <row r="250" spans="2:11">
      <c r="B250" s="119"/>
      <c r="C250" s="119"/>
      <c r="D250" s="129"/>
      <c r="E250" s="129"/>
      <c r="F250" s="129"/>
      <c r="G250" s="129"/>
      <c r="H250" s="129"/>
      <c r="I250" s="120"/>
      <c r="J250" s="120"/>
      <c r="K250" s="120"/>
    </row>
    <row r="251" spans="2:11">
      <c r="B251" s="119"/>
      <c r="C251" s="119"/>
      <c r="D251" s="129"/>
      <c r="E251" s="129"/>
      <c r="F251" s="129"/>
      <c r="G251" s="129"/>
      <c r="H251" s="129"/>
      <c r="I251" s="120"/>
      <c r="J251" s="120"/>
      <c r="K251" s="120"/>
    </row>
    <row r="252" spans="2:11">
      <c r="B252" s="119"/>
      <c r="C252" s="119"/>
      <c r="D252" s="129"/>
      <c r="E252" s="129"/>
      <c r="F252" s="129"/>
      <c r="G252" s="129"/>
      <c r="H252" s="129"/>
      <c r="I252" s="120"/>
      <c r="J252" s="120"/>
      <c r="K252" s="120"/>
    </row>
    <row r="253" spans="2:11">
      <c r="B253" s="119"/>
      <c r="C253" s="119"/>
      <c r="D253" s="129"/>
      <c r="E253" s="129"/>
      <c r="F253" s="129"/>
      <c r="G253" s="129"/>
      <c r="H253" s="129"/>
      <c r="I253" s="120"/>
      <c r="J253" s="120"/>
      <c r="K253" s="120"/>
    </row>
    <row r="254" spans="2:11">
      <c r="B254" s="119"/>
      <c r="C254" s="119"/>
      <c r="D254" s="129"/>
      <c r="E254" s="129"/>
      <c r="F254" s="129"/>
      <c r="G254" s="129"/>
      <c r="H254" s="129"/>
      <c r="I254" s="120"/>
      <c r="J254" s="120"/>
      <c r="K254" s="120"/>
    </row>
    <row r="255" spans="2:11">
      <c r="B255" s="119"/>
      <c r="C255" s="119"/>
      <c r="D255" s="129"/>
      <c r="E255" s="129"/>
      <c r="F255" s="129"/>
      <c r="G255" s="129"/>
      <c r="H255" s="129"/>
      <c r="I255" s="120"/>
      <c r="J255" s="120"/>
      <c r="K255" s="120"/>
    </row>
    <row r="256" spans="2:11">
      <c r="B256" s="119"/>
      <c r="C256" s="119"/>
      <c r="D256" s="129"/>
      <c r="E256" s="129"/>
      <c r="F256" s="129"/>
      <c r="G256" s="129"/>
      <c r="H256" s="129"/>
      <c r="I256" s="120"/>
      <c r="J256" s="120"/>
      <c r="K256" s="120"/>
    </row>
    <row r="257" spans="2:11">
      <c r="B257" s="119"/>
      <c r="C257" s="119"/>
      <c r="D257" s="129"/>
      <c r="E257" s="129"/>
      <c r="F257" s="129"/>
      <c r="G257" s="129"/>
      <c r="H257" s="129"/>
      <c r="I257" s="120"/>
      <c r="J257" s="120"/>
      <c r="K257" s="120"/>
    </row>
    <row r="258" spans="2:11">
      <c r="B258" s="119"/>
      <c r="C258" s="119"/>
      <c r="D258" s="129"/>
      <c r="E258" s="129"/>
      <c r="F258" s="129"/>
      <c r="G258" s="129"/>
      <c r="H258" s="129"/>
      <c r="I258" s="120"/>
      <c r="J258" s="120"/>
      <c r="K258" s="120"/>
    </row>
    <row r="259" spans="2:11">
      <c r="B259" s="119"/>
      <c r="C259" s="119"/>
      <c r="D259" s="129"/>
      <c r="E259" s="129"/>
      <c r="F259" s="129"/>
      <c r="G259" s="129"/>
      <c r="H259" s="129"/>
      <c r="I259" s="120"/>
      <c r="J259" s="120"/>
      <c r="K259" s="120"/>
    </row>
    <row r="260" spans="2:11">
      <c r="B260" s="119"/>
      <c r="C260" s="119"/>
      <c r="D260" s="129"/>
      <c r="E260" s="129"/>
      <c r="F260" s="129"/>
      <c r="G260" s="129"/>
      <c r="H260" s="129"/>
      <c r="I260" s="120"/>
      <c r="J260" s="120"/>
      <c r="K260" s="120"/>
    </row>
    <row r="261" spans="2:11">
      <c r="B261" s="119"/>
      <c r="C261" s="119"/>
      <c r="D261" s="129"/>
      <c r="E261" s="129"/>
      <c r="F261" s="129"/>
      <c r="G261" s="129"/>
      <c r="H261" s="129"/>
      <c r="I261" s="120"/>
      <c r="J261" s="120"/>
      <c r="K261" s="120"/>
    </row>
    <row r="262" spans="2:11">
      <c r="B262" s="119"/>
      <c r="C262" s="119"/>
      <c r="D262" s="129"/>
      <c r="E262" s="129"/>
      <c r="F262" s="129"/>
      <c r="G262" s="129"/>
      <c r="H262" s="129"/>
      <c r="I262" s="120"/>
      <c r="J262" s="120"/>
      <c r="K262" s="120"/>
    </row>
    <row r="263" spans="2:11">
      <c r="B263" s="119"/>
      <c r="C263" s="119"/>
      <c r="D263" s="129"/>
      <c r="E263" s="129"/>
      <c r="F263" s="129"/>
      <c r="G263" s="129"/>
      <c r="H263" s="129"/>
      <c r="I263" s="120"/>
      <c r="J263" s="120"/>
      <c r="K263" s="120"/>
    </row>
    <row r="264" spans="2:11">
      <c r="B264" s="119"/>
      <c r="C264" s="119"/>
      <c r="D264" s="129"/>
      <c r="E264" s="129"/>
      <c r="F264" s="129"/>
      <c r="G264" s="129"/>
      <c r="H264" s="129"/>
      <c r="I264" s="120"/>
      <c r="J264" s="120"/>
      <c r="K264" s="120"/>
    </row>
    <row r="265" spans="2:11">
      <c r="B265" s="119"/>
      <c r="C265" s="119"/>
      <c r="D265" s="129"/>
      <c r="E265" s="129"/>
      <c r="F265" s="129"/>
      <c r="G265" s="129"/>
      <c r="H265" s="129"/>
      <c r="I265" s="120"/>
      <c r="J265" s="120"/>
      <c r="K265" s="120"/>
    </row>
    <row r="266" spans="2:11">
      <c r="B266" s="119"/>
      <c r="C266" s="119"/>
      <c r="D266" s="129"/>
      <c r="E266" s="129"/>
      <c r="F266" s="129"/>
      <c r="G266" s="129"/>
      <c r="H266" s="129"/>
      <c r="I266" s="120"/>
      <c r="J266" s="120"/>
      <c r="K266" s="120"/>
    </row>
    <row r="267" spans="2:11">
      <c r="B267" s="119"/>
      <c r="C267" s="119"/>
      <c r="D267" s="129"/>
      <c r="E267" s="129"/>
      <c r="F267" s="129"/>
      <c r="G267" s="129"/>
      <c r="H267" s="129"/>
      <c r="I267" s="120"/>
      <c r="J267" s="120"/>
      <c r="K267" s="120"/>
    </row>
    <row r="268" spans="2:11">
      <c r="B268" s="119"/>
      <c r="C268" s="119"/>
      <c r="D268" s="129"/>
      <c r="E268" s="129"/>
      <c r="F268" s="129"/>
      <c r="G268" s="129"/>
      <c r="H268" s="129"/>
      <c r="I268" s="120"/>
      <c r="J268" s="120"/>
      <c r="K268" s="120"/>
    </row>
    <row r="269" spans="2:11">
      <c r="B269" s="119"/>
      <c r="C269" s="119"/>
      <c r="D269" s="129"/>
      <c r="E269" s="129"/>
      <c r="F269" s="129"/>
      <c r="G269" s="129"/>
      <c r="H269" s="129"/>
      <c r="I269" s="120"/>
      <c r="J269" s="120"/>
      <c r="K269" s="120"/>
    </row>
    <row r="270" spans="2:11">
      <c r="B270" s="119"/>
      <c r="C270" s="119"/>
      <c r="D270" s="129"/>
      <c r="E270" s="129"/>
      <c r="F270" s="129"/>
      <c r="G270" s="129"/>
      <c r="H270" s="129"/>
      <c r="I270" s="120"/>
      <c r="J270" s="120"/>
      <c r="K270" s="120"/>
    </row>
    <row r="271" spans="2:11">
      <c r="B271" s="119"/>
      <c r="C271" s="119"/>
      <c r="D271" s="129"/>
      <c r="E271" s="129"/>
      <c r="F271" s="129"/>
      <c r="G271" s="129"/>
      <c r="H271" s="129"/>
      <c r="I271" s="120"/>
      <c r="J271" s="120"/>
      <c r="K271" s="120"/>
    </row>
    <row r="272" spans="2:11">
      <c r="B272" s="119"/>
      <c r="C272" s="119"/>
      <c r="D272" s="129"/>
      <c r="E272" s="129"/>
      <c r="F272" s="129"/>
      <c r="G272" s="129"/>
      <c r="H272" s="129"/>
      <c r="I272" s="120"/>
      <c r="J272" s="120"/>
      <c r="K272" s="120"/>
    </row>
    <row r="273" spans="2:11">
      <c r="B273" s="119"/>
      <c r="C273" s="119"/>
      <c r="D273" s="129"/>
      <c r="E273" s="129"/>
      <c r="F273" s="129"/>
      <c r="G273" s="129"/>
      <c r="H273" s="129"/>
      <c r="I273" s="120"/>
      <c r="J273" s="120"/>
      <c r="K273" s="120"/>
    </row>
    <row r="274" spans="2:11">
      <c r="B274" s="119"/>
      <c r="C274" s="119"/>
      <c r="D274" s="129"/>
      <c r="E274" s="129"/>
      <c r="F274" s="129"/>
      <c r="G274" s="129"/>
      <c r="H274" s="129"/>
      <c r="I274" s="120"/>
      <c r="J274" s="120"/>
      <c r="K274" s="120"/>
    </row>
    <row r="275" spans="2:11">
      <c r="B275" s="119"/>
      <c r="C275" s="119"/>
      <c r="D275" s="129"/>
      <c r="E275" s="129"/>
      <c r="F275" s="129"/>
      <c r="G275" s="129"/>
      <c r="H275" s="129"/>
      <c r="I275" s="120"/>
      <c r="J275" s="120"/>
      <c r="K275" s="120"/>
    </row>
    <row r="276" spans="2:11">
      <c r="B276" s="119"/>
      <c r="C276" s="119"/>
      <c r="D276" s="129"/>
      <c r="E276" s="129"/>
      <c r="F276" s="129"/>
      <c r="G276" s="129"/>
      <c r="H276" s="129"/>
      <c r="I276" s="120"/>
      <c r="J276" s="120"/>
      <c r="K276" s="120"/>
    </row>
    <row r="277" spans="2:11">
      <c r="B277" s="119"/>
      <c r="C277" s="119"/>
      <c r="D277" s="129"/>
      <c r="E277" s="129"/>
      <c r="F277" s="129"/>
      <c r="G277" s="129"/>
      <c r="H277" s="129"/>
      <c r="I277" s="120"/>
      <c r="J277" s="120"/>
      <c r="K277" s="120"/>
    </row>
    <row r="278" spans="2:11">
      <c r="B278" s="119"/>
      <c r="C278" s="119"/>
      <c r="D278" s="129"/>
      <c r="E278" s="129"/>
      <c r="F278" s="129"/>
      <c r="G278" s="129"/>
      <c r="H278" s="129"/>
      <c r="I278" s="120"/>
      <c r="J278" s="120"/>
      <c r="K278" s="120"/>
    </row>
    <row r="279" spans="2:11">
      <c r="B279" s="119"/>
      <c r="C279" s="119"/>
      <c r="D279" s="129"/>
      <c r="E279" s="129"/>
      <c r="F279" s="129"/>
      <c r="G279" s="129"/>
      <c r="H279" s="129"/>
      <c r="I279" s="120"/>
      <c r="J279" s="120"/>
      <c r="K279" s="120"/>
    </row>
    <row r="280" spans="2:11">
      <c r="B280" s="119"/>
      <c r="C280" s="119"/>
      <c r="D280" s="129"/>
      <c r="E280" s="129"/>
      <c r="F280" s="129"/>
      <c r="G280" s="129"/>
      <c r="H280" s="129"/>
      <c r="I280" s="120"/>
      <c r="J280" s="120"/>
      <c r="K280" s="120"/>
    </row>
    <row r="281" spans="2:11">
      <c r="B281" s="119"/>
      <c r="C281" s="119"/>
      <c r="D281" s="129"/>
      <c r="E281" s="129"/>
      <c r="F281" s="129"/>
      <c r="G281" s="129"/>
      <c r="H281" s="129"/>
      <c r="I281" s="120"/>
      <c r="J281" s="120"/>
      <c r="K281" s="120"/>
    </row>
    <row r="282" spans="2:11">
      <c r="B282" s="119"/>
      <c r="C282" s="119"/>
      <c r="D282" s="129"/>
      <c r="E282" s="129"/>
      <c r="F282" s="129"/>
      <c r="G282" s="129"/>
      <c r="H282" s="129"/>
      <c r="I282" s="120"/>
      <c r="J282" s="120"/>
      <c r="K282" s="120"/>
    </row>
    <row r="283" spans="2:11">
      <c r="B283" s="119"/>
      <c r="C283" s="119"/>
      <c r="D283" s="129"/>
      <c r="E283" s="129"/>
      <c r="F283" s="129"/>
      <c r="G283" s="129"/>
      <c r="H283" s="129"/>
      <c r="I283" s="120"/>
      <c r="J283" s="120"/>
      <c r="K283" s="120"/>
    </row>
    <row r="284" spans="2:11">
      <c r="B284" s="119"/>
      <c r="C284" s="119"/>
      <c r="D284" s="129"/>
      <c r="E284" s="129"/>
      <c r="F284" s="129"/>
      <c r="G284" s="129"/>
      <c r="H284" s="129"/>
      <c r="I284" s="120"/>
      <c r="J284" s="120"/>
      <c r="K284" s="120"/>
    </row>
    <row r="285" spans="2:11">
      <c r="B285" s="119"/>
      <c r="C285" s="119"/>
      <c r="D285" s="129"/>
      <c r="E285" s="129"/>
      <c r="F285" s="129"/>
      <c r="G285" s="129"/>
      <c r="H285" s="129"/>
      <c r="I285" s="120"/>
      <c r="J285" s="120"/>
      <c r="K285" s="120"/>
    </row>
    <row r="286" spans="2:11">
      <c r="B286" s="119"/>
      <c r="C286" s="119"/>
      <c r="D286" s="129"/>
      <c r="E286" s="129"/>
      <c r="F286" s="129"/>
      <c r="G286" s="129"/>
      <c r="H286" s="129"/>
      <c r="I286" s="120"/>
      <c r="J286" s="120"/>
      <c r="K286" s="120"/>
    </row>
    <row r="287" spans="2:11">
      <c r="B287" s="119"/>
      <c r="C287" s="119"/>
      <c r="D287" s="129"/>
      <c r="E287" s="129"/>
      <c r="F287" s="129"/>
      <c r="G287" s="129"/>
      <c r="H287" s="129"/>
      <c r="I287" s="120"/>
      <c r="J287" s="120"/>
      <c r="K287" s="120"/>
    </row>
    <row r="288" spans="2:11">
      <c r="B288" s="119"/>
      <c r="C288" s="119"/>
      <c r="D288" s="129"/>
      <c r="E288" s="129"/>
      <c r="F288" s="129"/>
      <c r="G288" s="129"/>
      <c r="H288" s="129"/>
      <c r="I288" s="120"/>
      <c r="J288" s="120"/>
      <c r="K288" s="120"/>
    </row>
    <row r="289" spans="2:11">
      <c r="B289" s="119"/>
      <c r="C289" s="119"/>
      <c r="D289" s="129"/>
      <c r="E289" s="129"/>
      <c r="F289" s="129"/>
      <c r="G289" s="129"/>
      <c r="H289" s="129"/>
      <c r="I289" s="120"/>
      <c r="J289" s="120"/>
      <c r="K289" s="120"/>
    </row>
    <row r="290" spans="2:11">
      <c r="B290" s="119"/>
      <c r="C290" s="119"/>
      <c r="D290" s="129"/>
      <c r="E290" s="129"/>
      <c r="F290" s="129"/>
      <c r="G290" s="129"/>
      <c r="H290" s="129"/>
      <c r="I290" s="120"/>
      <c r="J290" s="120"/>
      <c r="K290" s="120"/>
    </row>
    <row r="291" spans="2:11">
      <c r="B291" s="119"/>
      <c r="C291" s="119"/>
      <c r="D291" s="129"/>
      <c r="E291" s="129"/>
      <c r="F291" s="129"/>
      <c r="G291" s="129"/>
      <c r="H291" s="129"/>
      <c r="I291" s="120"/>
      <c r="J291" s="120"/>
      <c r="K291" s="120"/>
    </row>
    <row r="292" spans="2:11">
      <c r="B292" s="119"/>
      <c r="C292" s="119"/>
      <c r="D292" s="129"/>
      <c r="E292" s="129"/>
      <c r="F292" s="129"/>
      <c r="G292" s="129"/>
      <c r="H292" s="129"/>
      <c r="I292" s="120"/>
      <c r="J292" s="120"/>
      <c r="K292" s="120"/>
    </row>
    <row r="293" spans="2:11">
      <c r="B293" s="119"/>
      <c r="C293" s="119"/>
      <c r="D293" s="129"/>
      <c r="E293" s="129"/>
      <c r="F293" s="129"/>
      <c r="G293" s="129"/>
      <c r="H293" s="129"/>
      <c r="I293" s="120"/>
      <c r="J293" s="120"/>
      <c r="K293" s="120"/>
    </row>
    <row r="294" spans="2:11">
      <c r="B294" s="119"/>
      <c r="C294" s="119"/>
      <c r="D294" s="129"/>
      <c r="E294" s="129"/>
      <c r="F294" s="129"/>
      <c r="G294" s="129"/>
      <c r="H294" s="129"/>
      <c r="I294" s="120"/>
      <c r="J294" s="120"/>
      <c r="K294" s="120"/>
    </row>
    <row r="295" spans="2:11">
      <c r="B295" s="119"/>
      <c r="C295" s="119"/>
      <c r="D295" s="129"/>
      <c r="E295" s="129"/>
      <c r="F295" s="129"/>
      <c r="G295" s="129"/>
      <c r="H295" s="129"/>
      <c r="I295" s="120"/>
      <c r="J295" s="120"/>
      <c r="K295" s="120"/>
    </row>
    <row r="296" spans="2:11">
      <c r="B296" s="119"/>
      <c r="C296" s="119"/>
      <c r="D296" s="129"/>
      <c r="E296" s="129"/>
      <c r="F296" s="129"/>
      <c r="G296" s="129"/>
      <c r="H296" s="129"/>
      <c r="I296" s="120"/>
      <c r="J296" s="120"/>
      <c r="K296" s="120"/>
    </row>
    <row r="297" spans="2:11">
      <c r="B297" s="119"/>
      <c r="C297" s="119"/>
      <c r="D297" s="129"/>
      <c r="E297" s="129"/>
      <c r="F297" s="129"/>
      <c r="G297" s="129"/>
      <c r="H297" s="129"/>
      <c r="I297" s="120"/>
      <c r="J297" s="120"/>
      <c r="K297" s="120"/>
    </row>
    <row r="298" spans="2:11">
      <c r="B298" s="119"/>
      <c r="C298" s="119"/>
      <c r="D298" s="129"/>
      <c r="E298" s="129"/>
      <c r="F298" s="129"/>
      <c r="G298" s="129"/>
      <c r="H298" s="129"/>
      <c r="I298" s="120"/>
      <c r="J298" s="120"/>
      <c r="K298" s="120"/>
    </row>
    <row r="299" spans="2:11">
      <c r="B299" s="119"/>
      <c r="C299" s="119"/>
      <c r="D299" s="129"/>
      <c r="E299" s="129"/>
      <c r="F299" s="129"/>
      <c r="G299" s="129"/>
      <c r="H299" s="129"/>
      <c r="I299" s="120"/>
      <c r="J299" s="120"/>
      <c r="K299" s="120"/>
    </row>
    <row r="300" spans="2:11">
      <c r="B300" s="119"/>
      <c r="C300" s="119"/>
      <c r="D300" s="129"/>
      <c r="E300" s="129"/>
      <c r="F300" s="129"/>
      <c r="G300" s="129"/>
      <c r="H300" s="129"/>
      <c r="I300" s="120"/>
      <c r="J300" s="120"/>
      <c r="K300" s="120"/>
    </row>
    <row r="301" spans="2:11">
      <c r="B301" s="119"/>
      <c r="C301" s="119"/>
      <c r="D301" s="129"/>
      <c r="E301" s="129"/>
      <c r="F301" s="129"/>
      <c r="G301" s="129"/>
      <c r="H301" s="129"/>
      <c r="I301" s="120"/>
      <c r="J301" s="120"/>
      <c r="K301" s="120"/>
    </row>
    <row r="302" spans="2:11">
      <c r="B302" s="119"/>
      <c r="C302" s="119"/>
      <c r="D302" s="129"/>
      <c r="E302" s="129"/>
      <c r="F302" s="129"/>
      <c r="G302" s="129"/>
      <c r="H302" s="129"/>
      <c r="I302" s="120"/>
      <c r="J302" s="120"/>
      <c r="K302" s="120"/>
    </row>
    <row r="303" spans="2:11">
      <c r="B303" s="119"/>
      <c r="C303" s="119"/>
      <c r="D303" s="129"/>
      <c r="E303" s="129"/>
      <c r="F303" s="129"/>
      <c r="G303" s="129"/>
      <c r="H303" s="129"/>
      <c r="I303" s="120"/>
      <c r="J303" s="120"/>
      <c r="K303" s="120"/>
    </row>
    <row r="304" spans="2:11">
      <c r="B304" s="119"/>
      <c r="C304" s="119"/>
      <c r="D304" s="129"/>
      <c r="E304" s="129"/>
      <c r="F304" s="129"/>
      <c r="G304" s="129"/>
      <c r="H304" s="129"/>
      <c r="I304" s="120"/>
      <c r="J304" s="120"/>
      <c r="K304" s="120"/>
    </row>
    <row r="305" spans="2:11">
      <c r="B305" s="119"/>
      <c r="C305" s="119"/>
      <c r="D305" s="129"/>
      <c r="E305" s="129"/>
      <c r="F305" s="129"/>
      <c r="G305" s="129"/>
      <c r="H305" s="129"/>
      <c r="I305" s="120"/>
      <c r="J305" s="120"/>
      <c r="K305" s="120"/>
    </row>
    <row r="306" spans="2:11">
      <c r="B306" s="119"/>
      <c r="C306" s="119"/>
      <c r="D306" s="129"/>
      <c r="E306" s="129"/>
      <c r="F306" s="129"/>
      <c r="G306" s="129"/>
      <c r="H306" s="129"/>
      <c r="I306" s="120"/>
      <c r="J306" s="120"/>
      <c r="K306" s="120"/>
    </row>
    <row r="307" spans="2:11">
      <c r="B307" s="119"/>
      <c r="C307" s="119"/>
      <c r="D307" s="129"/>
      <c r="E307" s="129"/>
      <c r="F307" s="129"/>
      <c r="G307" s="129"/>
      <c r="H307" s="129"/>
      <c r="I307" s="120"/>
      <c r="J307" s="120"/>
      <c r="K307" s="120"/>
    </row>
    <row r="308" spans="2:11">
      <c r="B308" s="119"/>
      <c r="C308" s="119"/>
      <c r="D308" s="129"/>
      <c r="E308" s="129"/>
      <c r="F308" s="129"/>
      <c r="G308" s="129"/>
      <c r="H308" s="129"/>
      <c r="I308" s="120"/>
      <c r="J308" s="120"/>
      <c r="K308" s="120"/>
    </row>
    <row r="309" spans="2:11">
      <c r="B309" s="119"/>
      <c r="C309" s="119"/>
      <c r="D309" s="129"/>
      <c r="E309" s="129"/>
      <c r="F309" s="129"/>
      <c r="G309" s="129"/>
      <c r="H309" s="129"/>
      <c r="I309" s="120"/>
      <c r="J309" s="120"/>
      <c r="K309" s="120"/>
    </row>
    <row r="310" spans="2:11">
      <c r="B310" s="119"/>
      <c r="C310" s="119"/>
      <c r="D310" s="129"/>
      <c r="E310" s="129"/>
      <c r="F310" s="129"/>
      <c r="G310" s="129"/>
      <c r="H310" s="129"/>
      <c r="I310" s="120"/>
      <c r="J310" s="120"/>
      <c r="K310" s="120"/>
    </row>
    <row r="311" spans="2:11">
      <c r="B311" s="119"/>
      <c r="C311" s="119"/>
      <c r="D311" s="129"/>
      <c r="E311" s="129"/>
      <c r="F311" s="129"/>
      <c r="G311" s="129"/>
      <c r="H311" s="129"/>
      <c r="I311" s="120"/>
      <c r="J311" s="120"/>
      <c r="K311" s="120"/>
    </row>
    <row r="312" spans="2:11">
      <c r="B312" s="119"/>
      <c r="C312" s="119"/>
      <c r="D312" s="129"/>
      <c r="E312" s="129"/>
      <c r="F312" s="129"/>
      <c r="G312" s="129"/>
      <c r="H312" s="129"/>
      <c r="I312" s="120"/>
      <c r="J312" s="120"/>
      <c r="K312" s="12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4.42578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145</v>
      </c>
      <c r="C1" s="67" t="s" vm="1">
        <v>231</v>
      </c>
    </row>
    <row r="2" spans="2:15">
      <c r="B2" s="46" t="s">
        <v>144</v>
      </c>
      <c r="C2" s="67" t="s">
        <v>232</v>
      </c>
    </row>
    <row r="3" spans="2:15">
      <c r="B3" s="46" t="s">
        <v>146</v>
      </c>
      <c r="C3" s="67" t="s">
        <v>233</v>
      </c>
    </row>
    <row r="4" spans="2:15">
      <c r="B4" s="46" t="s">
        <v>147</v>
      </c>
      <c r="C4" s="67">
        <v>12145</v>
      </c>
    </row>
    <row r="6" spans="2:15" ht="26.25" customHeight="1">
      <c r="B6" s="156" t="s">
        <v>179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5" s="3" customFormat="1" ht="63">
      <c r="B7" s="47" t="s">
        <v>115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102</v>
      </c>
      <c r="H7" s="49" t="s">
        <v>54</v>
      </c>
      <c r="I7" s="49" t="s">
        <v>110</v>
      </c>
      <c r="J7" s="49" t="s">
        <v>148</v>
      </c>
      <c r="K7" s="51" t="s">
        <v>149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31" t="s">
        <v>3218</v>
      </c>
      <c r="C10" s="91"/>
      <c r="D10" s="91"/>
      <c r="E10" s="91"/>
      <c r="F10" s="91"/>
      <c r="G10" s="91"/>
      <c r="H10" s="91"/>
      <c r="I10" s="132">
        <f>I11</f>
        <v>-350.36030032000008</v>
      </c>
      <c r="J10" s="133">
        <f>IFERROR(I10/$I$10,0)</f>
        <v>1</v>
      </c>
      <c r="K10" s="78">
        <f>I10/'סכום נכסי הקרן'!$C$42</f>
        <v>-4.5545683392598687E-5</v>
      </c>
      <c r="O10" s="1"/>
    </row>
    <row r="11" spans="2:15" ht="21" customHeight="1">
      <c r="B11" s="142" t="s">
        <v>199</v>
      </c>
      <c r="C11" s="142"/>
      <c r="D11" s="142"/>
      <c r="E11" s="142"/>
      <c r="F11" s="142"/>
      <c r="G11" s="142"/>
      <c r="H11" s="143"/>
      <c r="I11" s="83">
        <f>I13+I12</f>
        <v>-350.36030032000008</v>
      </c>
      <c r="J11" s="133">
        <f t="shared" ref="J11:J13" si="0">IFERROR(I11/$I$10,0)</f>
        <v>1</v>
      </c>
      <c r="K11" s="78">
        <f>I11/'סכום נכסי הקרן'!$C$42</f>
        <v>-4.5545683392598687E-5</v>
      </c>
    </row>
    <row r="12" spans="2:15">
      <c r="B12" s="144" t="s">
        <v>502</v>
      </c>
      <c r="C12" s="144" t="s">
        <v>503</v>
      </c>
      <c r="D12" s="144" t="s">
        <v>505</v>
      </c>
      <c r="E12" s="144"/>
      <c r="F12" s="145">
        <v>0</v>
      </c>
      <c r="G12" s="144" t="s">
        <v>132</v>
      </c>
      <c r="H12" s="145">
        <v>0</v>
      </c>
      <c r="I12" s="146">
        <v>-251.30384481100003</v>
      </c>
      <c r="J12" s="147">
        <f t="shared" si="0"/>
        <v>0.71727260360683776</v>
      </c>
      <c r="K12" s="78">
        <f>I12/'סכום נכסי הקרן'!$C$42</f>
        <v>-3.2668670910061969E-5</v>
      </c>
    </row>
    <row r="13" spans="2:15">
      <c r="B13" s="144" t="s">
        <v>1263</v>
      </c>
      <c r="C13" s="144" t="s">
        <v>1264</v>
      </c>
      <c r="D13" s="144" t="s">
        <v>505</v>
      </c>
      <c r="E13" s="144"/>
      <c r="F13" s="145">
        <v>0</v>
      </c>
      <c r="G13" s="144" t="s">
        <v>132</v>
      </c>
      <c r="H13" s="145">
        <v>0</v>
      </c>
      <c r="I13" s="148">
        <v>-99.056455509000031</v>
      </c>
      <c r="J13" s="147">
        <f t="shared" si="0"/>
        <v>0.28272739639316224</v>
      </c>
      <c r="K13" s="78">
        <f>I13/'סכום נכסי הקרן'!$C$42</f>
        <v>-1.2877012482536716E-5</v>
      </c>
    </row>
    <row r="14" spans="2:15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19"/>
      <c r="C110" s="120"/>
      <c r="D110" s="129"/>
      <c r="E110" s="129"/>
      <c r="F110" s="129"/>
      <c r="G110" s="129"/>
      <c r="H110" s="129"/>
      <c r="I110" s="120"/>
      <c r="J110" s="120"/>
      <c r="K110" s="120"/>
    </row>
    <row r="111" spans="2:11">
      <c r="B111" s="119"/>
      <c r="C111" s="120"/>
      <c r="D111" s="129"/>
      <c r="E111" s="129"/>
      <c r="F111" s="129"/>
      <c r="G111" s="129"/>
      <c r="H111" s="129"/>
      <c r="I111" s="120"/>
      <c r="J111" s="120"/>
      <c r="K111" s="120"/>
    </row>
    <row r="112" spans="2:11">
      <c r="B112" s="119"/>
      <c r="C112" s="120"/>
      <c r="D112" s="129"/>
      <c r="E112" s="129"/>
      <c r="F112" s="129"/>
      <c r="G112" s="129"/>
      <c r="H112" s="129"/>
      <c r="I112" s="120"/>
      <c r="J112" s="120"/>
      <c r="K112" s="120"/>
    </row>
    <row r="113" spans="2:11">
      <c r="B113" s="119"/>
      <c r="C113" s="120"/>
      <c r="D113" s="129"/>
      <c r="E113" s="129"/>
      <c r="F113" s="129"/>
      <c r="G113" s="129"/>
      <c r="H113" s="129"/>
      <c r="I113" s="120"/>
      <c r="J113" s="120"/>
      <c r="K113" s="120"/>
    </row>
    <row r="114" spans="2:11">
      <c r="B114" s="119"/>
      <c r="C114" s="120"/>
      <c r="D114" s="129"/>
      <c r="E114" s="129"/>
      <c r="F114" s="129"/>
      <c r="G114" s="129"/>
      <c r="H114" s="129"/>
      <c r="I114" s="120"/>
      <c r="J114" s="120"/>
      <c r="K114" s="120"/>
    </row>
    <row r="115" spans="2:11">
      <c r="B115" s="119"/>
      <c r="C115" s="120"/>
      <c r="D115" s="129"/>
      <c r="E115" s="129"/>
      <c r="F115" s="129"/>
      <c r="G115" s="129"/>
      <c r="H115" s="129"/>
      <c r="I115" s="120"/>
      <c r="J115" s="120"/>
      <c r="K115" s="120"/>
    </row>
    <row r="116" spans="2:11">
      <c r="B116" s="119"/>
      <c r="C116" s="120"/>
      <c r="D116" s="129"/>
      <c r="E116" s="129"/>
      <c r="F116" s="129"/>
      <c r="G116" s="129"/>
      <c r="H116" s="129"/>
      <c r="I116" s="120"/>
      <c r="J116" s="120"/>
      <c r="K116" s="120"/>
    </row>
    <row r="117" spans="2:11">
      <c r="B117" s="119"/>
      <c r="C117" s="120"/>
      <c r="D117" s="129"/>
      <c r="E117" s="129"/>
      <c r="F117" s="129"/>
      <c r="G117" s="129"/>
      <c r="H117" s="129"/>
      <c r="I117" s="120"/>
      <c r="J117" s="120"/>
      <c r="K117" s="120"/>
    </row>
    <row r="118" spans="2:11">
      <c r="B118" s="119"/>
      <c r="C118" s="120"/>
      <c r="D118" s="129"/>
      <c r="E118" s="129"/>
      <c r="F118" s="129"/>
      <c r="G118" s="129"/>
      <c r="H118" s="129"/>
      <c r="I118" s="120"/>
      <c r="J118" s="120"/>
      <c r="K118" s="120"/>
    </row>
    <row r="119" spans="2:11">
      <c r="B119" s="119"/>
      <c r="C119" s="120"/>
      <c r="D119" s="129"/>
      <c r="E119" s="129"/>
      <c r="F119" s="129"/>
      <c r="G119" s="129"/>
      <c r="H119" s="129"/>
      <c r="I119" s="120"/>
      <c r="J119" s="120"/>
      <c r="K119" s="120"/>
    </row>
    <row r="120" spans="2:11">
      <c r="B120" s="119"/>
      <c r="C120" s="120"/>
      <c r="D120" s="129"/>
      <c r="E120" s="129"/>
      <c r="F120" s="129"/>
      <c r="G120" s="129"/>
      <c r="H120" s="129"/>
      <c r="I120" s="120"/>
      <c r="J120" s="120"/>
      <c r="K120" s="120"/>
    </row>
    <row r="121" spans="2:11">
      <c r="B121" s="119"/>
      <c r="C121" s="120"/>
      <c r="D121" s="129"/>
      <c r="E121" s="129"/>
      <c r="F121" s="129"/>
      <c r="G121" s="129"/>
      <c r="H121" s="129"/>
      <c r="I121" s="120"/>
      <c r="J121" s="120"/>
      <c r="K121" s="120"/>
    </row>
    <row r="122" spans="2:11">
      <c r="B122" s="119"/>
      <c r="C122" s="120"/>
      <c r="D122" s="129"/>
      <c r="E122" s="129"/>
      <c r="F122" s="129"/>
      <c r="G122" s="129"/>
      <c r="H122" s="129"/>
      <c r="I122" s="120"/>
      <c r="J122" s="120"/>
      <c r="K122" s="120"/>
    </row>
    <row r="123" spans="2:11">
      <c r="B123" s="119"/>
      <c r="C123" s="120"/>
      <c r="D123" s="129"/>
      <c r="E123" s="129"/>
      <c r="F123" s="129"/>
      <c r="G123" s="129"/>
      <c r="H123" s="129"/>
      <c r="I123" s="120"/>
      <c r="J123" s="120"/>
      <c r="K123" s="120"/>
    </row>
    <row r="124" spans="2:11">
      <c r="B124" s="119"/>
      <c r="C124" s="120"/>
      <c r="D124" s="129"/>
      <c r="E124" s="129"/>
      <c r="F124" s="129"/>
      <c r="G124" s="129"/>
      <c r="H124" s="129"/>
      <c r="I124" s="120"/>
      <c r="J124" s="120"/>
      <c r="K124" s="120"/>
    </row>
    <row r="125" spans="2:11">
      <c r="B125" s="119"/>
      <c r="C125" s="120"/>
      <c r="D125" s="129"/>
      <c r="E125" s="129"/>
      <c r="F125" s="129"/>
      <c r="G125" s="129"/>
      <c r="H125" s="129"/>
      <c r="I125" s="120"/>
      <c r="J125" s="120"/>
      <c r="K125" s="120"/>
    </row>
    <row r="126" spans="2:11">
      <c r="B126" s="119"/>
      <c r="C126" s="120"/>
      <c r="D126" s="129"/>
      <c r="E126" s="129"/>
      <c r="F126" s="129"/>
      <c r="G126" s="129"/>
      <c r="H126" s="129"/>
      <c r="I126" s="120"/>
      <c r="J126" s="120"/>
      <c r="K126" s="120"/>
    </row>
    <row r="127" spans="2:11">
      <c r="B127" s="119"/>
      <c r="C127" s="120"/>
      <c r="D127" s="129"/>
      <c r="E127" s="129"/>
      <c r="F127" s="129"/>
      <c r="G127" s="129"/>
      <c r="H127" s="129"/>
      <c r="I127" s="120"/>
      <c r="J127" s="120"/>
      <c r="K127" s="120"/>
    </row>
    <row r="128" spans="2:11">
      <c r="B128" s="119"/>
      <c r="C128" s="120"/>
      <c r="D128" s="129"/>
      <c r="E128" s="129"/>
      <c r="F128" s="129"/>
      <c r="G128" s="129"/>
      <c r="H128" s="129"/>
      <c r="I128" s="120"/>
      <c r="J128" s="120"/>
      <c r="K128" s="120"/>
    </row>
    <row r="129" spans="2:11">
      <c r="B129" s="119"/>
      <c r="C129" s="120"/>
      <c r="D129" s="129"/>
      <c r="E129" s="129"/>
      <c r="F129" s="129"/>
      <c r="G129" s="129"/>
      <c r="H129" s="129"/>
      <c r="I129" s="120"/>
      <c r="J129" s="120"/>
      <c r="K129" s="120"/>
    </row>
    <row r="130" spans="2:11">
      <c r="B130" s="119"/>
      <c r="C130" s="120"/>
      <c r="D130" s="129"/>
      <c r="E130" s="129"/>
      <c r="F130" s="129"/>
      <c r="G130" s="129"/>
      <c r="H130" s="129"/>
      <c r="I130" s="120"/>
      <c r="J130" s="120"/>
      <c r="K130" s="120"/>
    </row>
    <row r="131" spans="2:11">
      <c r="B131" s="119"/>
      <c r="C131" s="120"/>
      <c r="D131" s="129"/>
      <c r="E131" s="129"/>
      <c r="F131" s="129"/>
      <c r="G131" s="129"/>
      <c r="H131" s="129"/>
      <c r="I131" s="120"/>
      <c r="J131" s="120"/>
      <c r="K131" s="120"/>
    </row>
    <row r="132" spans="2:11">
      <c r="B132" s="119"/>
      <c r="C132" s="120"/>
      <c r="D132" s="129"/>
      <c r="E132" s="129"/>
      <c r="F132" s="129"/>
      <c r="G132" s="129"/>
      <c r="H132" s="129"/>
      <c r="I132" s="120"/>
      <c r="J132" s="120"/>
      <c r="K132" s="120"/>
    </row>
    <row r="133" spans="2:11">
      <c r="B133" s="119"/>
      <c r="C133" s="120"/>
      <c r="D133" s="129"/>
      <c r="E133" s="129"/>
      <c r="F133" s="129"/>
      <c r="G133" s="129"/>
      <c r="H133" s="129"/>
      <c r="I133" s="120"/>
      <c r="J133" s="120"/>
      <c r="K133" s="120"/>
    </row>
    <row r="134" spans="2:11">
      <c r="B134" s="119"/>
      <c r="C134" s="120"/>
      <c r="D134" s="129"/>
      <c r="E134" s="129"/>
      <c r="F134" s="129"/>
      <c r="G134" s="129"/>
      <c r="H134" s="129"/>
      <c r="I134" s="120"/>
      <c r="J134" s="120"/>
      <c r="K134" s="120"/>
    </row>
    <row r="135" spans="2:11">
      <c r="B135" s="119"/>
      <c r="C135" s="120"/>
      <c r="D135" s="129"/>
      <c r="E135" s="129"/>
      <c r="F135" s="129"/>
      <c r="G135" s="129"/>
      <c r="H135" s="129"/>
      <c r="I135" s="120"/>
      <c r="J135" s="120"/>
      <c r="K135" s="120"/>
    </row>
    <row r="136" spans="2:11">
      <c r="B136" s="119"/>
      <c r="C136" s="120"/>
      <c r="D136" s="129"/>
      <c r="E136" s="129"/>
      <c r="F136" s="129"/>
      <c r="G136" s="129"/>
      <c r="H136" s="129"/>
      <c r="I136" s="120"/>
      <c r="J136" s="120"/>
      <c r="K136" s="120"/>
    </row>
    <row r="137" spans="2:11">
      <c r="B137" s="119"/>
      <c r="C137" s="120"/>
      <c r="D137" s="129"/>
      <c r="E137" s="129"/>
      <c r="F137" s="129"/>
      <c r="G137" s="129"/>
      <c r="H137" s="129"/>
      <c r="I137" s="120"/>
      <c r="J137" s="120"/>
      <c r="K137" s="120"/>
    </row>
    <row r="138" spans="2:11">
      <c r="B138" s="119"/>
      <c r="C138" s="120"/>
      <c r="D138" s="129"/>
      <c r="E138" s="129"/>
      <c r="F138" s="129"/>
      <c r="G138" s="129"/>
      <c r="H138" s="129"/>
      <c r="I138" s="120"/>
      <c r="J138" s="120"/>
      <c r="K138" s="120"/>
    </row>
    <row r="139" spans="2:11">
      <c r="B139" s="119"/>
      <c r="C139" s="120"/>
      <c r="D139" s="129"/>
      <c r="E139" s="129"/>
      <c r="F139" s="129"/>
      <c r="G139" s="129"/>
      <c r="H139" s="129"/>
      <c r="I139" s="120"/>
      <c r="J139" s="120"/>
      <c r="K139" s="120"/>
    </row>
    <row r="140" spans="2:11">
      <c r="B140" s="119"/>
      <c r="C140" s="120"/>
      <c r="D140" s="129"/>
      <c r="E140" s="129"/>
      <c r="F140" s="129"/>
      <c r="G140" s="129"/>
      <c r="H140" s="129"/>
      <c r="I140" s="120"/>
      <c r="J140" s="120"/>
      <c r="K140" s="120"/>
    </row>
    <row r="141" spans="2:11">
      <c r="B141" s="119"/>
      <c r="C141" s="120"/>
      <c r="D141" s="129"/>
      <c r="E141" s="129"/>
      <c r="F141" s="129"/>
      <c r="G141" s="129"/>
      <c r="H141" s="129"/>
      <c r="I141" s="120"/>
      <c r="J141" s="120"/>
      <c r="K141" s="120"/>
    </row>
    <row r="142" spans="2:11">
      <c r="B142" s="119"/>
      <c r="C142" s="120"/>
      <c r="D142" s="129"/>
      <c r="E142" s="129"/>
      <c r="F142" s="129"/>
      <c r="G142" s="129"/>
      <c r="H142" s="129"/>
      <c r="I142" s="120"/>
      <c r="J142" s="120"/>
      <c r="K142" s="120"/>
    </row>
    <row r="143" spans="2:11">
      <c r="B143" s="119"/>
      <c r="C143" s="120"/>
      <c r="D143" s="129"/>
      <c r="E143" s="129"/>
      <c r="F143" s="129"/>
      <c r="G143" s="129"/>
      <c r="H143" s="129"/>
      <c r="I143" s="120"/>
      <c r="J143" s="120"/>
      <c r="K143" s="120"/>
    </row>
    <row r="144" spans="2:11">
      <c r="B144" s="119"/>
      <c r="C144" s="120"/>
      <c r="D144" s="129"/>
      <c r="E144" s="129"/>
      <c r="F144" s="129"/>
      <c r="G144" s="129"/>
      <c r="H144" s="129"/>
      <c r="I144" s="120"/>
      <c r="J144" s="120"/>
      <c r="K144" s="120"/>
    </row>
    <row r="145" spans="2:11">
      <c r="B145" s="119"/>
      <c r="C145" s="120"/>
      <c r="D145" s="129"/>
      <c r="E145" s="129"/>
      <c r="F145" s="129"/>
      <c r="G145" s="129"/>
      <c r="H145" s="129"/>
      <c r="I145" s="120"/>
      <c r="J145" s="120"/>
      <c r="K145" s="120"/>
    </row>
    <row r="146" spans="2:11">
      <c r="B146" s="119"/>
      <c r="C146" s="120"/>
      <c r="D146" s="129"/>
      <c r="E146" s="129"/>
      <c r="F146" s="129"/>
      <c r="G146" s="129"/>
      <c r="H146" s="129"/>
      <c r="I146" s="120"/>
      <c r="J146" s="120"/>
      <c r="K146" s="120"/>
    </row>
    <row r="147" spans="2:11">
      <c r="B147" s="119"/>
      <c r="C147" s="120"/>
      <c r="D147" s="129"/>
      <c r="E147" s="129"/>
      <c r="F147" s="129"/>
      <c r="G147" s="129"/>
      <c r="H147" s="129"/>
      <c r="I147" s="120"/>
      <c r="J147" s="120"/>
      <c r="K147" s="120"/>
    </row>
    <row r="148" spans="2:11">
      <c r="B148" s="119"/>
      <c r="C148" s="120"/>
      <c r="D148" s="129"/>
      <c r="E148" s="129"/>
      <c r="F148" s="129"/>
      <c r="G148" s="129"/>
      <c r="H148" s="129"/>
      <c r="I148" s="120"/>
      <c r="J148" s="120"/>
      <c r="K148" s="120"/>
    </row>
    <row r="149" spans="2:11">
      <c r="B149" s="119"/>
      <c r="C149" s="120"/>
      <c r="D149" s="129"/>
      <c r="E149" s="129"/>
      <c r="F149" s="129"/>
      <c r="G149" s="129"/>
      <c r="H149" s="129"/>
      <c r="I149" s="120"/>
      <c r="J149" s="120"/>
      <c r="K149" s="120"/>
    </row>
    <row r="150" spans="2:11">
      <c r="B150" s="119"/>
      <c r="C150" s="120"/>
      <c r="D150" s="129"/>
      <c r="E150" s="129"/>
      <c r="F150" s="129"/>
      <c r="G150" s="129"/>
      <c r="H150" s="129"/>
      <c r="I150" s="120"/>
      <c r="J150" s="120"/>
      <c r="K150" s="120"/>
    </row>
    <row r="151" spans="2:11">
      <c r="B151" s="119"/>
      <c r="C151" s="120"/>
      <c r="D151" s="129"/>
      <c r="E151" s="129"/>
      <c r="F151" s="129"/>
      <c r="G151" s="129"/>
      <c r="H151" s="129"/>
      <c r="I151" s="120"/>
      <c r="J151" s="120"/>
      <c r="K151" s="120"/>
    </row>
    <row r="152" spans="2:11">
      <c r="B152" s="119"/>
      <c r="C152" s="120"/>
      <c r="D152" s="129"/>
      <c r="E152" s="129"/>
      <c r="F152" s="129"/>
      <c r="G152" s="129"/>
      <c r="H152" s="129"/>
      <c r="I152" s="120"/>
      <c r="J152" s="120"/>
      <c r="K152" s="120"/>
    </row>
    <row r="153" spans="2:11">
      <c r="B153" s="119"/>
      <c r="C153" s="120"/>
      <c r="D153" s="129"/>
      <c r="E153" s="129"/>
      <c r="F153" s="129"/>
      <c r="G153" s="129"/>
      <c r="H153" s="129"/>
      <c r="I153" s="120"/>
      <c r="J153" s="120"/>
      <c r="K153" s="120"/>
    </row>
    <row r="154" spans="2:11">
      <c r="B154" s="119"/>
      <c r="C154" s="120"/>
      <c r="D154" s="129"/>
      <c r="E154" s="129"/>
      <c r="F154" s="129"/>
      <c r="G154" s="129"/>
      <c r="H154" s="129"/>
      <c r="I154" s="120"/>
      <c r="J154" s="120"/>
      <c r="K154" s="120"/>
    </row>
    <row r="155" spans="2:11">
      <c r="B155" s="119"/>
      <c r="C155" s="120"/>
      <c r="D155" s="129"/>
      <c r="E155" s="129"/>
      <c r="F155" s="129"/>
      <c r="G155" s="129"/>
      <c r="H155" s="129"/>
      <c r="I155" s="120"/>
      <c r="J155" s="120"/>
      <c r="K155" s="120"/>
    </row>
    <row r="156" spans="2:11">
      <c r="B156" s="119"/>
      <c r="C156" s="120"/>
      <c r="D156" s="129"/>
      <c r="E156" s="129"/>
      <c r="F156" s="129"/>
      <c r="G156" s="129"/>
      <c r="H156" s="129"/>
      <c r="I156" s="120"/>
      <c r="J156" s="120"/>
      <c r="K156" s="120"/>
    </row>
    <row r="157" spans="2:11">
      <c r="B157" s="119"/>
      <c r="C157" s="120"/>
      <c r="D157" s="129"/>
      <c r="E157" s="129"/>
      <c r="F157" s="129"/>
      <c r="G157" s="129"/>
      <c r="H157" s="129"/>
      <c r="I157" s="120"/>
      <c r="J157" s="120"/>
      <c r="K157" s="120"/>
    </row>
    <row r="158" spans="2:11">
      <c r="B158" s="119"/>
      <c r="C158" s="120"/>
      <c r="D158" s="129"/>
      <c r="E158" s="129"/>
      <c r="F158" s="129"/>
      <c r="G158" s="129"/>
      <c r="H158" s="129"/>
      <c r="I158" s="120"/>
      <c r="J158" s="120"/>
      <c r="K158" s="120"/>
    </row>
    <row r="159" spans="2:11">
      <c r="B159" s="119"/>
      <c r="C159" s="120"/>
      <c r="D159" s="129"/>
      <c r="E159" s="129"/>
      <c r="F159" s="129"/>
      <c r="G159" s="129"/>
      <c r="H159" s="129"/>
      <c r="I159" s="120"/>
      <c r="J159" s="120"/>
      <c r="K159" s="120"/>
    </row>
    <row r="160" spans="2:11">
      <c r="B160" s="119"/>
      <c r="C160" s="120"/>
      <c r="D160" s="129"/>
      <c r="E160" s="129"/>
      <c r="F160" s="129"/>
      <c r="G160" s="129"/>
      <c r="H160" s="129"/>
      <c r="I160" s="120"/>
      <c r="J160" s="120"/>
      <c r="K160" s="120"/>
    </row>
    <row r="161" spans="2:11">
      <c r="B161" s="119"/>
      <c r="C161" s="120"/>
      <c r="D161" s="129"/>
      <c r="E161" s="129"/>
      <c r="F161" s="129"/>
      <c r="G161" s="129"/>
      <c r="H161" s="129"/>
      <c r="I161" s="120"/>
      <c r="J161" s="120"/>
      <c r="K161" s="120"/>
    </row>
    <row r="162" spans="2:11">
      <c r="B162" s="119"/>
      <c r="C162" s="120"/>
      <c r="D162" s="129"/>
      <c r="E162" s="129"/>
      <c r="F162" s="129"/>
      <c r="G162" s="129"/>
      <c r="H162" s="129"/>
      <c r="I162" s="120"/>
      <c r="J162" s="120"/>
      <c r="K162" s="120"/>
    </row>
    <row r="163" spans="2:11">
      <c r="B163" s="119"/>
      <c r="C163" s="120"/>
      <c r="D163" s="129"/>
      <c r="E163" s="129"/>
      <c r="F163" s="129"/>
      <c r="G163" s="129"/>
      <c r="H163" s="129"/>
      <c r="I163" s="120"/>
      <c r="J163" s="120"/>
      <c r="K163" s="120"/>
    </row>
    <row r="164" spans="2:11">
      <c r="B164" s="119"/>
      <c r="C164" s="120"/>
      <c r="D164" s="129"/>
      <c r="E164" s="129"/>
      <c r="F164" s="129"/>
      <c r="G164" s="129"/>
      <c r="H164" s="129"/>
      <c r="I164" s="120"/>
      <c r="J164" s="120"/>
      <c r="K164" s="120"/>
    </row>
    <row r="165" spans="2:11">
      <c r="B165" s="119"/>
      <c r="C165" s="120"/>
      <c r="D165" s="129"/>
      <c r="E165" s="129"/>
      <c r="F165" s="129"/>
      <c r="G165" s="129"/>
      <c r="H165" s="129"/>
      <c r="I165" s="120"/>
      <c r="J165" s="120"/>
      <c r="K165" s="120"/>
    </row>
    <row r="166" spans="2:11">
      <c r="B166" s="119"/>
      <c r="C166" s="120"/>
      <c r="D166" s="129"/>
      <c r="E166" s="129"/>
      <c r="F166" s="129"/>
      <c r="G166" s="129"/>
      <c r="H166" s="129"/>
      <c r="I166" s="120"/>
      <c r="J166" s="120"/>
      <c r="K166" s="120"/>
    </row>
    <row r="167" spans="2:11">
      <c r="B167" s="119"/>
      <c r="C167" s="120"/>
      <c r="D167" s="129"/>
      <c r="E167" s="129"/>
      <c r="F167" s="129"/>
      <c r="G167" s="129"/>
      <c r="H167" s="129"/>
      <c r="I167" s="120"/>
      <c r="J167" s="120"/>
      <c r="K167" s="120"/>
    </row>
    <row r="168" spans="2:11">
      <c r="B168" s="119"/>
      <c r="C168" s="120"/>
      <c r="D168" s="129"/>
      <c r="E168" s="129"/>
      <c r="F168" s="129"/>
      <c r="G168" s="129"/>
      <c r="H168" s="129"/>
      <c r="I168" s="120"/>
      <c r="J168" s="120"/>
      <c r="K168" s="120"/>
    </row>
    <row r="169" spans="2:11">
      <c r="B169" s="119"/>
      <c r="C169" s="120"/>
      <c r="D169" s="129"/>
      <c r="E169" s="129"/>
      <c r="F169" s="129"/>
      <c r="G169" s="129"/>
      <c r="H169" s="129"/>
      <c r="I169" s="120"/>
      <c r="J169" s="120"/>
      <c r="K169" s="120"/>
    </row>
    <row r="170" spans="2:11">
      <c r="B170" s="119"/>
      <c r="C170" s="120"/>
      <c r="D170" s="129"/>
      <c r="E170" s="129"/>
      <c r="F170" s="129"/>
      <c r="G170" s="129"/>
      <c r="H170" s="129"/>
      <c r="I170" s="120"/>
      <c r="J170" s="120"/>
      <c r="K170" s="120"/>
    </row>
    <row r="171" spans="2:11">
      <c r="B171" s="119"/>
      <c r="C171" s="120"/>
      <c r="D171" s="129"/>
      <c r="E171" s="129"/>
      <c r="F171" s="129"/>
      <c r="G171" s="129"/>
      <c r="H171" s="129"/>
      <c r="I171" s="120"/>
      <c r="J171" s="120"/>
      <c r="K171" s="120"/>
    </row>
    <row r="172" spans="2:11">
      <c r="B172" s="119"/>
      <c r="C172" s="120"/>
      <c r="D172" s="129"/>
      <c r="E172" s="129"/>
      <c r="F172" s="129"/>
      <c r="G172" s="129"/>
      <c r="H172" s="129"/>
      <c r="I172" s="120"/>
      <c r="J172" s="120"/>
      <c r="K172" s="120"/>
    </row>
    <row r="173" spans="2:11">
      <c r="B173" s="119"/>
      <c r="C173" s="120"/>
      <c r="D173" s="129"/>
      <c r="E173" s="129"/>
      <c r="F173" s="129"/>
      <c r="G173" s="129"/>
      <c r="H173" s="129"/>
      <c r="I173" s="120"/>
      <c r="J173" s="120"/>
      <c r="K173" s="120"/>
    </row>
    <row r="174" spans="2:11">
      <c r="B174" s="119"/>
      <c r="C174" s="120"/>
      <c r="D174" s="129"/>
      <c r="E174" s="129"/>
      <c r="F174" s="129"/>
      <c r="G174" s="129"/>
      <c r="H174" s="129"/>
      <c r="I174" s="120"/>
      <c r="J174" s="120"/>
      <c r="K174" s="120"/>
    </row>
    <row r="175" spans="2:11">
      <c r="B175" s="119"/>
      <c r="C175" s="120"/>
      <c r="D175" s="129"/>
      <c r="E175" s="129"/>
      <c r="F175" s="129"/>
      <c r="G175" s="129"/>
      <c r="H175" s="129"/>
      <c r="I175" s="120"/>
      <c r="J175" s="120"/>
      <c r="K175" s="120"/>
    </row>
    <row r="176" spans="2:11">
      <c r="B176" s="119"/>
      <c r="C176" s="120"/>
      <c r="D176" s="129"/>
      <c r="E176" s="129"/>
      <c r="F176" s="129"/>
      <c r="G176" s="129"/>
      <c r="H176" s="129"/>
      <c r="I176" s="120"/>
      <c r="J176" s="120"/>
      <c r="K176" s="120"/>
    </row>
    <row r="177" spans="2:11">
      <c r="B177" s="119"/>
      <c r="C177" s="120"/>
      <c r="D177" s="129"/>
      <c r="E177" s="129"/>
      <c r="F177" s="129"/>
      <c r="G177" s="129"/>
      <c r="H177" s="129"/>
      <c r="I177" s="120"/>
      <c r="J177" s="120"/>
      <c r="K177" s="120"/>
    </row>
    <row r="178" spans="2:11">
      <c r="B178" s="119"/>
      <c r="C178" s="120"/>
      <c r="D178" s="129"/>
      <c r="E178" s="129"/>
      <c r="F178" s="129"/>
      <c r="G178" s="129"/>
      <c r="H178" s="129"/>
      <c r="I178" s="120"/>
      <c r="J178" s="120"/>
      <c r="K178" s="120"/>
    </row>
    <row r="179" spans="2:11">
      <c r="B179" s="119"/>
      <c r="C179" s="120"/>
      <c r="D179" s="129"/>
      <c r="E179" s="129"/>
      <c r="F179" s="129"/>
      <c r="G179" s="129"/>
      <c r="H179" s="129"/>
      <c r="I179" s="120"/>
      <c r="J179" s="120"/>
      <c r="K179" s="120"/>
    </row>
    <row r="180" spans="2:11">
      <c r="B180" s="119"/>
      <c r="C180" s="120"/>
      <c r="D180" s="129"/>
      <c r="E180" s="129"/>
      <c r="F180" s="129"/>
      <c r="G180" s="129"/>
      <c r="H180" s="129"/>
      <c r="I180" s="120"/>
      <c r="J180" s="120"/>
      <c r="K180" s="120"/>
    </row>
    <row r="181" spans="2:11">
      <c r="B181" s="119"/>
      <c r="C181" s="120"/>
      <c r="D181" s="129"/>
      <c r="E181" s="129"/>
      <c r="F181" s="129"/>
      <c r="G181" s="129"/>
      <c r="H181" s="129"/>
      <c r="I181" s="120"/>
      <c r="J181" s="120"/>
      <c r="K181" s="120"/>
    </row>
    <row r="182" spans="2:11">
      <c r="B182" s="119"/>
      <c r="C182" s="120"/>
      <c r="D182" s="129"/>
      <c r="E182" s="129"/>
      <c r="F182" s="129"/>
      <c r="G182" s="129"/>
      <c r="H182" s="129"/>
      <c r="I182" s="120"/>
      <c r="J182" s="120"/>
      <c r="K182" s="120"/>
    </row>
    <row r="183" spans="2:11">
      <c r="B183" s="119"/>
      <c r="C183" s="120"/>
      <c r="D183" s="129"/>
      <c r="E183" s="129"/>
      <c r="F183" s="129"/>
      <c r="G183" s="129"/>
      <c r="H183" s="129"/>
      <c r="I183" s="120"/>
      <c r="J183" s="120"/>
      <c r="K183" s="120"/>
    </row>
    <row r="184" spans="2:11">
      <c r="B184" s="119"/>
      <c r="C184" s="120"/>
      <c r="D184" s="129"/>
      <c r="E184" s="129"/>
      <c r="F184" s="129"/>
      <c r="G184" s="129"/>
      <c r="H184" s="129"/>
      <c r="I184" s="120"/>
      <c r="J184" s="120"/>
      <c r="K184" s="120"/>
    </row>
    <row r="185" spans="2:11">
      <c r="B185" s="119"/>
      <c r="C185" s="120"/>
      <c r="D185" s="129"/>
      <c r="E185" s="129"/>
      <c r="F185" s="129"/>
      <c r="G185" s="129"/>
      <c r="H185" s="129"/>
      <c r="I185" s="120"/>
      <c r="J185" s="120"/>
      <c r="K185" s="120"/>
    </row>
    <row r="186" spans="2:11">
      <c r="B186" s="119"/>
      <c r="C186" s="120"/>
      <c r="D186" s="129"/>
      <c r="E186" s="129"/>
      <c r="F186" s="129"/>
      <c r="G186" s="129"/>
      <c r="H186" s="129"/>
      <c r="I186" s="120"/>
      <c r="J186" s="120"/>
      <c r="K186" s="120"/>
    </row>
    <row r="187" spans="2:11">
      <c r="B187" s="119"/>
      <c r="C187" s="120"/>
      <c r="D187" s="129"/>
      <c r="E187" s="129"/>
      <c r="F187" s="129"/>
      <c r="G187" s="129"/>
      <c r="H187" s="129"/>
      <c r="I187" s="120"/>
      <c r="J187" s="120"/>
      <c r="K187" s="120"/>
    </row>
    <row r="188" spans="2:11">
      <c r="B188" s="119"/>
      <c r="C188" s="120"/>
      <c r="D188" s="129"/>
      <c r="E188" s="129"/>
      <c r="F188" s="129"/>
      <c r="G188" s="129"/>
      <c r="H188" s="129"/>
      <c r="I188" s="120"/>
      <c r="J188" s="120"/>
      <c r="K188" s="120"/>
    </row>
    <row r="189" spans="2:11">
      <c r="B189" s="119"/>
      <c r="C189" s="120"/>
      <c r="D189" s="129"/>
      <c r="E189" s="129"/>
      <c r="F189" s="129"/>
      <c r="G189" s="129"/>
      <c r="H189" s="129"/>
      <c r="I189" s="120"/>
      <c r="J189" s="120"/>
      <c r="K189" s="120"/>
    </row>
    <row r="190" spans="2:11">
      <c r="B190" s="119"/>
      <c r="C190" s="120"/>
      <c r="D190" s="129"/>
      <c r="E190" s="129"/>
      <c r="F190" s="129"/>
      <c r="G190" s="129"/>
      <c r="H190" s="129"/>
      <c r="I190" s="120"/>
      <c r="J190" s="120"/>
      <c r="K190" s="120"/>
    </row>
    <row r="191" spans="2:11">
      <c r="B191" s="119"/>
      <c r="C191" s="120"/>
      <c r="D191" s="129"/>
      <c r="E191" s="129"/>
      <c r="F191" s="129"/>
      <c r="G191" s="129"/>
      <c r="H191" s="129"/>
      <c r="I191" s="120"/>
      <c r="J191" s="120"/>
      <c r="K191" s="120"/>
    </row>
    <row r="192" spans="2:11">
      <c r="B192" s="119"/>
      <c r="C192" s="120"/>
      <c r="D192" s="129"/>
      <c r="E192" s="129"/>
      <c r="F192" s="129"/>
      <c r="G192" s="129"/>
      <c r="H192" s="129"/>
      <c r="I192" s="120"/>
      <c r="J192" s="120"/>
      <c r="K192" s="120"/>
    </row>
    <row r="193" spans="2:11">
      <c r="B193" s="119"/>
      <c r="C193" s="120"/>
      <c r="D193" s="129"/>
      <c r="E193" s="129"/>
      <c r="F193" s="129"/>
      <c r="G193" s="129"/>
      <c r="H193" s="129"/>
      <c r="I193" s="120"/>
      <c r="J193" s="120"/>
      <c r="K193" s="120"/>
    </row>
    <row r="194" spans="2:11">
      <c r="B194" s="119"/>
      <c r="C194" s="120"/>
      <c r="D194" s="129"/>
      <c r="E194" s="129"/>
      <c r="F194" s="129"/>
      <c r="G194" s="129"/>
      <c r="H194" s="129"/>
      <c r="I194" s="120"/>
      <c r="J194" s="120"/>
      <c r="K194" s="120"/>
    </row>
    <row r="195" spans="2:11">
      <c r="B195" s="119"/>
      <c r="C195" s="120"/>
      <c r="D195" s="129"/>
      <c r="E195" s="129"/>
      <c r="F195" s="129"/>
      <c r="G195" s="129"/>
      <c r="H195" s="129"/>
      <c r="I195" s="120"/>
      <c r="J195" s="120"/>
      <c r="K195" s="120"/>
    </row>
    <row r="196" spans="2:11">
      <c r="B196" s="119"/>
      <c r="C196" s="120"/>
      <c r="D196" s="129"/>
      <c r="E196" s="129"/>
      <c r="F196" s="129"/>
      <c r="G196" s="129"/>
      <c r="H196" s="129"/>
      <c r="I196" s="120"/>
      <c r="J196" s="120"/>
      <c r="K196" s="120"/>
    </row>
    <row r="197" spans="2:11">
      <c r="B197" s="119"/>
      <c r="C197" s="120"/>
      <c r="D197" s="129"/>
      <c r="E197" s="129"/>
      <c r="F197" s="129"/>
      <c r="G197" s="129"/>
      <c r="H197" s="129"/>
      <c r="I197" s="120"/>
      <c r="J197" s="120"/>
      <c r="K197" s="120"/>
    </row>
    <row r="198" spans="2:11">
      <c r="B198" s="119"/>
      <c r="C198" s="120"/>
      <c r="D198" s="129"/>
      <c r="E198" s="129"/>
      <c r="F198" s="129"/>
      <c r="G198" s="129"/>
      <c r="H198" s="129"/>
      <c r="I198" s="120"/>
      <c r="J198" s="120"/>
      <c r="K198" s="120"/>
    </row>
    <row r="199" spans="2:11">
      <c r="B199" s="119"/>
      <c r="C199" s="120"/>
      <c r="D199" s="129"/>
      <c r="E199" s="129"/>
      <c r="F199" s="129"/>
      <c r="G199" s="129"/>
      <c r="H199" s="129"/>
      <c r="I199" s="120"/>
      <c r="J199" s="120"/>
      <c r="K199" s="120"/>
    </row>
    <row r="200" spans="2:11">
      <c r="B200" s="119"/>
      <c r="C200" s="120"/>
      <c r="D200" s="129"/>
      <c r="E200" s="129"/>
      <c r="F200" s="129"/>
      <c r="G200" s="129"/>
      <c r="H200" s="129"/>
      <c r="I200" s="120"/>
      <c r="J200" s="120"/>
      <c r="K200" s="120"/>
    </row>
    <row r="201" spans="2:11">
      <c r="B201" s="119"/>
      <c r="C201" s="120"/>
      <c r="D201" s="129"/>
      <c r="E201" s="129"/>
      <c r="F201" s="129"/>
      <c r="G201" s="129"/>
      <c r="H201" s="129"/>
      <c r="I201" s="120"/>
      <c r="J201" s="120"/>
      <c r="K201" s="120"/>
    </row>
    <row r="202" spans="2:11">
      <c r="B202" s="119"/>
      <c r="C202" s="120"/>
      <c r="D202" s="129"/>
      <c r="E202" s="129"/>
      <c r="F202" s="129"/>
      <c r="G202" s="129"/>
      <c r="H202" s="129"/>
      <c r="I202" s="120"/>
      <c r="J202" s="120"/>
      <c r="K202" s="120"/>
    </row>
    <row r="203" spans="2:11">
      <c r="B203" s="119"/>
      <c r="C203" s="120"/>
      <c r="D203" s="129"/>
      <c r="E203" s="129"/>
      <c r="F203" s="129"/>
      <c r="G203" s="129"/>
      <c r="H203" s="129"/>
      <c r="I203" s="120"/>
      <c r="J203" s="120"/>
      <c r="K203" s="120"/>
    </row>
    <row r="204" spans="2:11">
      <c r="B204" s="119"/>
      <c r="C204" s="120"/>
      <c r="D204" s="129"/>
      <c r="E204" s="129"/>
      <c r="F204" s="129"/>
      <c r="G204" s="129"/>
      <c r="H204" s="129"/>
      <c r="I204" s="120"/>
      <c r="J204" s="120"/>
      <c r="K204" s="120"/>
    </row>
    <row r="205" spans="2:11">
      <c r="B205" s="119"/>
      <c r="C205" s="120"/>
      <c r="D205" s="129"/>
      <c r="E205" s="129"/>
      <c r="F205" s="129"/>
      <c r="G205" s="129"/>
      <c r="H205" s="129"/>
      <c r="I205" s="120"/>
      <c r="J205" s="120"/>
      <c r="K205" s="120"/>
    </row>
    <row r="206" spans="2:11">
      <c r="B206" s="119"/>
      <c r="C206" s="120"/>
      <c r="D206" s="129"/>
      <c r="E206" s="129"/>
      <c r="F206" s="129"/>
      <c r="G206" s="129"/>
      <c r="H206" s="129"/>
      <c r="I206" s="120"/>
      <c r="J206" s="120"/>
      <c r="K206" s="120"/>
    </row>
    <row r="207" spans="2:11">
      <c r="B207" s="119"/>
      <c r="C207" s="120"/>
      <c r="D207" s="129"/>
      <c r="E207" s="129"/>
      <c r="F207" s="129"/>
      <c r="G207" s="129"/>
      <c r="H207" s="129"/>
      <c r="I207" s="120"/>
      <c r="J207" s="120"/>
      <c r="K207" s="120"/>
    </row>
    <row r="208" spans="2:11">
      <c r="B208" s="119"/>
      <c r="C208" s="120"/>
      <c r="D208" s="129"/>
      <c r="E208" s="129"/>
      <c r="F208" s="129"/>
      <c r="G208" s="129"/>
      <c r="H208" s="129"/>
      <c r="I208" s="120"/>
      <c r="J208" s="120"/>
      <c r="K208" s="120"/>
    </row>
    <row r="209" spans="2:11">
      <c r="B209" s="119"/>
      <c r="C209" s="120"/>
      <c r="D209" s="129"/>
      <c r="E209" s="129"/>
      <c r="F209" s="129"/>
      <c r="G209" s="129"/>
      <c r="H209" s="129"/>
      <c r="I209" s="120"/>
      <c r="J209" s="120"/>
      <c r="K209" s="120"/>
    </row>
    <row r="210" spans="2:11">
      <c r="B210" s="119"/>
      <c r="C210" s="120"/>
      <c r="D210" s="129"/>
      <c r="E210" s="129"/>
      <c r="F210" s="129"/>
      <c r="G210" s="129"/>
      <c r="H210" s="129"/>
      <c r="I210" s="120"/>
      <c r="J210" s="120"/>
      <c r="K210" s="120"/>
    </row>
    <row r="211" spans="2:11">
      <c r="B211" s="119"/>
      <c r="C211" s="120"/>
      <c r="D211" s="129"/>
      <c r="E211" s="129"/>
      <c r="F211" s="129"/>
      <c r="G211" s="129"/>
      <c r="H211" s="129"/>
      <c r="I211" s="120"/>
      <c r="J211" s="120"/>
      <c r="K211" s="120"/>
    </row>
    <row r="212" spans="2:11">
      <c r="B212" s="119"/>
      <c r="C212" s="120"/>
      <c r="D212" s="129"/>
      <c r="E212" s="129"/>
      <c r="F212" s="129"/>
      <c r="G212" s="129"/>
      <c r="H212" s="129"/>
      <c r="I212" s="120"/>
      <c r="J212" s="120"/>
      <c r="K212" s="120"/>
    </row>
    <row r="213" spans="2:11">
      <c r="B213" s="119"/>
      <c r="C213" s="120"/>
      <c r="D213" s="129"/>
      <c r="E213" s="129"/>
      <c r="F213" s="129"/>
      <c r="G213" s="129"/>
      <c r="H213" s="129"/>
      <c r="I213" s="120"/>
      <c r="J213" s="120"/>
      <c r="K213" s="120"/>
    </row>
    <row r="214" spans="2:11">
      <c r="B214" s="119"/>
      <c r="C214" s="120"/>
      <c r="D214" s="129"/>
      <c r="E214" s="129"/>
      <c r="F214" s="129"/>
      <c r="G214" s="129"/>
      <c r="H214" s="129"/>
      <c r="I214" s="120"/>
      <c r="J214" s="120"/>
      <c r="K214" s="120"/>
    </row>
    <row r="215" spans="2:11">
      <c r="B215" s="119"/>
      <c r="C215" s="120"/>
      <c r="D215" s="129"/>
      <c r="E215" s="129"/>
      <c r="F215" s="129"/>
      <c r="G215" s="129"/>
      <c r="H215" s="129"/>
      <c r="I215" s="120"/>
      <c r="J215" s="120"/>
      <c r="K215" s="120"/>
    </row>
    <row r="216" spans="2:11">
      <c r="B216" s="119"/>
      <c r="C216" s="120"/>
      <c r="D216" s="129"/>
      <c r="E216" s="129"/>
      <c r="F216" s="129"/>
      <c r="G216" s="129"/>
      <c r="H216" s="129"/>
      <c r="I216" s="120"/>
      <c r="J216" s="120"/>
      <c r="K216" s="120"/>
    </row>
    <row r="217" spans="2:11">
      <c r="B217" s="119"/>
      <c r="C217" s="120"/>
      <c r="D217" s="129"/>
      <c r="E217" s="129"/>
      <c r="F217" s="129"/>
      <c r="G217" s="129"/>
      <c r="H217" s="129"/>
      <c r="I217" s="120"/>
      <c r="J217" s="120"/>
      <c r="K217" s="120"/>
    </row>
    <row r="218" spans="2:11">
      <c r="B218" s="119"/>
      <c r="C218" s="120"/>
      <c r="D218" s="129"/>
      <c r="E218" s="129"/>
      <c r="F218" s="129"/>
      <c r="G218" s="129"/>
      <c r="H218" s="129"/>
      <c r="I218" s="120"/>
      <c r="J218" s="120"/>
      <c r="K218" s="120"/>
    </row>
    <row r="219" spans="2:11">
      <c r="B219" s="119"/>
      <c r="C219" s="120"/>
      <c r="D219" s="129"/>
      <c r="E219" s="129"/>
      <c r="F219" s="129"/>
      <c r="G219" s="129"/>
      <c r="H219" s="129"/>
      <c r="I219" s="120"/>
      <c r="J219" s="120"/>
      <c r="K219" s="120"/>
    </row>
    <row r="220" spans="2:11">
      <c r="B220" s="119"/>
      <c r="C220" s="120"/>
      <c r="D220" s="129"/>
      <c r="E220" s="129"/>
      <c r="F220" s="129"/>
      <c r="G220" s="129"/>
      <c r="H220" s="129"/>
      <c r="I220" s="120"/>
      <c r="J220" s="120"/>
      <c r="K220" s="120"/>
    </row>
    <row r="221" spans="2:11">
      <c r="B221" s="119"/>
      <c r="C221" s="120"/>
      <c r="D221" s="129"/>
      <c r="E221" s="129"/>
      <c r="F221" s="129"/>
      <c r="G221" s="129"/>
      <c r="H221" s="129"/>
      <c r="I221" s="120"/>
      <c r="J221" s="120"/>
      <c r="K221" s="120"/>
    </row>
    <row r="222" spans="2:11">
      <c r="B222" s="119"/>
      <c r="C222" s="120"/>
      <c r="D222" s="129"/>
      <c r="E222" s="129"/>
      <c r="F222" s="129"/>
      <c r="G222" s="129"/>
      <c r="H222" s="129"/>
      <c r="I222" s="120"/>
      <c r="J222" s="120"/>
      <c r="K222" s="120"/>
    </row>
    <row r="223" spans="2:11">
      <c r="B223" s="119"/>
      <c r="C223" s="120"/>
      <c r="D223" s="129"/>
      <c r="E223" s="129"/>
      <c r="F223" s="129"/>
      <c r="G223" s="129"/>
      <c r="H223" s="129"/>
      <c r="I223" s="120"/>
      <c r="J223" s="120"/>
      <c r="K223" s="120"/>
    </row>
    <row r="224" spans="2:11">
      <c r="B224" s="119"/>
      <c r="C224" s="120"/>
      <c r="D224" s="129"/>
      <c r="E224" s="129"/>
      <c r="F224" s="129"/>
      <c r="G224" s="129"/>
      <c r="H224" s="129"/>
      <c r="I224" s="120"/>
      <c r="J224" s="120"/>
      <c r="K224" s="120"/>
    </row>
    <row r="225" spans="2:11">
      <c r="B225" s="119"/>
      <c r="C225" s="120"/>
      <c r="D225" s="129"/>
      <c r="E225" s="129"/>
      <c r="F225" s="129"/>
      <c r="G225" s="129"/>
      <c r="H225" s="129"/>
      <c r="I225" s="120"/>
      <c r="J225" s="120"/>
      <c r="K225" s="120"/>
    </row>
    <row r="226" spans="2:11">
      <c r="B226" s="119"/>
      <c r="C226" s="120"/>
      <c r="D226" s="129"/>
      <c r="E226" s="129"/>
      <c r="F226" s="129"/>
      <c r="G226" s="129"/>
      <c r="H226" s="129"/>
      <c r="I226" s="120"/>
      <c r="J226" s="120"/>
      <c r="K226" s="120"/>
    </row>
    <row r="227" spans="2:11">
      <c r="B227" s="119"/>
      <c r="C227" s="120"/>
      <c r="D227" s="129"/>
      <c r="E227" s="129"/>
      <c r="F227" s="129"/>
      <c r="G227" s="129"/>
      <c r="H227" s="129"/>
      <c r="I227" s="120"/>
      <c r="J227" s="120"/>
      <c r="K227" s="120"/>
    </row>
    <row r="228" spans="2:11">
      <c r="B228" s="119"/>
      <c r="C228" s="120"/>
      <c r="D228" s="129"/>
      <c r="E228" s="129"/>
      <c r="F228" s="129"/>
      <c r="G228" s="129"/>
      <c r="H228" s="129"/>
      <c r="I228" s="120"/>
      <c r="J228" s="120"/>
      <c r="K228" s="120"/>
    </row>
    <row r="229" spans="2:11">
      <c r="B229" s="119"/>
      <c r="C229" s="120"/>
      <c r="D229" s="129"/>
      <c r="E229" s="129"/>
      <c r="F229" s="129"/>
      <c r="G229" s="129"/>
      <c r="H229" s="129"/>
      <c r="I229" s="120"/>
      <c r="J229" s="120"/>
      <c r="K229" s="120"/>
    </row>
    <row r="230" spans="2:11">
      <c r="B230" s="119"/>
      <c r="C230" s="120"/>
      <c r="D230" s="129"/>
      <c r="E230" s="129"/>
      <c r="F230" s="129"/>
      <c r="G230" s="129"/>
      <c r="H230" s="129"/>
      <c r="I230" s="120"/>
      <c r="J230" s="120"/>
      <c r="K230" s="120"/>
    </row>
    <row r="231" spans="2:11">
      <c r="B231" s="119"/>
      <c r="C231" s="120"/>
      <c r="D231" s="129"/>
      <c r="E231" s="129"/>
      <c r="F231" s="129"/>
      <c r="G231" s="129"/>
      <c r="H231" s="129"/>
      <c r="I231" s="120"/>
      <c r="J231" s="120"/>
      <c r="K231" s="120"/>
    </row>
    <row r="232" spans="2:11">
      <c r="B232" s="119"/>
      <c r="C232" s="120"/>
      <c r="D232" s="129"/>
      <c r="E232" s="129"/>
      <c r="F232" s="129"/>
      <c r="G232" s="129"/>
      <c r="H232" s="129"/>
      <c r="I232" s="120"/>
      <c r="J232" s="120"/>
      <c r="K232" s="120"/>
    </row>
    <row r="233" spans="2:11">
      <c r="B233" s="119"/>
      <c r="C233" s="120"/>
      <c r="D233" s="129"/>
      <c r="E233" s="129"/>
      <c r="F233" s="129"/>
      <c r="G233" s="129"/>
      <c r="H233" s="129"/>
      <c r="I233" s="120"/>
      <c r="J233" s="120"/>
      <c r="K233" s="120"/>
    </row>
    <row r="234" spans="2:11">
      <c r="B234" s="119"/>
      <c r="C234" s="120"/>
      <c r="D234" s="129"/>
      <c r="E234" s="129"/>
      <c r="F234" s="129"/>
      <c r="G234" s="129"/>
      <c r="H234" s="129"/>
      <c r="I234" s="120"/>
      <c r="J234" s="120"/>
      <c r="K234" s="120"/>
    </row>
    <row r="235" spans="2:11">
      <c r="B235" s="119"/>
      <c r="C235" s="120"/>
      <c r="D235" s="129"/>
      <c r="E235" s="129"/>
      <c r="F235" s="129"/>
      <c r="G235" s="129"/>
      <c r="H235" s="129"/>
      <c r="I235" s="120"/>
      <c r="J235" s="120"/>
      <c r="K235" s="120"/>
    </row>
    <row r="236" spans="2:11">
      <c r="B236" s="119"/>
      <c r="C236" s="120"/>
      <c r="D236" s="129"/>
      <c r="E236" s="129"/>
      <c r="F236" s="129"/>
      <c r="G236" s="129"/>
      <c r="H236" s="129"/>
      <c r="I236" s="120"/>
      <c r="J236" s="120"/>
      <c r="K236" s="120"/>
    </row>
    <row r="237" spans="2:11">
      <c r="B237" s="119"/>
      <c r="C237" s="120"/>
      <c r="D237" s="129"/>
      <c r="E237" s="129"/>
      <c r="F237" s="129"/>
      <c r="G237" s="129"/>
      <c r="H237" s="129"/>
      <c r="I237" s="120"/>
      <c r="J237" s="120"/>
      <c r="K237" s="120"/>
    </row>
    <row r="238" spans="2:11">
      <c r="B238" s="119"/>
      <c r="C238" s="120"/>
      <c r="D238" s="129"/>
      <c r="E238" s="129"/>
      <c r="F238" s="129"/>
      <c r="G238" s="129"/>
      <c r="H238" s="129"/>
      <c r="I238" s="120"/>
      <c r="J238" s="120"/>
      <c r="K238" s="120"/>
    </row>
    <row r="239" spans="2:11">
      <c r="B239" s="119"/>
      <c r="C239" s="120"/>
      <c r="D239" s="129"/>
      <c r="E239" s="129"/>
      <c r="F239" s="129"/>
      <c r="G239" s="129"/>
      <c r="H239" s="129"/>
      <c r="I239" s="120"/>
      <c r="J239" s="120"/>
      <c r="K239" s="120"/>
    </row>
    <row r="240" spans="2:11">
      <c r="B240" s="119"/>
      <c r="C240" s="120"/>
      <c r="D240" s="129"/>
      <c r="E240" s="129"/>
      <c r="F240" s="129"/>
      <c r="G240" s="129"/>
      <c r="H240" s="129"/>
      <c r="I240" s="120"/>
      <c r="J240" s="120"/>
      <c r="K240" s="120"/>
    </row>
    <row r="241" spans="2:11">
      <c r="B241" s="119"/>
      <c r="C241" s="120"/>
      <c r="D241" s="129"/>
      <c r="E241" s="129"/>
      <c r="F241" s="129"/>
      <c r="G241" s="129"/>
      <c r="H241" s="129"/>
      <c r="I241" s="120"/>
      <c r="J241" s="120"/>
      <c r="K241" s="120"/>
    </row>
    <row r="242" spans="2:11">
      <c r="B242" s="119"/>
      <c r="C242" s="120"/>
      <c r="D242" s="129"/>
      <c r="E242" s="129"/>
      <c r="F242" s="129"/>
      <c r="G242" s="129"/>
      <c r="H242" s="129"/>
      <c r="I242" s="120"/>
      <c r="J242" s="120"/>
      <c r="K242" s="120"/>
    </row>
    <row r="243" spans="2:11">
      <c r="B243" s="119"/>
      <c r="C243" s="120"/>
      <c r="D243" s="129"/>
      <c r="E243" s="129"/>
      <c r="F243" s="129"/>
      <c r="G243" s="129"/>
      <c r="H243" s="129"/>
      <c r="I243" s="120"/>
      <c r="J243" s="120"/>
      <c r="K243" s="120"/>
    </row>
    <row r="244" spans="2:11">
      <c r="B244" s="119"/>
      <c r="C244" s="120"/>
      <c r="D244" s="129"/>
      <c r="E244" s="129"/>
      <c r="F244" s="129"/>
      <c r="G244" s="129"/>
      <c r="H244" s="129"/>
      <c r="I244" s="120"/>
      <c r="J244" s="120"/>
      <c r="K244" s="120"/>
    </row>
    <row r="245" spans="2:11">
      <c r="B245" s="119"/>
      <c r="C245" s="120"/>
      <c r="D245" s="129"/>
      <c r="E245" s="129"/>
      <c r="F245" s="129"/>
      <c r="G245" s="129"/>
      <c r="H245" s="129"/>
      <c r="I245" s="120"/>
      <c r="J245" s="120"/>
      <c r="K245" s="120"/>
    </row>
    <row r="246" spans="2:11">
      <c r="B246" s="119"/>
      <c r="C246" s="120"/>
      <c r="D246" s="129"/>
      <c r="E246" s="129"/>
      <c r="F246" s="129"/>
      <c r="G246" s="129"/>
      <c r="H246" s="129"/>
      <c r="I246" s="120"/>
      <c r="J246" s="120"/>
      <c r="K246" s="120"/>
    </row>
    <row r="247" spans="2:11">
      <c r="B247" s="119"/>
      <c r="C247" s="120"/>
      <c r="D247" s="129"/>
      <c r="E247" s="129"/>
      <c r="F247" s="129"/>
      <c r="G247" s="129"/>
      <c r="H247" s="129"/>
      <c r="I247" s="120"/>
      <c r="J247" s="120"/>
      <c r="K247" s="120"/>
    </row>
    <row r="248" spans="2:11">
      <c r="B248" s="119"/>
      <c r="C248" s="120"/>
      <c r="D248" s="129"/>
      <c r="E248" s="129"/>
      <c r="F248" s="129"/>
      <c r="G248" s="129"/>
      <c r="H248" s="129"/>
      <c r="I248" s="120"/>
      <c r="J248" s="120"/>
      <c r="K248" s="120"/>
    </row>
    <row r="249" spans="2:11">
      <c r="B249" s="119"/>
      <c r="C249" s="120"/>
      <c r="D249" s="129"/>
      <c r="E249" s="129"/>
      <c r="F249" s="129"/>
      <c r="G249" s="129"/>
      <c r="H249" s="129"/>
      <c r="I249" s="120"/>
      <c r="J249" s="120"/>
      <c r="K249" s="120"/>
    </row>
    <row r="250" spans="2:11">
      <c r="B250" s="119"/>
      <c r="C250" s="120"/>
      <c r="D250" s="129"/>
      <c r="E250" s="129"/>
      <c r="F250" s="129"/>
      <c r="G250" s="129"/>
      <c r="H250" s="129"/>
      <c r="I250" s="120"/>
      <c r="J250" s="120"/>
      <c r="K250" s="120"/>
    </row>
    <row r="251" spans="2:11">
      <c r="B251" s="119"/>
      <c r="C251" s="120"/>
      <c r="D251" s="129"/>
      <c r="E251" s="129"/>
      <c r="F251" s="129"/>
      <c r="G251" s="129"/>
      <c r="H251" s="129"/>
      <c r="I251" s="120"/>
      <c r="J251" s="120"/>
      <c r="K251" s="120"/>
    </row>
    <row r="252" spans="2:11">
      <c r="B252" s="119"/>
      <c r="C252" s="120"/>
      <c r="D252" s="129"/>
      <c r="E252" s="129"/>
      <c r="F252" s="129"/>
      <c r="G252" s="129"/>
      <c r="H252" s="129"/>
      <c r="I252" s="120"/>
      <c r="J252" s="120"/>
      <c r="K252" s="120"/>
    </row>
    <row r="253" spans="2:11">
      <c r="B253" s="119"/>
      <c r="C253" s="120"/>
      <c r="D253" s="129"/>
      <c r="E253" s="129"/>
      <c r="F253" s="129"/>
      <c r="G253" s="129"/>
      <c r="H253" s="129"/>
      <c r="I253" s="120"/>
      <c r="J253" s="120"/>
      <c r="K253" s="120"/>
    </row>
    <row r="254" spans="2:11">
      <c r="B254" s="119"/>
      <c r="C254" s="120"/>
      <c r="D254" s="129"/>
      <c r="E254" s="129"/>
      <c r="F254" s="129"/>
      <c r="G254" s="129"/>
      <c r="H254" s="129"/>
      <c r="I254" s="120"/>
      <c r="J254" s="120"/>
      <c r="K254" s="120"/>
    </row>
    <row r="255" spans="2:11">
      <c r="B255" s="119"/>
      <c r="C255" s="120"/>
      <c r="D255" s="129"/>
      <c r="E255" s="129"/>
      <c r="F255" s="129"/>
      <c r="G255" s="129"/>
      <c r="H255" s="129"/>
      <c r="I255" s="120"/>
      <c r="J255" s="120"/>
      <c r="K255" s="120"/>
    </row>
    <row r="256" spans="2:11">
      <c r="B256" s="119"/>
      <c r="C256" s="120"/>
      <c r="D256" s="129"/>
      <c r="E256" s="129"/>
      <c r="F256" s="129"/>
      <c r="G256" s="129"/>
      <c r="H256" s="129"/>
      <c r="I256" s="120"/>
      <c r="J256" s="120"/>
      <c r="K256" s="120"/>
    </row>
    <row r="257" spans="2:11">
      <c r="B257" s="119"/>
      <c r="C257" s="120"/>
      <c r="D257" s="129"/>
      <c r="E257" s="129"/>
      <c r="F257" s="129"/>
      <c r="G257" s="129"/>
      <c r="H257" s="129"/>
      <c r="I257" s="120"/>
      <c r="J257" s="120"/>
      <c r="K257" s="120"/>
    </row>
    <row r="258" spans="2:11">
      <c r="B258" s="119"/>
      <c r="C258" s="120"/>
      <c r="D258" s="129"/>
      <c r="E258" s="129"/>
      <c r="F258" s="129"/>
      <c r="G258" s="129"/>
      <c r="H258" s="129"/>
      <c r="I258" s="120"/>
      <c r="J258" s="120"/>
      <c r="K258" s="120"/>
    </row>
    <row r="259" spans="2:11">
      <c r="B259" s="119"/>
      <c r="C259" s="120"/>
      <c r="D259" s="129"/>
      <c r="E259" s="129"/>
      <c r="F259" s="129"/>
      <c r="G259" s="129"/>
      <c r="H259" s="129"/>
      <c r="I259" s="120"/>
      <c r="J259" s="120"/>
      <c r="K259" s="120"/>
    </row>
    <row r="260" spans="2:11">
      <c r="B260" s="119"/>
      <c r="C260" s="120"/>
      <c r="D260" s="129"/>
      <c r="E260" s="129"/>
      <c r="F260" s="129"/>
      <c r="G260" s="129"/>
      <c r="H260" s="129"/>
      <c r="I260" s="120"/>
      <c r="J260" s="120"/>
      <c r="K260" s="120"/>
    </row>
    <row r="261" spans="2:11">
      <c r="B261" s="119"/>
      <c r="C261" s="120"/>
      <c r="D261" s="129"/>
      <c r="E261" s="129"/>
      <c r="F261" s="129"/>
      <c r="G261" s="129"/>
      <c r="H261" s="129"/>
      <c r="I261" s="120"/>
      <c r="J261" s="120"/>
      <c r="K261" s="120"/>
    </row>
    <row r="262" spans="2:11">
      <c r="B262" s="119"/>
      <c r="C262" s="120"/>
      <c r="D262" s="129"/>
      <c r="E262" s="129"/>
      <c r="F262" s="129"/>
      <c r="G262" s="129"/>
      <c r="H262" s="129"/>
      <c r="I262" s="120"/>
      <c r="J262" s="120"/>
      <c r="K262" s="120"/>
    </row>
    <row r="263" spans="2:11">
      <c r="B263" s="119"/>
      <c r="C263" s="120"/>
      <c r="D263" s="129"/>
      <c r="E263" s="129"/>
      <c r="F263" s="129"/>
      <c r="G263" s="129"/>
      <c r="H263" s="129"/>
      <c r="I263" s="120"/>
      <c r="J263" s="120"/>
      <c r="K263" s="120"/>
    </row>
    <row r="264" spans="2:11">
      <c r="B264" s="119"/>
      <c r="C264" s="120"/>
      <c r="D264" s="129"/>
      <c r="E264" s="129"/>
      <c r="F264" s="129"/>
      <c r="G264" s="129"/>
      <c r="H264" s="129"/>
      <c r="I264" s="120"/>
      <c r="J264" s="120"/>
      <c r="K264" s="120"/>
    </row>
    <row r="265" spans="2:11">
      <c r="B265" s="119"/>
      <c r="C265" s="120"/>
      <c r="D265" s="129"/>
      <c r="E265" s="129"/>
      <c r="F265" s="129"/>
      <c r="G265" s="129"/>
      <c r="H265" s="129"/>
      <c r="I265" s="120"/>
      <c r="J265" s="120"/>
      <c r="K265" s="120"/>
    </row>
    <row r="266" spans="2:11">
      <c r="B266" s="119"/>
      <c r="C266" s="120"/>
      <c r="D266" s="129"/>
      <c r="E266" s="129"/>
      <c r="F266" s="129"/>
      <c r="G266" s="129"/>
      <c r="H266" s="129"/>
      <c r="I266" s="120"/>
      <c r="J266" s="120"/>
      <c r="K266" s="120"/>
    </row>
    <row r="267" spans="2:11">
      <c r="B267" s="119"/>
      <c r="C267" s="120"/>
      <c r="D267" s="129"/>
      <c r="E267" s="129"/>
      <c r="F267" s="129"/>
      <c r="G267" s="129"/>
      <c r="H267" s="129"/>
      <c r="I267" s="120"/>
      <c r="J267" s="120"/>
      <c r="K267" s="120"/>
    </row>
    <row r="268" spans="2:11">
      <c r="B268" s="119"/>
      <c r="C268" s="120"/>
      <c r="D268" s="129"/>
      <c r="E268" s="129"/>
      <c r="F268" s="129"/>
      <c r="G268" s="129"/>
      <c r="H268" s="129"/>
      <c r="I268" s="120"/>
      <c r="J268" s="120"/>
      <c r="K268" s="120"/>
    </row>
    <row r="269" spans="2:11">
      <c r="B269" s="119"/>
      <c r="C269" s="120"/>
      <c r="D269" s="129"/>
      <c r="E269" s="129"/>
      <c r="F269" s="129"/>
      <c r="G269" s="129"/>
      <c r="H269" s="129"/>
      <c r="I269" s="120"/>
      <c r="J269" s="120"/>
      <c r="K269" s="120"/>
    </row>
    <row r="270" spans="2:11">
      <c r="B270" s="119"/>
      <c r="C270" s="120"/>
      <c r="D270" s="129"/>
      <c r="E270" s="129"/>
      <c r="F270" s="129"/>
      <c r="G270" s="129"/>
      <c r="H270" s="129"/>
      <c r="I270" s="120"/>
      <c r="J270" s="120"/>
      <c r="K270" s="120"/>
    </row>
    <row r="271" spans="2:11">
      <c r="B271" s="119"/>
      <c r="C271" s="120"/>
      <c r="D271" s="129"/>
      <c r="E271" s="129"/>
      <c r="F271" s="129"/>
      <c r="G271" s="129"/>
      <c r="H271" s="129"/>
      <c r="I271" s="120"/>
      <c r="J271" s="120"/>
      <c r="K271" s="120"/>
    </row>
    <row r="272" spans="2:11">
      <c r="B272" s="119"/>
      <c r="C272" s="120"/>
      <c r="D272" s="129"/>
      <c r="E272" s="129"/>
      <c r="F272" s="129"/>
      <c r="G272" s="129"/>
      <c r="H272" s="129"/>
      <c r="I272" s="120"/>
      <c r="J272" s="120"/>
      <c r="K272" s="120"/>
    </row>
    <row r="273" spans="2:11">
      <c r="B273" s="119"/>
      <c r="C273" s="120"/>
      <c r="D273" s="129"/>
      <c r="E273" s="129"/>
      <c r="F273" s="129"/>
      <c r="G273" s="129"/>
      <c r="H273" s="129"/>
      <c r="I273" s="120"/>
      <c r="J273" s="120"/>
      <c r="K273" s="120"/>
    </row>
    <row r="274" spans="2:11">
      <c r="B274" s="119"/>
      <c r="C274" s="120"/>
      <c r="D274" s="129"/>
      <c r="E274" s="129"/>
      <c r="F274" s="129"/>
      <c r="G274" s="129"/>
      <c r="H274" s="129"/>
      <c r="I274" s="120"/>
      <c r="J274" s="120"/>
      <c r="K274" s="120"/>
    </row>
    <row r="275" spans="2:11">
      <c r="B275" s="119"/>
      <c r="C275" s="120"/>
      <c r="D275" s="129"/>
      <c r="E275" s="129"/>
      <c r="F275" s="129"/>
      <c r="G275" s="129"/>
      <c r="H275" s="129"/>
      <c r="I275" s="120"/>
      <c r="J275" s="120"/>
      <c r="K275" s="120"/>
    </row>
    <row r="276" spans="2:11">
      <c r="B276" s="119"/>
      <c r="C276" s="120"/>
      <c r="D276" s="129"/>
      <c r="E276" s="129"/>
      <c r="F276" s="129"/>
      <c r="G276" s="129"/>
      <c r="H276" s="129"/>
      <c r="I276" s="120"/>
      <c r="J276" s="120"/>
      <c r="K276" s="120"/>
    </row>
    <row r="277" spans="2:11">
      <c r="B277" s="119"/>
      <c r="C277" s="120"/>
      <c r="D277" s="129"/>
      <c r="E277" s="129"/>
      <c r="F277" s="129"/>
      <c r="G277" s="129"/>
      <c r="H277" s="129"/>
      <c r="I277" s="120"/>
      <c r="J277" s="120"/>
      <c r="K277" s="120"/>
    </row>
    <row r="278" spans="2:11">
      <c r="B278" s="119"/>
      <c r="C278" s="120"/>
      <c r="D278" s="129"/>
      <c r="E278" s="129"/>
      <c r="F278" s="129"/>
      <c r="G278" s="129"/>
      <c r="H278" s="129"/>
      <c r="I278" s="120"/>
      <c r="J278" s="120"/>
      <c r="K278" s="120"/>
    </row>
    <row r="279" spans="2:11">
      <c r="B279" s="119"/>
      <c r="C279" s="120"/>
      <c r="D279" s="129"/>
      <c r="E279" s="129"/>
      <c r="F279" s="129"/>
      <c r="G279" s="129"/>
      <c r="H279" s="129"/>
      <c r="I279" s="120"/>
      <c r="J279" s="120"/>
      <c r="K279" s="120"/>
    </row>
    <row r="280" spans="2:11">
      <c r="B280" s="119"/>
      <c r="C280" s="120"/>
      <c r="D280" s="129"/>
      <c r="E280" s="129"/>
      <c r="F280" s="129"/>
      <c r="G280" s="129"/>
      <c r="H280" s="129"/>
      <c r="I280" s="120"/>
      <c r="J280" s="120"/>
      <c r="K280" s="120"/>
    </row>
    <row r="281" spans="2:11">
      <c r="B281" s="119"/>
      <c r="C281" s="120"/>
      <c r="D281" s="129"/>
      <c r="E281" s="129"/>
      <c r="F281" s="129"/>
      <c r="G281" s="129"/>
      <c r="H281" s="129"/>
      <c r="I281" s="120"/>
      <c r="J281" s="120"/>
      <c r="K281" s="120"/>
    </row>
    <row r="282" spans="2:11">
      <c r="B282" s="119"/>
      <c r="C282" s="120"/>
      <c r="D282" s="129"/>
      <c r="E282" s="129"/>
      <c r="F282" s="129"/>
      <c r="G282" s="129"/>
      <c r="H282" s="129"/>
      <c r="I282" s="120"/>
      <c r="J282" s="120"/>
      <c r="K282" s="120"/>
    </row>
    <row r="283" spans="2:11">
      <c r="B283" s="119"/>
      <c r="C283" s="120"/>
      <c r="D283" s="129"/>
      <c r="E283" s="129"/>
      <c r="F283" s="129"/>
      <c r="G283" s="129"/>
      <c r="H283" s="129"/>
      <c r="I283" s="120"/>
      <c r="J283" s="120"/>
      <c r="K283" s="120"/>
    </row>
    <row r="284" spans="2:11">
      <c r="B284" s="119"/>
      <c r="C284" s="120"/>
      <c r="D284" s="129"/>
      <c r="E284" s="129"/>
      <c r="F284" s="129"/>
      <c r="G284" s="129"/>
      <c r="H284" s="129"/>
      <c r="I284" s="120"/>
      <c r="J284" s="120"/>
      <c r="K284" s="120"/>
    </row>
    <row r="285" spans="2:11">
      <c r="B285" s="119"/>
      <c r="C285" s="120"/>
      <c r="D285" s="129"/>
      <c r="E285" s="129"/>
      <c r="F285" s="129"/>
      <c r="G285" s="129"/>
      <c r="H285" s="129"/>
      <c r="I285" s="120"/>
      <c r="J285" s="120"/>
      <c r="K285" s="120"/>
    </row>
    <row r="286" spans="2:11">
      <c r="B286" s="119"/>
      <c r="C286" s="120"/>
      <c r="D286" s="129"/>
      <c r="E286" s="129"/>
      <c r="F286" s="129"/>
      <c r="G286" s="129"/>
      <c r="H286" s="129"/>
      <c r="I286" s="120"/>
      <c r="J286" s="120"/>
      <c r="K286" s="120"/>
    </row>
    <row r="287" spans="2:11">
      <c r="B287" s="119"/>
      <c r="C287" s="120"/>
      <c r="D287" s="129"/>
      <c r="E287" s="129"/>
      <c r="F287" s="129"/>
      <c r="G287" s="129"/>
      <c r="H287" s="129"/>
      <c r="I287" s="120"/>
      <c r="J287" s="120"/>
      <c r="K287" s="120"/>
    </row>
    <row r="288" spans="2:11">
      <c r="B288" s="119"/>
      <c r="C288" s="120"/>
      <c r="D288" s="129"/>
      <c r="E288" s="129"/>
      <c r="F288" s="129"/>
      <c r="G288" s="129"/>
      <c r="H288" s="129"/>
      <c r="I288" s="120"/>
      <c r="J288" s="120"/>
      <c r="K288" s="120"/>
    </row>
    <row r="289" spans="2:11">
      <c r="B289" s="119"/>
      <c r="C289" s="120"/>
      <c r="D289" s="129"/>
      <c r="E289" s="129"/>
      <c r="F289" s="129"/>
      <c r="G289" s="129"/>
      <c r="H289" s="129"/>
      <c r="I289" s="120"/>
      <c r="J289" s="120"/>
      <c r="K289" s="120"/>
    </row>
    <row r="290" spans="2:11">
      <c r="B290" s="119"/>
      <c r="C290" s="120"/>
      <c r="D290" s="129"/>
      <c r="E290" s="129"/>
      <c r="F290" s="129"/>
      <c r="G290" s="129"/>
      <c r="H290" s="129"/>
      <c r="I290" s="120"/>
      <c r="J290" s="120"/>
      <c r="K290" s="120"/>
    </row>
    <row r="291" spans="2:11">
      <c r="B291" s="119"/>
      <c r="C291" s="120"/>
      <c r="D291" s="129"/>
      <c r="E291" s="129"/>
      <c r="F291" s="129"/>
      <c r="G291" s="129"/>
      <c r="H291" s="129"/>
      <c r="I291" s="120"/>
      <c r="J291" s="120"/>
      <c r="K291" s="120"/>
    </row>
    <row r="292" spans="2:11">
      <c r="B292" s="119"/>
      <c r="C292" s="120"/>
      <c r="D292" s="129"/>
      <c r="E292" s="129"/>
      <c r="F292" s="129"/>
      <c r="G292" s="129"/>
      <c r="H292" s="129"/>
      <c r="I292" s="120"/>
      <c r="J292" s="120"/>
      <c r="K292" s="120"/>
    </row>
    <row r="293" spans="2:11">
      <c r="B293" s="119"/>
      <c r="C293" s="120"/>
      <c r="D293" s="129"/>
      <c r="E293" s="129"/>
      <c r="F293" s="129"/>
      <c r="G293" s="129"/>
      <c r="H293" s="129"/>
      <c r="I293" s="120"/>
      <c r="J293" s="120"/>
      <c r="K293" s="120"/>
    </row>
    <row r="294" spans="2:11">
      <c r="B294" s="119"/>
      <c r="C294" s="120"/>
      <c r="D294" s="129"/>
      <c r="E294" s="129"/>
      <c r="F294" s="129"/>
      <c r="G294" s="129"/>
      <c r="H294" s="129"/>
      <c r="I294" s="120"/>
      <c r="J294" s="120"/>
      <c r="K294" s="120"/>
    </row>
    <row r="295" spans="2:11">
      <c r="B295" s="119"/>
      <c r="C295" s="120"/>
      <c r="D295" s="129"/>
      <c r="E295" s="129"/>
      <c r="F295" s="129"/>
      <c r="G295" s="129"/>
      <c r="H295" s="129"/>
      <c r="I295" s="120"/>
      <c r="J295" s="120"/>
      <c r="K295" s="120"/>
    </row>
    <row r="296" spans="2:11">
      <c r="B296" s="119"/>
      <c r="C296" s="120"/>
      <c r="D296" s="129"/>
      <c r="E296" s="129"/>
      <c r="F296" s="129"/>
      <c r="G296" s="129"/>
      <c r="H296" s="129"/>
      <c r="I296" s="120"/>
      <c r="J296" s="120"/>
      <c r="K296" s="120"/>
    </row>
    <row r="297" spans="2:11">
      <c r="B297" s="119"/>
      <c r="C297" s="120"/>
      <c r="D297" s="129"/>
      <c r="E297" s="129"/>
      <c r="F297" s="129"/>
      <c r="G297" s="129"/>
      <c r="H297" s="129"/>
      <c r="I297" s="120"/>
      <c r="J297" s="120"/>
      <c r="K297" s="120"/>
    </row>
    <row r="298" spans="2:11">
      <c r="B298" s="119"/>
      <c r="C298" s="120"/>
      <c r="D298" s="129"/>
      <c r="E298" s="129"/>
      <c r="F298" s="129"/>
      <c r="G298" s="129"/>
      <c r="H298" s="129"/>
      <c r="I298" s="120"/>
      <c r="J298" s="120"/>
      <c r="K298" s="120"/>
    </row>
    <row r="299" spans="2:11">
      <c r="B299" s="119"/>
      <c r="C299" s="120"/>
      <c r="D299" s="129"/>
      <c r="E299" s="129"/>
      <c r="F299" s="129"/>
      <c r="G299" s="129"/>
      <c r="H299" s="129"/>
      <c r="I299" s="120"/>
      <c r="J299" s="120"/>
      <c r="K299" s="120"/>
    </row>
    <row r="300" spans="2:11">
      <c r="B300" s="119"/>
      <c r="C300" s="120"/>
      <c r="D300" s="129"/>
      <c r="E300" s="129"/>
      <c r="F300" s="129"/>
      <c r="G300" s="129"/>
      <c r="H300" s="129"/>
      <c r="I300" s="120"/>
      <c r="J300" s="120"/>
      <c r="K300" s="120"/>
    </row>
    <row r="301" spans="2:11">
      <c r="B301" s="119"/>
      <c r="C301" s="120"/>
      <c r="D301" s="129"/>
      <c r="E301" s="129"/>
      <c r="F301" s="129"/>
      <c r="G301" s="129"/>
      <c r="H301" s="129"/>
      <c r="I301" s="120"/>
      <c r="J301" s="120"/>
      <c r="K301" s="120"/>
    </row>
    <row r="302" spans="2:11">
      <c r="B302" s="119"/>
      <c r="C302" s="120"/>
      <c r="D302" s="129"/>
      <c r="E302" s="129"/>
      <c r="F302" s="129"/>
      <c r="G302" s="129"/>
      <c r="H302" s="129"/>
      <c r="I302" s="120"/>
      <c r="J302" s="120"/>
      <c r="K302" s="120"/>
    </row>
    <row r="303" spans="2:11">
      <c r="B303" s="119"/>
      <c r="C303" s="120"/>
      <c r="D303" s="129"/>
      <c r="E303" s="129"/>
      <c r="F303" s="129"/>
      <c r="G303" s="129"/>
      <c r="H303" s="129"/>
      <c r="I303" s="120"/>
      <c r="J303" s="120"/>
      <c r="K303" s="12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27 D1:K9 A1:B1048576 C5:C1048576 I13 I10:I11 D10:H13 J10:J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2.28515625" style="1" customWidth="1"/>
    <col min="4" max="4" width="11.85546875" style="1" customWidth="1"/>
    <col min="5" max="16384" width="9.140625" style="1"/>
  </cols>
  <sheetData>
    <row r="1" spans="2:6">
      <c r="B1" s="46" t="s">
        <v>145</v>
      </c>
      <c r="C1" s="67" t="s" vm="1">
        <v>231</v>
      </c>
    </row>
    <row r="2" spans="2:6">
      <c r="B2" s="46" t="s">
        <v>144</v>
      </c>
      <c r="C2" s="67" t="s">
        <v>232</v>
      </c>
    </row>
    <row r="3" spans="2:6">
      <c r="B3" s="46" t="s">
        <v>146</v>
      </c>
      <c r="C3" s="67" t="s">
        <v>233</v>
      </c>
    </row>
    <row r="4" spans="2:6">
      <c r="B4" s="46" t="s">
        <v>147</v>
      </c>
      <c r="C4" s="67">
        <v>12145</v>
      </c>
    </row>
    <row r="6" spans="2:6" ht="26.25" customHeight="1">
      <c r="B6" s="156" t="s">
        <v>180</v>
      </c>
      <c r="C6" s="157"/>
      <c r="D6" s="158"/>
    </row>
    <row r="7" spans="2:6" s="3" customFormat="1" ht="31.5">
      <c r="B7" s="47" t="s">
        <v>115</v>
      </c>
      <c r="C7" s="52" t="s">
        <v>107</v>
      </c>
      <c r="D7" s="53" t="s">
        <v>106</v>
      </c>
    </row>
    <row r="8" spans="2:6" s="3" customFormat="1">
      <c r="B8" s="14"/>
      <c r="C8" s="31" t="s">
        <v>210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9" t="s">
        <v>3219</v>
      </c>
      <c r="C10" s="80">
        <f>C11+C53</f>
        <v>291735.32509853609</v>
      </c>
      <c r="D10" s="89"/>
    </row>
    <row r="11" spans="2:6">
      <c r="B11" s="70" t="s">
        <v>24</v>
      </c>
      <c r="C11" s="80">
        <v>81327.288371769304</v>
      </c>
      <c r="D11" s="103"/>
    </row>
    <row r="12" spans="2:6">
      <c r="B12" s="149" t="s">
        <v>3225</v>
      </c>
      <c r="C12" s="83">
        <v>1146.584429688</v>
      </c>
      <c r="D12" s="150">
        <v>46772</v>
      </c>
      <c r="E12" s="3"/>
      <c r="F12" s="3"/>
    </row>
    <row r="13" spans="2:6">
      <c r="B13" s="149" t="s">
        <v>3327</v>
      </c>
      <c r="C13" s="83">
        <v>3567.0125415791563</v>
      </c>
      <c r="D13" s="150">
        <v>46698</v>
      </c>
      <c r="E13" s="3"/>
      <c r="F13" s="3"/>
    </row>
    <row r="14" spans="2:6">
      <c r="B14" s="149" t="s">
        <v>2099</v>
      </c>
      <c r="C14" s="83">
        <v>810.72521048274348</v>
      </c>
      <c r="D14" s="150">
        <v>48274</v>
      </c>
    </row>
    <row r="15" spans="2:6">
      <c r="B15" s="149" t="s">
        <v>2100</v>
      </c>
      <c r="C15" s="83">
        <v>426.80758148349065</v>
      </c>
      <c r="D15" s="150">
        <v>48274</v>
      </c>
      <c r="E15" s="3"/>
      <c r="F15" s="3"/>
    </row>
    <row r="16" spans="2:6">
      <c r="B16" s="149" t="s">
        <v>3226</v>
      </c>
      <c r="C16" s="83">
        <v>190.48831218479171</v>
      </c>
      <c r="D16" s="150">
        <v>46054</v>
      </c>
      <c r="E16" s="3"/>
      <c r="F16" s="3"/>
    </row>
    <row r="17" spans="2:4">
      <c r="B17" s="149" t="s">
        <v>2109</v>
      </c>
      <c r="C17" s="83">
        <v>2005.0333312</v>
      </c>
      <c r="D17" s="150">
        <v>47969</v>
      </c>
    </row>
    <row r="18" spans="2:4">
      <c r="B18" s="149" t="s">
        <v>3227</v>
      </c>
      <c r="C18" s="83">
        <v>153.51092368000002</v>
      </c>
      <c r="D18" s="150">
        <v>47209</v>
      </c>
    </row>
    <row r="19" spans="2:4">
      <c r="B19" s="149" t="s">
        <v>3228</v>
      </c>
      <c r="C19" s="83">
        <v>2397.7549786271434</v>
      </c>
      <c r="D19" s="150">
        <v>48297</v>
      </c>
    </row>
    <row r="20" spans="2:4">
      <c r="B20" s="149" t="s">
        <v>2112</v>
      </c>
      <c r="C20" s="83">
        <v>1234.22497</v>
      </c>
      <c r="D20" s="150">
        <v>47118</v>
      </c>
    </row>
    <row r="21" spans="2:4">
      <c r="B21" s="149" t="s">
        <v>3229</v>
      </c>
      <c r="C21" s="83">
        <v>14.465159519999998</v>
      </c>
      <c r="D21" s="150">
        <v>47907</v>
      </c>
    </row>
    <row r="22" spans="2:4">
      <c r="B22" s="149" t="s">
        <v>3230</v>
      </c>
      <c r="C22" s="83">
        <v>359.10132399999998</v>
      </c>
      <c r="D22" s="150">
        <v>47848</v>
      </c>
    </row>
    <row r="23" spans="2:4">
      <c r="B23" s="149" t="s">
        <v>3231</v>
      </c>
      <c r="C23" s="83">
        <v>12.962939359999998</v>
      </c>
      <c r="D23" s="150">
        <v>47848</v>
      </c>
    </row>
    <row r="24" spans="2:4">
      <c r="B24" s="149" t="s">
        <v>3328</v>
      </c>
      <c r="C24" s="83">
        <v>5134.2796979576069</v>
      </c>
      <c r="D24" s="150">
        <v>46022</v>
      </c>
    </row>
    <row r="25" spans="2:4">
      <c r="B25" s="149" t="s">
        <v>3232</v>
      </c>
      <c r="C25" s="83">
        <v>2308.27621</v>
      </c>
      <c r="D25" s="150">
        <v>47969</v>
      </c>
    </row>
    <row r="26" spans="2:4">
      <c r="B26" s="149" t="s">
        <v>3233</v>
      </c>
      <c r="C26" s="83">
        <v>796.45861570080001</v>
      </c>
      <c r="D26" s="150">
        <v>47209</v>
      </c>
    </row>
    <row r="27" spans="2:4">
      <c r="B27" s="149" t="s">
        <v>3234</v>
      </c>
      <c r="C27" s="83">
        <v>1872.7558008528588</v>
      </c>
      <c r="D27" s="150">
        <v>47308</v>
      </c>
    </row>
    <row r="28" spans="2:4">
      <c r="B28" s="149" t="s">
        <v>3235</v>
      </c>
      <c r="C28" s="83">
        <v>1420.2031100000002</v>
      </c>
      <c r="D28" s="150">
        <v>48700</v>
      </c>
    </row>
    <row r="29" spans="2:4">
      <c r="B29" s="149" t="s">
        <v>3236</v>
      </c>
      <c r="C29" s="83">
        <v>2536.2734500000001</v>
      </c>
      <c r="D29" s="150">
        <v>50256</v>
      </c>
    </row>
    <row r="30" spans="2:4">
      <c r="B30" s="149" t="s">
        <v>3237</v>
      </c>
      <c r="C30" s="83">
        <v>1080.0926178</v>
      </c>
      <c r="D30" s="150">
        <v>46539</v>
      </c>
    </row>
    <row r="31" spans="2:4">
      <c r="B31" s="149" t="s">
        <v>3238</v>
      </c>
      <c r="C31" s="83">
        <v>8382.5652300000002</v>
      </c>
      <c r="D31" s="150">
        <v>47938</v>
      </c>
    </row>
    <row r="32" spans="2:4">
      <c r="B32" s="149" t="s">
        <v>2118</v>
      </c>
      <c r="C32" s="83">
        <v>216.62205013445595</v>
      </c>
      <c r="D32" s="150">
        <v>46752</v>
      </c>
    </row>
    <row r="33" spans="2:4">
      <c r="B33" s="149" t="s">
        <v>2119</v>
      </c>
      <c r="C33" s="83">
        <v>1977.2525490341575</v>
      </c>
      <c r="D33" s="150">
        <v>48233</v>
      </c>
    </row>
    <row r="34" spans="2:4">
      <c r="B34" s="149" t="s">
        <v>2120</v>
      </c>
      <c r="C34" s="83">
        <v>122.94419808633604</v>
      </c>
      <c r="D34" s="150">
        <v>45230</v>
      </c>
    </row>
    <row r="35" spans="2:4">
      <c r="B35" s="149" t="s">
        <v>3239</v>
      </c>
      <c r="C35" s="83">
        <v>620.22463656663081</v>
      </c>
      <c r="D35" s="150">
        <v>48212</v>
      </c>
    </row>
    <row r="36" spans="2:4">
      <c r="B36" s="149" t="s">
        <v>3240</v>
      </c>
      <c r="C36" s="83">
        <v>13.036168959999999</v>
      </c>
      <c r="D36" s="150">
        <v>47566</v>
      </c>
    </row>
    <row r="37" spans="2:4">
      <c r="B37" s="149" t="s">
        <v>3241</v>
      </c>
      <c r="C37" s="83">
        <v>459.5056883063325</v>
      </c>
      <c r="D37" s="150">
        <v>48212</v>
      </c>
    </row>
    <row r="38" spans="2:4">
      <c r="B38" s="149" t="s">
        <v>3242</v>
      </c>
      <c r="C38" s="83">
        <v>9.0773729599999982</v>
      </c>
      <c r="D38" s="150">
        <v>48297</v>
      </c>
    </row>
    <row r="39" spans="2:4">
      <c r="B39" s="149" t="s">
        <v>3243</v>
      </c>
      <c r="C39" s="83">
        <v>2508.9428800000001</v>
      </c>
      <c r="D39" s="150">
        <v>46661</v>
      </c>
    </row>
    <row r="40" spans="2:4">
      <c r="B40" s="149" t="s">
        <v>2121</v>
      </c>
      <c r="C40" s="83">
        <v>2204.2090745999999</v>
      </c>
      <c r="D40" s="150">
        <v>46661</v>
      </c>
    </row>
    <row r="41" spans="2:4">
      <c r="B41" s="149" t="s">
        <v>3329</v>
      </c>
      <c r="C41" s="83">
        <v>313.86098310765067</v>
      </c>
      <c r="D41" s="150">
        <v>45383</v>
      </c>
    </row>
    <row r="42" spans="2:4">
      <c r="B42" s="149" t="s">
        <v>3330</v>
      </c>
      <c r="C42" s="83">
        <v>8638.7953800438136</v>
      </c>
      <c r="D42" s="150">
        <v>46871</v>
      </c>
    </row>
    <row r="43" spans="2:4">
      <c r="B43" s="149" t="s">
        <v>3331</v>
      </c>
      <c r="C43" s="83">
        <v>290.95490092496476</v>
      </c>
      <c r="D43" s="150">
        <v>48482</v>
      </c>
    </row>
    <row r="44" spans="2:4">
      <c r="B44" s="149" t="s">
        <v>3332</v>
      </c>
      <c r="C44" s="83">
        <v>2686.5953149656489</v>
      </c>
      <c r="D44" s="150">
        <v>45473</v>
      </c>
    </row>
    <row r="45" spans="2:4">
      <c r="B45" s="149" t="s">
        <v>3333</v>
      </c>
      <c r="C45" s="83">
        <v>4116.6834811879271</v>
      </c>
      <c r="D45" s="150">
        <v>46022</v>
      </c>
    </row>
    <row r="46" spans="2:4">
      <c r="B46" s="149" t="s">
        <v>3334</v>
      </c>
      <c r="C46" s="83">
        <v>108.375075489474</v>
      </c>
      <c r="D46" s="150">
        <v>48844</v>
      </c>
    </row>
    <row r="47" spans="2:4">
      <c r="B47" s="149" t="s">
        <v>3335</v>
      </c>
      <c r="C47" s="83">
        <v>206.70035706838107</v>
      </c>
      <c r="D47" s="150">
        <v>45340</v>
      </c>
    </row>
    <row r="48" spans="2:4">
      <c r="B48" s="149" t="s">
        <v>3336</v>
      </c>
      <c r="C48" s="83">
        <v>2260.2685999999999</v>
      </c>
      <c r="D48" s="150">
        <v>45838</v>
      </c>
    </row>
    <row r="49" spans="2:4">
      <c r="B49" s="149" t="s">
        <v>3337</v>
      </c>
      <c r="C49" s="83">
        <v>5870.5846720596337</v>
      </c>
      <c r="D49" s="150">
        <v>45935</v>
      </c>
    </row>
    <row r="50" spans="2:4">
      <c r="B50" s="149" t="s">
        <v>3338</v>
      </c>
      <c r="C50" s="83">
        <v>11305.572970408706</v>
      </c>
      <c r="D50" s="150">
        <v>47391</v>
      </c>
    </row>
    <row r="51" spans="2:4">
      <c r="B51" s="149" t="s">
        <v>3339</v>
      </c>
      <c r="C51" s="83">
        <v>441.28573374860747</v>
      </c>
      <c r="D51" s="150">
        <v>52047</v>
      </c>
    </row>
    <row r="52" spans="2:4">
      <c r="B52" s="149" t="s">
        <v>3340</v>
      </c>
      <c r="C52" s="83">
        <v>1106.21985</v>
      </c>
      <c r="D52" s="150">
        <v>45363</v>
      </c>
    </row>
    <row r="53" spans="2:4">
      <c r="B53" s="151" t="s">
        <v>39</v>
      </c>
      <c r="C53" s="80">
        <f>SUM(C54:C179)</f>
        <v>210408.03672676679</v>
      </c>
      <c r="D53" s="152"/>
    </row>
    <row r="54" spans="2:4">
      <c r="B54" s="149" t="s">
        <v>3244</v>
      </c>
      <c r="C54" s="83">
        <v>2296.4797206399999</v>
      </c>
      <c r="D54" s="150">
        <v>47201</v>
      </c>
    </row>
    <row r="55" spans="2:4">
      <c r="B55" s="149" t="s">
        <v>3245</v>
      </c>
      <c r="C55" s="83">
        <v>156.15552896486</v>
      </c>
      <c r="D55" s="150">
        <v>47270</v>
      </c>
    </row>
    <row r="56" spans="2:4">
      <c r="B56" s="149" t="s">
        <v>3246</v>
      </c>
      <c r="C56" s="83">
        <v>2239.4139888110003</v>
      </c>
      <c r="D56" s="150">
        <v>48366</v>
      </c>
    </row>
    <row r="57" spans="2:4">
      <c r="B57" s="149" t="s">
        <v>3247</v>
      </c>
      <c r="C57" s="83">
        <v>3167.1595121599998</v>
      </c>
      <c r="D57" s="150">
        <v>48914</v>
      </c>
    </row>
    <row r="58" spans="2:4">
      <c r="B58" s="149" t="s">
        <v>2155</v>
      </c>
      <c r="C58" s="83">
        <v>251.20871379406162</v>
      </c>
      <c r="D58" s="150">
        <v>47467</v>
      </c>
    </row>
    <row r="59" spans="2:4">
      <c r="B59" s="149" t="s">
        <v>2158</v>
      </c>
      <c r="C59" s="83">
        <v>794.84455465219435</v>
      </c>
      <c r="D59" s="150">
        <v>47848</v>
      </c>
    </row>
    <row r="60" spans="2:4">
      <c r="B60" s="149" t="s">
        <v>3248</v>
      </c>
      <c r="C60" s="83">
        <v>1433.1067132175999</v>
      </c>
      <c r="D60" s="150">
        <v>47209</v>
      </c>
    </row>
    <row r="61" spans="2:4">
      <c r="B61" s="149" t="s">
        <v>2160</v>
      </c>
      <c r="C61" s="83">
        <v>162.3719733424</v>
      </c>
      <c r="D61" s="150">
        <v>47209</v>
      </c>
    </row>
    <row r="62" spans="2:4">
      <c r="B62" s="149" t="s">
        <v>3249</v>
      </c>
      <c r="C62" s="83">
        <v>985.07806714433627</v>
      </c>
      <c r="D62" s="150">
        <v>45778</v>
      </c>
    </row>
    <row r="63" spans="2:4">
      <c r="B63" s="149" t="s">
        <v>3250</v>
      </c>
      <c r="C63" s="83">
        <v>2367.5501509983724</v>
      </c>
      <c r="D63" s="150">
        <v>46997</v>
      </c>
    </row>
    <row r="64" spans="2:4">
      <c r="B64" s="149" t="s">
        <v>3251</v>
      </c>
      <c r="C64" s="83">
        <v>2878.77674745685</v>
      </c>
      <c r="D64" s="150">
        <v>46997</v>
      </c>
    </row>
    <row r="65" spans="2:4">
      <c r="B65" s="149" t="s">
        <v>3252</v>
      </c>
      <c r="C65" s="83">
        <v>2366.8893118400001</v>
      </c>
      <c r="D65" s="150">
        <v>47082</v>
      </c>
    </row>
    <row r="66" spans="2:4">
      <c r="B66" s="149" t="s">
        <v>3253</v>
      </c>
      <c r="C66" s="83">
        <v>3770.5776492799996</v>
      </c>
      <c r="D66" s="150">
        <v>47398</v>
      </c>
    </row>
    <row r="67" spans="2:4">
      <c r="B67" s="149" t="s">
        <v>2164</v>
      </c>
      <c r="C67" s="83">
        <v>1712.4346284069998</v>
      </c>
      <c r="D67" s="150">
        <v>48054</v>
      </c>
    </row>
    <row r="68" spans="2:4">
      <c r="B68" s="149" t="s">
        <v>2165</v>
      </c>
      <c r="C68" s="83">
        <v>215.10700799172997</v>
      </c>
      <c r="D68" s="150">
        <v>47119</v>
      </c>
    </row>
    <row r="69" spans="2:4">
      <c r="B69" s="149" t="s">
        <v>2168</v>
      </c>
      <c r="C69" s="83">
        <v>1522.4481381119297</v>
      </c>
      <c r="D69" s="150">
        <v>48757</v>
      </c>
    </row>
    <row r="70" spans="2:4">
      <c r="B70" s="149" t="s">
        <v>3254</v>
      </c>
      <c r="C70" s="83">
        <v>157.80298412774908</v>
      </c>
      <c r="D70" s="150">
        <v>46326</v>
      </c>
    </row>
    <row r="71" spans="2:4">
      <c r="B71" s="149" t="s">
        <v>3255</v>
      </c>
      <c r="C71" s="83">
        <v>3236.4734605166555</v>
      </c>
      <c r="D71" s="150">
        <v>47301</v>
      </c>
    </row>
    <row r="72" spans="2:4">
      <c r="B72" s="149" t="s">
        <v>3256</v>
      </c>
      <c r="C72" s="83">
        <v>1357.2925867199999</v>
      </c>
      <c r="D72" s="150">
        <v>47301</v>
      </c>
    </row>
    <row r="73" spans="2:4">
      <c r="B73" s="149" t="s">
        <v>3257</v>
      </c>
      <c r="C73" s="83">
        <v>4.4312894399999996</v>
      </c>
      <c r="D73" s="150">
        <v>47119</v>
      </c>
    </row>
    <row r="74" spans="2:4">
      <c r="B74" s="149" t="s">
        <v>3258</v>
      </c>
      <c r="C74" s="83">
        <v>7.200750249317192</v>
      </c>
      <c r="D74" s="150">
        <v>48122</v>
      </c>
    </row>
    <row r="75" spans="2:4">
      <c r="B75" s="149" t="s">
        <v>3259</v>
      </c>
      <c r="C75" s="83">
        <v>1998.1294483025815</v>
      </c>
      <c r="D75" s="150">
        <v>48395</v>
      </c>
    </row>
    <row r="76" spans="2:4">
      <c r="B76" s="149" t="s">
        <v>3260</v>
      </c>
      <c r="C76" s="83">
        <v>394.80505370559996</v>
      </c>
      <c r="D76" s="150">
        <v>47119</v>
      </c>
    </row>
    <row r="77" spans="2:4">
      <c r="B77" s="149" t="s">
        <v>2173</v>
      </c>
      <c r="C77" s="83">
        <v>4586.6432639999994</v>
      </c>
      <c r="D77" s="150">
        <v>48365</v>
      </c>
    </row>
    <row r="78" spans="2:4">
      <c r="B78" s="149" t="s">
        <v>2174</v>
      </c>
      <c r="C78" s="83">
        <v>362.54858619679999</v>
      </c>
      <c r="D78" s="150">
        <v>47119</v>
      </c>
    </row>
    <row r="79" spans="2:4">
      <c r="B79" s="149" t="s">
        <v>3261</v>
      </c>
      <c r="C79" s="83">
        <v>0.90902101280000003</v>
      </c>
      <c r="D79" s="150">
        <v>47119</v>
      </c>
    </row>
    <row r="80" spans="2:4">
      <c r="B80" s="149" t="s">
        <v>2126</v>
      </c>
      <c r="C80" s="83">
        <v>646.76226430020563</v>
      </c>
      <c r="D80" s="150">
        <v>48395</v>
      </c>
    </row>
    <row r="81" spans="2:4">
      <c r="B81" s="149" t="s">
        <v>3262</v>
      </c>
      <c r="C81" s="83">
        <v>2852.2097541926732</v>
      </c>
      <c r="D81" s="150">
        <v>48669</v>
      </c>
    </row>
    <row r="82" spans="2:4">
      <c r="B82" s="149" t="s">
        <v>2184</v>
      </c>
      <c r="C82" s="83">
        <v>414.21680245894805</v>
      </c>
      <c r="D82" s="150">
        <v>46753</v>
      </c>
    </row>
    <row r="83" spans="2:4">
      <c r="B83" s="149" t="s">
        <v>3263</v>
      </c>
      <c r="C83" s="83">
        <v>133.24280592000002</v>
      </c>
      <c r="D83" s="150">
        <v>47239</v>
      </c>
    </row>
    <row r="84" spans="2:4">
      <c r="B84" s="149" t="s">
        <v>3264</v>
      </c>
      <c r="C84" s="83">
        <v>1422.8649414351999</v>
      </c>
      <c r="D84" s="150">
        <v>47463</v>
      </c>
    </row>
    <row r="85" spans="2:4">
      <c r="B85" s="149" t="s">
        <v>3265</v>
      </c>
      <c r="C85" s="83">
        <v>3279.7592384009995</v>
      </c>
      <c r="D85" s="150">
        <v>49427</v>
      </c>
    </row>
    <row r="86" spans="2:4">
      <c r="B86" s="149" t="s">
        <v>3266</v>
      </c>
      <c r="C86" s="83">
        <v>6132.4044200419994</v>
      </c>
      <c r="D86" s="150">
        <v>50678</v>
      </c>
    </row>
    <row r="87" spans="2:4">
      <c r="B87" s="149" t="s">
        <v>2190</v>
      </c>
      <c r="C87" s="83">
        <v>3312.5134243471998</v>
      </c>
      <c r="D87" s="150">
        <v>46149</v>
      </c>
    </row>
    <row r="88" spans="2:4">
      <c r="B88" s="149" t="s">
        <v>3267</v>
      </c>
      <c r="C88" s="83">
        <v>4336.1374432258135</v>
      </c>
      <c r="D88" s="150">
        <v>48693</v>
      </c>
    </row>
    <row r="89" spans="2:4">
      <c r="B89" s="149" t="s">
        <v>2192</v>
      </c>
      <c r="C89" s="83">
        <v>2712.9178052687898</v>
      </c>
      <c r="D89" s="150">
        <v>47849</v>
      </c>
    </row>
    <row r="90" spans="2:4">
      <c r="B90" s="149" t="s">
        <v>2194</v>
      </c>
      <c r="C90" s="83">
        <v>3598.9749172089973</v>
      </c>
      <c r="D90" s="150">
        <v>49126</v>
      </c>
    </row>
    <row r="91" spans="2:4">
      <c r="B91" s="149" t="s">
        <v>3268</v>
      </c>
      <c r="C91" s="83">
        <v>38.596234112720722</v>
      </c>
      <c r="D91" s="150">
        <v>49126</v>
      </c>
    </row>
    <row r="92" spans="2:4">
      <c r="B92" s="149" t="s">
        <v>3341</v>
      </c>
      <c r="C92" s="83">
        <v>47.582885888967517</v>
      </c>
      <c r="D92" s="150">
        <v>45515</v>
      </c>
    </row>
    <row r="93" spans="2:4">
      <c r="B93" s="149" t="s">
        <v>3342</v>
      </c>
      <c r="C93" s="83">
        <v>300.86244815806555</v>
      </c>
      <c r="D93" s="150">
        <v>45515</v>
      </c>
    </row>
    <row r="94" spans="2:4">
      <c r="B94" s="149" t="s">
        <v>2196</v>
      </c>
      <c r="C94" s="83">
        <v>3803.5814821321965</v>
      </c>
      <c r="D94" s="150">
        <v>47665</v>
      </c>
    </row>
    <row r="95" spans="2:4">
      <c r="B95" s="149" t="s">
        <v>3269</v>
      </c>
      <c r="C95" s="83">
        <v>2.2348656736000003</v>
      </c>
      <c r="D95" s="150">
        <v>46326</v>
      </c>
    </row>
    <row r="96" spans="2:4">
      <c r="B96" s="149" t="s">
        <v>3270</v>
      </c>
      <c r="C96" s="83">
        <v>12.622231667199999</v>
      </c>
      <c r="D96" s="150">
        <v>46326</v>
      </c>
    </row>
    <row r="97" spans="2:4">
      <c r="B97" s="149" t="s">
        <v>3271</v>
      </c>
      <c r="C97" s="83">
        <v>14.951650711999999</v>
      </c>
      <c r="D97" s="150">
        <v>46326</v>
      </c>
    </row>
    <row r="98" spans="2:4">
      <c r="B98" s="149" t="s">
        <v>3272</v>
      </c>
      <c r="C98" s="83">
        <v>22.092420055999998</v>
      </c>
      <c r="D98" s="150">
        <v>46326</v>
      </c>
    </row>
    <row r="99" spans="2:4">
      <c r="B99" s="149" t="s">
        <v>3273</v>
      </c>
      <c r="C99" s="83">
        <v>14.285246056</v>
      </c>
      <c r="D99" s="150">
        <v>46326</v>
      </c>
    </row>
    <row r="100" spans="2:4">
      <c r="B100" s="149" t="s">
        <v>3274</v>
      </c>
      <c r="C100" s="83">
        <v>3609.3050529936004</v>
      </c>
      <c r="D100" s="150">
        <v>46752</v>
      </c>
    </row>
    <row r="101" spans="2:4">
      <c r="B101" s="149" t="s">
        <v>3275</v>
      </c>
      <c r="C101" s="83">
        <v>7476.4594780655998</v>
      </c>
      <c r="D101" s="150">
        <v>47927</v>
      </c>
    </row>
    <row r="102" spans="2:4">
      <c r="B102" s="149" t="s">
        <v>3343</v>
      </c>
      <c r="C102" s="83">
        <v>175.85927999999998</v>
      </c>
      <c r="D102" s="150">
        <v>45615</v>
      </c>
    </row>
    <row r="103" spans="2:4">
      <c r="B103" s="149" t="s">
        <v>3276</v>
      </c>
      <c r="C103" s="83">
        <v>2923.2792675296</v>
      </c>
      <c r="D103" s="150">
        <v>47528</v>
      </c>
    </row>
    <row r="104" spans="2:4">
      <c r="B104" s="149" t="s">
        <v>2207</v>
      </c>
      <c r="C104" s="83">
        <v>379.39062672</v>
      </c>
      <c r="D104" s="150">
        <v>47756</v>
      </c>
    </row>
    <row r="105" spans="2:4">
      <c r="B105" s="149" t="s">
        <v>3277</v>
      </c>
      <c r="C105" s="83">
        <v>3146.7840280260684</v>
      </c>
      <c r="D105" s="150">
        <v>48332</v>
      </c>
    </row>
    <row r="106" spans="2:4">
      <c r="B106" s="149" t="s">
        <v>3278</v>
      </c>
      <c r="C106" s="83">
        <v>5374.4640499200004</v>
      </c>
      <c r="D106" s="150">
        <v>47715</v>
      </c>
    </row>
    <row r="107" spans="2:4">
      <c r="B107" s="149" t="s">
        <v>3279</v>
      </c>
      <c r="C107" s="83">
        <v>2755.9598592000002</v>
      </c>
      <c r="D107" s="150">
        <v>47715</v>
      </c>
    </row>
    <row r="108" spans="2:4">
      <c r="B108" s="149" t="s">
        <v>3280</v>
      </c>
      <c r="C108" s="83">
        <v>153.71624935999998</v>
      </c>
      <c r="D108" s="150">
        <v>47715</v>
      </c>
    </row>
    <row r="109" spans="2:4">
      <c r="B109" s="149" t="s">
        <v>2214</v>
      </c>
      <c r="C109" s="83">
        <v>239.12426689699998</v>
      </c>
      <c r="D109" s="150">
        <v>48466</v>
      </c>
    </row>
    <row r="110" spans="2:4">
      <c r="B110" s="149" t="s">
        <v>2215</v>
      </c>
      <c r="C110" s="83">
        <v>257.23715312000002</v>
      </c>
      <c r="D110" s="150">
        <v>48466</v>
      </c>
    </row>
    <row r="111" spans="2:4">
      <c r="B111" s="149" t="s">
        <v>3281</v>
      </c>
      <c r="C111" s="83">
        <v>2277.6540221808</v>
      </c>
      <c r="D111" s="150">
        <v>48446</v>
      </c>
    </row>
    <row r="112" spans="2:4">
      <c r="B112" s="149" t="s">
        <v>3282</v>
      </c>
      <c r="C112" s="83">
        <v>19.466148480000001</v>
      </c>
      <c r="D112" s="150">
        <v>48446</v>
      </c>
    </row>
    <row r="113" spans="2:4">
      <c r="B113" s="149" t="s">
        <v>2217</v>
      </c>
      <c r="C113" s="83">
        <v>111.14017223459</v>
      </c>
      <c r="D113" s="150">
        <v>48319</v>
      </c>
    </row>
    <row r="114" spans="2:4">
      <c r="B114" s="149" t="s">
        <v>3283</v>
      </c>
      <c r="C114" s="83">
        <v>2353.1731592000001</v>
      </c>
      <c r="D114" s="150">
        <v>50678</v>
      </c>
    </row>
    <row r="115" spans="2:4">
      <c r="B115" s="149" t="s">
        <v>3284</v>
      </c>
      <c r="C115" s="83">
        <v>1579.767876248</v>
      </c>
      <c r="D115" s="150">
        <v>47392</v>
      </c>
    </row>
    <row r="116" spans="2:4">
      <c r="B116" s="149" t="s">
        <v>3344</v>
      </c>
      <c r="C116" s="83">
        <v>1503.7634676845171</v>
      </c>
      <c r="D116" s="150">
        <v>46418</v>
      </c>
    </row>
    <row r="117" spans="2:4">
      <c r="B117" s="149" t="s">
        <v>3285</v>
      </c>
      <c r="C117" s="83">
        <v>12.354317726103867</v>
      </c>
      <c r="D117" s="150">
        <v>48944</v>
      </c>
    </row>
    <row r="118" spans="2:4">
      <c r="B118" s="149" t="s">
        <v>2128</v>
      </c>
      <c r="C118" s="83">
        <v>1888.9052909473726</v>
      </c>
      <c r="D118" s="150">
        <v>48760</v>
      </c>
    </row>
    <row r="119" spans="2:4">
      <c r="B119" s="149" t="s">
        <v>2129</v>
      </c>
      <c r="C119" s="83">
        <v>5.8137801599999994</v>
      </c>
      <c r="D119" s="150">
        <v>47453</v>
      </c>
    </row>
    <row r="120" spans="2:4">
      <c r="B120" s="149" t="s">
        <v>3345</v>
      </c>
      <c r="C120" s="83">
        <v>13.41964989772238</v>
      </c>
      <c r="D120" s="150">
        <v>45239</v>
      </c>
    </row>
    <row r="121" spans="2:4">
      <c r="B121" s="149" t="s">
        <v>2221</v>
      </c>
      <c r="C121" s="83">
        <v>3066.8606639910004</v>
      </c>
      <c r="D121" s="150">
        <v>45930</v>
      </c>
    </row>
    <row r="122" spans="2:4">
      <c r="B122" s="149" t="s">
        <v>3286</v>
      </c>
      <c r="C122" s="83">
        <v>9686.0112271106209</v>
      </c>
      <c r="D122" s="150">
        <v>47665</v>
      </c>
    </row>
    <row r="123" spans="2:4">
      <c r="B123" s="149" t="s">
        <v>3287</v>
      </c>
      <c r="C123" s="83">
        <v>992.26634833504761</v>
      </c>
      <c r="D123" s="150">
        <v>45485</v>
      </c>
    </row>
    <row r="124" spans="2:4">
      <c r="B124" s="149" t="s">
        <v>3288</v>
      </c>
      <c r="C124" s="83">
        <v>2558.1507077160159</v>
      </c>
      <c r="D124" s="150">
        <v>46417</v>
      </c>
    </row>
    <row r="125" spans="2:4">
      <c r="B125" s="149" t="s">
        <v>3289</v>
      </c>
      <c r="C125" s="83">
        <v>111.68232911999999</v>
      </c>
      <c r="D125" s="150">
        <v>47447</v>
      </c>
    </row>
    <row r="126" spans="2:4">
      <c r="B126" s="149" t="s">
        <v>3290</v>
      </c>
      <c r="C126" s="83">
        <v>1540.8095818239999</v>
      </c>
      <c r="D126" s="150">
        <v>47987</v>
      </c>
    </row>
    <row r="127" spans="2:4">
      <c r="B127" s="149" t="s">
        <v>2226</v>
      </c>
      <c r="C127" s="83">
        <v>2037.9516861041691</v>
      </c>
      <c r="D127" s="150">
        <v>48180</v>
      </c>
    </row>
    <row r="128" spans="2:4">
      <c r="B128" s="149" t="s">
        <v>3291</v>
      </c>
      <c r="C128" s="83">
        <v>5221.8119966400009</v>
      </c>
      <c r="D128" s="150">
        <v>47735</v>
      </c>
    </row>
    <row r="129" spans="2:4">
      <c r="B129" s="149" t="s">
        <v>3292</v>
      </c>
      <c r="C129" s="83">
        <v>147.79795104320002</v>
      </c>
      <c r="D129" s="150">
        <v>48151</v>
      </c>
    </row>
    <row r="130" spans="2:4">
      <c r="B130" s="149" t="s">
        <v>3293</v>
      </c>
      <c r="C130" s="83">
        <v>1872.0518044188404</v>
      </c>
      <c r="D130" s="150">
        <v>47848</v>
      </c>
    </row>
    <row r="131" spans="2:4">
      <c r="B131" s="149" t="s">
        <v>3294</v>
      </c>
      <c r="C131" s="83">
        <v>2875.0931949289993</v>
      </c>
      <c r="D131" s="150">
        <v>46573</v>
      </c>
    </row>
    <row r="132" spans="2:4">
      <c r="B132" s="149" t="s">
        <v>3295</v>
      </c>
      <c r="C132" s="83">
        <v>2608.7523230767356</v>
      </c>
      <c r="D132" s="150">
        <v>47832</v>
      </c>
    </row>
    <row r="133" spans="2:4">
      <c r="B133" s="149" t="s">
        <v>3296</v>
      </c>
      <c r="C133" s="83">
        <v>253.06259407999997</v>
      </c>
      <c r="D133" s="150">
        <v>46524</v>
      </c>
    </row>
    <row r="134" spans="2:4">
      <c r="B134" s="149" t="s">
        <v>3297</v>
      </c>
      <c r="C134" s="83">
        <v>2828.462923257327</v>
      </c>
      <c r="D134" s="150">
        <v>48121</v>
      </c>
    </row>
    <row r="135" spans="2:4">
      <c r="B135" s="149" t="s">
        <v>3298</v>
      </c>
      <c r="C135" s="83">
        <v>678.10590172882314</v>
      </c>
      <c r="D135" s="150">
        <v>48121</v>
      </c>
    </row>
    <row r="136" spans="2:4">
      <c r="B136" s="149" t="s">
        <v>3299</v>
      </c>
      <c r="C136" s="83">
        <v>573.60913576696987</v>
      </c>
      <c r="D136" s="150">
        <v>47255</v>
      </c>
    </row>
    <row r="137" spans="2:4">
      <c r="B137" s="149" t="s">
        <v>3300</v>
      </c>
      <c r="C137" s="83">
        <v>411.25297217241996</v>
      </c>
      <c r="D137" s="150">
        <v>48029</v>
      </c>
    </row>
    <row r="138" spans="2:4">
      <c r="B138" s="149" t="s">
        <v>3346</v>
      </c>
      <c r="C138" s="83">
        <v>15.66719966465992</v>
      </c>
      <c r="D138" s="150">
        <v>45371</v>
      </c>
    </row>
    <row r="139" spans="2:4">
      <c r="B139" s="149" t="s">
        <v>3301</v>
      </c>
      <c r="C139" s="83">
        <v>524.28982592</v>
      </c>
      <c r="D139" s="150">
        <v>48294</v>
      </c>
    </row>
    <row r="140" spans="2:4">
      <c r="B140" s="149" t="s">
        <v>2240</v>
      </c>
      <c r="C140" s="83">
        <v>3940.090804982568</v>
      </c>
      <c r="D140" s="150">
        <v>47937</v>
      </c>
    </row>
    <row r="141" spans="2:4">
      <c r="B141" s="149" t="s">
        <v>3302</v>
      </c>
      <c r="C141" s="83">
        <v>1202.4737132155788</v>
      </c>
      <c r="D141" s="150">
        <v>46572</v>
      </c>
    </row>
    <row r="142" spans="2:4">
      <c r="B142" s="149" t="s">
        <v>3303</v>
      </c>
      <c r="C142" s="83">
        <v>7376.2569554999991</v>
      </c>
      <c r="D142" s="150">
        <v>48781</v>
      </c>
    </row>
    <row r="143" spans="2:4">
      <c r="B143" s="149" t="s">
        <v>3347</v>
      </c>
      <c r="C143" s="83">
        <v>627.70893131583898</v>
      </c>
      <c r="D143" s="150">
        <v>45553</v>
      </c>
    </row>
    <row r="144" spans="2:4">
      <c r="B144" s="149" t="s">
        <v>3348</v>
      </c>
      <c r="C144" s="83">
        <v>856.35878907621736</v>
      </c>
      <c r="D144" s="150">
        <v>45602</v>
      </c>
    </row>
    <row r="145" spans="2:4">
      <c r="B145" s="149" t="s">
        <v>3304</v>
      </c>
      <c r="C145" s="83">
        <v>1161.9781048917373</v>
      </c>
      <c r="D145" s="150">
        <v>50678</v>
      </c>
    </row>
    <row r="146" spans="2:4">
      <c r="B146" s="149" t="s">
        <v>3305</v>
      </c>
      <c r="C146" s="83">
        <v>216.13435332837997</v>
      </c>
      <c r="D146" s="150">
        <v>45869</v>
      </c>
    </row>
    <row r="147" spans="2:4">
      <c r="B147" s="149" t="s">
        <v>3306</v>
      </c>
      <c r="C147" s="83">
        <v>1239.0380252800001</v>
      </c>
      <c r="D147" s="150">
        <v>46203</v>
      </c>
    </row>
    <row r="148" spans="2:4">
      <c r="B148" s="149" t="s">
        <v>2246</v>
      </c>
      <c r="C148" s="83">
        <v>4473.6987336708826</v>
      </c>
      <c r="D148" s="150">
        <v>47312</v>
      </c>
    </row>
    <row r="149" spans="2:4">
      <c r="B149" s="149" t="s">
        <v>3307</v>
      </c>
      <c r="C149" s="83">
        <v>1565.2675768447998</v>
      </c>
      <c r="D149" s="150">
        <v>46660</v>
      </c>
    </row>
    <row r="150" spans="2:4">
      <c r="B150" s="149" t="s">
        <v>2251</v>
      </c>
      <c r="C150" s="83">
        <v>813.06931952000002</v>
      </c>
      <c r="D150" s="150">
        <v>47301</v>
      </c>
    </row>
    <row r="151" spans="2:4">
      <c r="B151" s="149" t="s">
        <v>3308</v>
      </c>
      <c r="C151" s="83">
        <v>2796.0614010460536</v>
      </c>
      <c r="D151" s="150">
        <v>50678</v>
      </c>
    </row>
    <row r="152" spans="2:4">
      <c r="B152" s="149" t="s">
        <v>3309</v>
      </c>
      <c r="C152" s="83">
        <v>2355.4454174752</v>
      </c>
      <c r="D152" s="150">
        <v>48176</v>
      </c>
    </row>
    <row r="153" spans="2:4">
      <c r="B153" s="149" t="s">
        <v>3310</v>
      </c>
      <c r="C153" s="83">
        <v>426.59547885798736</v>
      </c>
      <c r="D153" s="150">
        <v>46722</v>
      </c>
    </row>
    <row r="154" spans="2:4">
      <c r="B154" s="149" t="s">
        <v>3311</v>
      </c>
      <c r="C154" s="83">
        <v>612.2391547257829</v>
      </c>
      <c r="D154" s="150">
        <v>46794</v>
      </c>
    </row>
    <row r="155" spans="2:4">
      <c r="B155" s="149" t="s">
        <v>3312</v>
      </c>
      <c r="C155" s="83">
        <v>603.452562177</v>
      </c>
      <c r="D155" s="150">
        <v>47407</v>
      </c>
    </row>
    <row r="156" spans="2:4">
      <c r="B156" s="149" t="s">
        <v>3313</v>
      </c>
      <c r="C156" s="83">
        <v>2636.5796491399997</v>
      </c>
      <c r="D156" s="150">
        <v>48234</v>
      </c>
    </row>
    <row r="157" spans="2:4">
      <c r="B157" s="149" t="s">
        <v>2261</v>
      </c>
      <c r="C157" s="83">
        <v>443.72469692317094</v>
      </c>
      <c r="D157" s="150">
        <v>47467</v>
      </c>
    </row>
    <row r="158" spans="2:4">
      <c r="B158" s="149" t="s">
        <v>3314</v>
      </c>
      <c r="C158" s="83">
        <v>43.693100479999998</v>
      </c>
      <c r="D158" s="150">
        <v>47599</v>
      </c>
    </row>
    <row r="159" spans="2:4">
      <c r="B159" s="149" t="s">
        <v>3315</v>
      </c>
      <c r="C159" s="83">
        <v>7.5508798088010289</v>
      </c>
      <c r="D159" s="150">
        <v>46082</v>
      </c>
    </row>
    <row r="160" spans="2:4">
      <c r="B160" s="149" t="s">
        <v>3316</v>
      </c>
      <c r="C160" s="83">
        <v>1267.9786211096048</v>
      </c>
      <c r="D160" s="150">
        <v>47236</v>
      </c>
    </row>
    <row r="161" spans="2:4">
      <c r="B161" s="149" t="s">
        <v>3317</v>
      </c>
      <c r="C161" s="83">
        <v>2625.1134697709999</v>
      </c>
      <c r="D161" s="150">
        <v>46465</v>
      </c>
    </row>
    <row r="162" spans="2:4">
      <c r="B162" s="149" t="s">
        <v>3349</v>
      </c>
      <c r="C162" s="83">
        <v>20.434591891547083</v>
      </c>
      <c r="D162" s="150">
        <v>46014</v>
      </c>
    </row>
    <row r="163" spans="2:4">
      <c r="B163" s="149" t="s">
        <v>3318</v>
      </c>
      <c r="C163" s="83">
        <v>821.4705328</v>
      </c>
      <c r="D163" s="150">
        <v>48268</v>
      </c>
    </row>
    <row r="164" spans="2:4">
      <c r="B164" s="149" t="s">
        <v>2277</v>
      </c>
      <c r="C164" s="83">
        <v>317.87955999999997</v>
      </c>
      <c r="D164" s="150">
        <v>47107</v>
      </c>
    </row>
    <row r="165" spans="2:4">
      <c r="B165" s="149" t="s">
        <v>3319</v>
      </c>
      <c r="C165" s="83">
        <v>171.34469986559998</v>
      </c>
      <c r="D165" s="150">
        <v>48213</v>
      </c>
    </row>
    <row r="166" spans="2:4">
      <c r="B166" s="149" t="s">
        <v>3320</v>
      </c>
      <c r="C166" s="83">
        <v>74.823639520819995</v>
      </c>
      <c r="D166" s="150">
        <v>45869</v>
      </c>
    </row>
    <row r="167" spans="2:4">
      <c r="B167" s="149" t="s">
        <v>2280</v>
      </c>
      <c r="C167" s="83">
        <v>631.19947681199994</v>
      </c>
      <c r="D167" s="150">
        <v>47848</v>
      </c>
    </row>
    <row r="168" spans="2:4">
      <c r="B168" s="149" t="s">
        <v>3321</v>
      </c>
      <c r="C168" s="83">
        <v>266.57507317279993</v>
      </c>
      <c r="D168" s="150">
        <v>46637</v>
      </c>
    </row>
    <row r="169" spans="2:4">
      <c r="B169" s="149" t="s">
        <v>2282</v>
      </c>
      <c r="C169" s="83">
        <v>1823.3124479369999</v>
      </c>
      <c r="D169" s="150">
        <v>47574</v>
      </c>
    </row>
    <row r="170" spans="2:4">
      <c r="B170" s="149" t="s">
        <v>3322</v>
      </c>
      <c r="C170" s="83">
        <v>926.74381115200003</v>
      </c>
      <c r="D170" s="150">
        <v>48942</v>
      </c>
    </row>
    <row r="171" spans="2:4">
      <c r="B171" s="149" t="s">
        <v>3323</v>
      </c>
      <c r="C171" s="83">
        <v>1316.5086646016</v>
      </c>
      <c r="D171" s="150">
        <v>48942</v>
      </c>
    </row>
    <row r="172" spans="2:4">
      <c r="B172" s="149" t="s">
        <v>2284</v>
      </c>
      <c r="C172" s="83">
        <v>4585.0012766399996</v>
      </c>
      <c r="D172" s="150">
        <v>49405</v>
      </c>
    </row>
    <row r="173" spans="2:4">
      <c r="B173" s="149" t="s">
        <v>3324</v>
      </c>
      <c r="C173" s="83">
        <v>4847.9383690575996</v>
      </c>
      <c r="D173" s="150">
        <v>46643</v>
      </c>
    </row>
    <row r="174" spans="2:4">
      <c r="B174" s="149" t="s">
        <v>3325</v>
      </c>
      <c r="C174" s="83">
        <v>1304.2196348800001</v>
      </c>
      <c r="D174" s="150">
        <v>48004</v>
      </c>
    </row>
    <row r="175" spans="2:4">
      <c r="B175" s="149" t="s">
        <v>2287</v>
      </c>
      <c r="C175" s="83">
        <v>1943.6673057407997</v>
      </c>
      <c r="D175" s="150">
        <v>46742</v>
      </c>
    </row>
    <row r="176" spans="2:4">
      <c r="B176" s="149" t="s">
        <v>3326</v>
      </c>
      <c r="C176" s="83">
        <v>2038.0951763200001</v>
      </c>
      <c r="D176" s="150">
        <v>46112</v>
      </c>
    </row>
    <row r="177" spans="2:4">
      <c r="B177" s="149" t="s">
        <v>2288</v>
      </c>
      <c r="C177" s="83">
        <v>5784.7393438031995</v>
      </c>
      <c r="D177" s="150">
        <v>46722</v>
      </c>
    </row>
    <row r="178" spans="2:4">
      <c r="B178" s="149" t="s">
        <v>2289</v>
      </c>
      <c r="C178" s="83">
        <v>447.23171359999998</v>
      </c>
      <c r="D178" s="150">
        <v>46722</v>
      </c>
    </row>
    <row r="179" spans="2:4">
      <c r="B179" s="149" t="s">
        <v>2138</v>
      </c>
      <c r="C179" s="83">
        <v>10.961974</v>
      </c>
      <c r="D179" s="150">
        <v>48030</v>
      </c>
    </row>
    <row r="180" spans="2:4">
      <c r="B180" s="119"/>
      <c r="C180" s="120"/>
      <c r="D180" s="120"/>
    </row>
    <row r="181" spans="2:4">
      <c r="B181" s="119"/>
      <c r="C181" s="120"/>
      <c r="D181" s="120"/>
    </row>
    <row r="182" spans="2:4">
      <c r="B182" s="119"/>
      <c r="C182" s="120"/>
      <c r="D182" s="120"/>
    </row>
    <row r="183" spans="2:4">
      <c r="B183" s="119"/>
      <c r="C183" s="120"/>
      <c r="D183" s="120"/>
    </row>
    <row r="184" spans="2:4">
      <c r="B184" s="119"/>
      <c r="C184" s="120"/>
      <c r="D184" s="120"/>
    </row>
    <row r="185" spans="2:4">
      <c r="B185" s="119"/>
      <c r="C185" s="120"/>
      <c r="D185" s="120"/>
    </row>
    <row r="186" spans="2:4">
      <c r="B186" s="119"/>
      <c r="C186" s="120"/>
      <c r="D186" s="120"/>
    </row>
    <row r="187" spans="2:4">
      <c r="B187" s="119"/>
      <c r="C187" s="120"/>
      <c r="D187" s="120"/>
    </row>
    <row r="188" spans="2:4">
      <c r="B188" s="119"/>
      <c r="C188" s="120"/>
      <c r="D188" s="120"/>
    </row>
    <row r="189" spans="2:4">
      <c r="B189" s="119"/>
      <c r="C189" s="120"/>
      <c r="D189" s="120"/>
    </row>
    <row r="190" spans="2:4">
      <c r="B190" s="119"/>
      <c r="C190" s="120"/>
      <c r="D190" s="120"/>
    </row>
    <row r="191" spans="2:4">
      <c r="B191" s="119"/>
      <c r="C191" s="120"/>
      <c r="D191" s="120"/>
    </row>
    <row r="192" spans="2:4">
      <c r="B192" s="119"/>
      <c r="C192" s="120"/>
      <c r="D192" s="120"/>
    </row>
    <row r="193" spans="2:4">
      <c r="B193" s="119"/>
      <c r="C193" s="120"/>
      <c r="D193" s="120"/>
    </row>
    <row r="194" spans="2:4">
      <c r="B194" s="119"/>
      <c r="C194" s="120"/>
      <c r="D194" s="120"/>
    </row>
    <row r="195" spans="2:4">
      <c r="B195" s="119"/>
      <c r="C195" s="120"/>
      <c r="D195" s="120"/>
    </row>
    <row r="196" spans="2:4">
      <c r="B196" s="119"/>
      <c r="C196" s="120"/>
      <c r="D196" s="120"/>
    </row>
    <row r="197" spans="2:4">
      <c r="B197" s="119"/>
      <c r="C197" s="120"/>
      <c r="D197" s="120"/>
    </row>
    <row r="198" spans="2:4">
      <c r="B198" s="119"/>
      <c r="C198" s="120"/>
      <c r="D198" s="120"/>
    </row>
    <row r="199" spans="2:4">
      <c r="B199" s="119"/>
      <c r="C199" s="120"/>
      <c r="D199" s="120"/>
    </row>
    <row r="200" spans="2:4">
      <c r="B200" s="119"/>
      <c r="C200" s="120"/>
      <c r="D200" s="120"/>
    </row>
    <row r="201" spans="2:4">
      <c r="B201" s="119"/>
      <c r="C201" s="120"/>
      <c r="D201" s="120"/>
    </row>
    <row r="202" spans="2:4">
      <c r="B202" s="119"/>
      <c r="C202" s="120"/>
      <c r="D202" s="120"/>
    </row>
    <row r="203" spans="2:4">
      <c r="B203" s="119"/>
      <c r="C203" s="120"/>
      <c r="D203" s="120"/>
    </row>
    <row r="204" spans="2:4">
      <c r="B204" s="119"/>
      <c r="C204" s="120"/>
      <c r="D204" s="120"/>
    </row>
    <row r="205" spans="2:4">
      <c r="B205" s="119"/>
      <c r="C205" s="120"/>
      <c r="D205" s="120"/>
    </row>
    <row r="206" spans="2:4">
      <c r="B206" s="119"/>
      <c r="C206" s="120"/>
      <c r="D206" s="120"/>
    </row>
    <row r="207" spans="2:4">
      <c r="B207" s="119"/>
      <c r="C207" s="120"/>
      <c r="D207" s="120"/>
    </row>
    <row r="208" spans="2:4">
      <c r="B208" s="119"/>
      <c r="C208" s="120"/>
      <c r="D208" s="120"/>
    </row>
    <row r="209" spans="2:4">
      <c r="B209" s="119"/>
      <c r="C209" s="120"/>
      <c r="D209" s="120"/>
    </row>
    <row r="210" spans="2:4">
      <c r="B210" s="119"/>
      <c r="C210" s="120"/>
      <c r="D210" s="120"/>
    </row>
    <row r="211" spans="2:4">
      <c r="B211" s="119"/>
      <c r="C211" s="120"/>
      <c r="D211" s="120"/>
    </row>
    <row r="212" spans="2:4">
      <c r="B212" s="119"/>
      <c r="C212" s="120"/>
      <c r="D212" s="120"/>
    </row>
    <row r="213" spans="2:4">
      <c r="B213" s="119"/>
      <c r="C213" s="120"/>
      <c r="D213" s="120"/>
    </row>
    <row r="214" spans="2:4">
      <c r="B214" s="119"/>
      <c r="C214" s="120"/>
      <c r="D214" s="120"/>
    </row>
    <row r="215" spans="2:4">
      <c r="B215" s="119"/>
      <c r="C215" s="120"/>
      <c r="D215" s="120"/>
    </row>
    <row r="216" spans="2:4">
      <c r="B216" s="119"/>
      <c r="C216" s="120"/>
      <c r="D216" s="120"/>
    </row>
    <row r="217" spans="2:4">
      <c r="B217" s="119"/>
      <c r="C217" s="120"/>
      <c r="D217" s="120"/>
    </row>
    <row r="218" spans="2:4">
      <c r="B218" s="119"/>
      <c r="C218" s="120"/>
      <c r="D218" s="120"/>
    </row>
    <row r="219" spans="2:4">
      <c r="B219" s="119"/>
      <c r="C219" s="120"/>
      <c r="D219" s="120"/>
    </row>
    <row r="220" spans="2:4">
      <c r="B220" s="119"/>
      <c r="C220" s="120"/>
      <c r="D220" s="120"/>
    </row>
    <row r="221" spans="2:4">
      <c r="B221" s="119"/>
      <c r="C221" s="120"/>
      <c r="D221" s="120"/>
    </row>
    <row r="222" spans="2:4">
      <c r="B222" s="119"/>
      <c r="C222" s="120"/>
      <c r="D222" s="120"/>
    </row>
    <row r="223" spans="2:4">
      <c r="B223" s="119"/>
      <c r="C223" s="120"/>
      <c r="D223" s="120"/>
    </row>
    <row r="224" spans="2:4">
      <c r="B224" s="119"/>
      <c r="C224" s="120"/>
      <c r="D224" s="120"/>
    </row>
    <row r="225" spans="2:4">
      <c r="B225" s="119"/>
      <c r="C225" s="120"/>
      <c r="D225" s="120"/>
    </row>
    <row r="226" spans="2:4">
      <c r="B226" s="119"/>
      <c r="C226" s="120"/>
      <c r="D226" s="120"/>
    </row>
    <row r="227" spans="2:4">
      <c r="B227" s="119"/>
      <c r="C227" s="120"/>
      <c r="D227" s="120"/>
    </row>
    <row r="228" spans="2:4">
      <c r="B228" s="119"/>
      <c r="C228" s="120"/>
      <c r="D228" s="120"/>
    </row>
    <row r="229" spans="2:4">
      <c r="B229" s="119"/>
      <c r="C229" s="120"/>
      <c r="D229" s="120"/>
    </row>
    <row r="230" spans="2:4">
      <c r="B230" s="119"/>
      <c r="C230" s="120"/>
      <c r="D230" s="120"/>
    </row>
    <row r="231" spans="2:4">
      <c r="B231" s="119"/>
      <c r="C231" s="120"/>
      <c r="D231" s="120"/>
    </row>
    <row r="232" spans="2:4">
      <c r="B232" s="119"/>
      <c r="C232" s="120"/>
      <c r="D232" s="120"/>
    </row>
    <row r="233" spans="2:4">
      <c r="B233" s="119"/>
      <c r="C233" s="120"/>
      <c r="D233" s="120"/>
    </row>
    <row r="234" spans="2:4">
      <c r="B234" s="119"/>
      <c r="C234" s="120"/>
      <c r="D234" s="120"/>
    </row>
    <row r="235" spans="2:4">
      <c r="B235" s="119"/>
      <c r="C235" s="120"/>
      <c r="D235" s="120"/>
    </row>
    <row r="236" spans="2:4">
      <c r="B236" s="119"/>
      <c r="C236" s="120"/>
      <c r="D236" s="120"/>
    </row>
    <row r="237" spans="2:4">
      <c r="B237" s="119"/>
      <c r="C237" s="120"/>
      <c r="D237" s="120"/>
    </row>
    <row r="238" spans="2:4">
      <c r="B238" s="119"/>
      <c r="C238" s="120"/>
      <c r="D238" s="120"/>
    </row>
    <row r="239" spans="2:4">
      <c r="B239" s="119"/>
      <c r="C239" s="120"/>
      <c r="D239" s="120"/>
    </row>
    <row r="240" spans="2:4">
      <c r="B240" s="119"/>
      <c r="C240" s="120"/>
      <c r="D240" s="120"/>
    </row>
    <row r="241" spans="2:4">
      <c r="B241" s="119"/>
      <c r="C241" s="120"/>
      <c r="D241" s="120"/>
    </row>
    <row r="242" spans="2:4">
      <c r="B242" s="119"/>
      <c r="C242" s="120"/>
      <c r="D242" s="120"/>
    </row>
    <row r="243" spans="2:4">
      <c r="B243" s="119"/>
      <c r="C243" s="120"/>
      <c r="D243" s="120"/>
    </row>
    <row r="244" spans="2:4">
      <c r="B244" s="119"/>
      <c r="C244" s="120"/>
      <c r="D244" s="120"/>
    </row>
    <row r="245" spans="2:4">
      <c r="B245" s="119"/>
      <c r="C245" s="120"/>
      <c r="D245" s="120"/>
    </row>
    <row r="246" spans="2:4">
      <c r="B246" s="119"/>
      <c r="C246" s="120"/>
      <c r="D246" s="120"/>
    </row>
    <row r="247" spans="2:4">
      <c r="B247" s="119"/>
      <c r="C247" s="120"/>
      <c r="D247" s="120"/>
    </row>
    <row r="248" spans="2:4">
      <c r="B248" s="119"/>
      <c r="C248" s="120"/>
      <c r="D248" s="120"/>
    </row>
    <row r="249" spans="2:4">
      <c r="B249" s="119"/>
      <c r="C249" s="120"/>
      <c r="D249" s="120"/>
    </row>
    <row r="250" spans="2:4">
      <c r="B250" s="119"/>
      <c r="C250" s="120"/>
      <c r="D250" s="120"/>
    </row>
    <row r="251" spans="2:4">
      <c r="B251" s="119"/>
      <c r="C251" s="120"/>
      <c r="D251" s="120"/>
    </row>
    <row r="252" spans="2:4">
      <c r="B252" s="119"/>
      <c r="C252" s="120"/>
      <c r="D252" s="120"/>
    </row>
    <row r="253" spans="2:4">
      <c r="B253" s="119"/>
      <c r="C253" s="120"/>
      <c r="D253" s="120"/>
    </row>
    <row r="254" spans="2:4">
      <c r="B254" s="119"/>
      <c r="C254" s="120"/>
      <c r="D254" s="120"/>
    </row>
    <row r="255" spans="2:4">
      <c r="B255" s="119"/>
      <c r="C255" s="120"/>
      <c r="D255" s="120"/>
    </row>
    <row r="256" spans="2:4">
      <c r="B256" s="119"/>
      <c r="C256" s="120"/>
      <c r="D256" s="120"/>
    </row>
    <row r="257" spans="2:4">
      <c r="B257" s="119"/>
      <c r="C257" s="120"/>
      <c r="D257" s="120"/>
    </row>
    <row r="258" spans="2:4">
      <c r="B258" s="119"/>
      <c r="C258" s="120"/>
      <c r="D258" s="120"/>
    </row>
    <row r="259" spans="2:4">
      <c r="B259" s="119"/>
      <c r="C259" s="120"/>
      <c r="D259" s="120"/>
    </row>
    <row r="260" spans="2:4">
      <c r="B260" s="119"/>
      <c r="C260" s="120"/>
      <c r="D260" s="120"/>
    </row>
    <row r="261" spans="2:4">
      <c r="B261" s="119"/>
      <c r="C261" s="120"/>
      <c r="D261" s="120"/>
    </row>
    <row r="262" spans="2:4">
      <c r="B262" s="119"/>
      <c r="C262" s="120"/>
      <c r="D262" s="120"/>
    </row>
    <row r="263" spans="2:4">
      <c r="B263" s="119"/>
      <c r="C263" s="120"/>
      <c r="D263" s="120"/>
    </row>
    <row r="264" spans="2:4">
      <c r="B264" s="119"/>
      <c r="C264" s="120"/>
      <c r="D264" s="120"/>
    </row>
    <row r="265" spans="2:4">
      <c r="B265" s="119"/>
      <c r="C265" s="120"/>
      <c r="D265" s="120"/>
    </row>
    <row r="266" spans="2:4">
      <c r="B266" s="119"/>
      <c r="C266" s="120"/>
      <c r="D266" s="120"/>
    </row>
    <row r="267" spans="2:4">
      <c r="B267" s="119"/>
      <c r="C267" s="120"/>
      <c r="D267" s="120"/>
    </row>
    <row r="268" spans="2:4">
      <c r="B268" s="119"/>
      <c r="C268" s="120"/>
      <c r="D268" s="120"/>
    </row>
    <row r="269" spans="2:4">
      <c r="B269" s="119"/>
      <c r="C269" s="120"/>
      <c r="D269" s="120"/>
    </row>
    <row r="270" spans="2:4">
      <c r="B270" s="119"/>
      <c r="C270" s="120"/>
      <c r="D270" s="120"/>
    </row>
    <row r="271" spans="2:4">
      <c r="B271" s="119"/>
      <c r="C271" s="120"/>
      <c r="D271" s="120"/>
    </row>
    <row r="272" spans="2:4">
      <c r="B272" s="119"/>
      <c r="C272" s="120"/>
      <c r="D272" s="120"/>
    </row>
    <row r="273" spans="2:4">
      <c r="B273" s="119"/>
      <c r="C273" s="120"/>
      <c r="D273" s="120"/>
    </row>
    <row r="274" spans="2:4">
      <c r="B274" s="119"/>
      <c r="C274" s="120"/>
      <c r="D274" s="120"/>
    </row>
    <row r="275" spans="2:4">
      <c r="B275" s="119"/>
      <c r="C275" s="120"/>
      <c r="D275" s="120"/>
    </row>
    <row r="276" spans="2:4">
      <c r="B276" s="119"/>
      <c r="C276" s="120"/>
      <c r="D276" s="120"/>
    </row>
    <row r="277" spans="2:4">
      <c r="B277" s="119"/>
      <c r="C277" s="120"/>
      <c r="D277" s="120"/>
    </row>
    <row r="278" spans="2:4">
      <c r="B278" s="119"/>
      <c r="C278" s="120"/>
      <c r="D278" s="120"/>
    </row>
    <row r="279" spans="2:4">
      <c r="B279" s="119"/>
      <c r="C279" s="120"/>
      <c r="D279" s="120"/>
    </row>
    <row r="280" spans="2:4">
      <c r="B280" s="119"/>
      <c r="C280" s="120"/>
      <c r="D280" s="120"/>
    </row>
    <row r="281" spans="2:4">
      <c r="B281" s="119"/>
      <c r="C281" s="120"/>
      <c r="D281" s="120"/>
    </row>
    <row r="282" spans="2:4">
      <c r="B282" s="119"/>
      <c r="C282" s="120"/>
      <c r="D282" s="120"/>
    </row>
    <row r="283" spans="2:4">
      <c r="B283" s="119"/>
      <c r="C283" s="120"/>
      <c r="D283" s="120"/>
    </row>
    <row r="284" spans="2:4">
      <c r="B284" s="119"/>
      <c r="C284" s="120"/>
      <c r="D284" s="120"/>
    </row>
    <row r="285" spans="2:4">
      <c r="B285" s="119"/>
      <c r="C285" s="120"/>
      <c r="D285" s="120"/>
    </row>
    <row r="286" spans="2:4">
      <c r="B286" s="119"/>
      <c r="C286" s="120"/>
      <c r="D286" s="120"/>
    </row>
    <row r="287" spans="2:4">
      <c r="B287" s="119"/>
      <c r="C287" s="120"/>
      <c r="D287" s="120"/>
    </row>
    <row r="288" spans="2:4">
      <c r="B288" s="119"/>
      <c r="C288" s="120"/>
      <c r="D288" s="120"/>
    </row>
    <row r="289" spans="2:4">
      <c r="B289" s="119"/>
      <c r="C289" s="120"/>
      <c r="D289" s="120"/>
    </row>
    <row r="290" spans="2:4">
      <c r="B290" s="119"/>
      <c r="C290" s="120"/>
      <c r="D290" s="120"/>
    </row>
    <row r="291" spans="2:4">
      <c r="B291" s="119"/>
      <c r="C291" s="120"/>
      <c r="D291" s="120"/>
    </row>
    <row r="292" spans="2:4">
      <c r="B292" s="119"/>
      <c r="C292" s="120"/>
      <c r="D292" s="120"/>
    </row>
    <row r="293" spans="2:4">
      <c r="B293" s="119"/>
      <c r="C293" s="120"/>
      <c r="D293" s="120"/>
    </row>
    <row r="294" spans="2:4">
      <c r="B294" s="119"/>
      <c r="C294" s="120"/>
      <c r="D294" s="120"/>
    </row>
    <row r="295" spans="2:4">
      <c r="B295" s="119"/>
      <c r="C295" s="120"/>
      <c r="D295" s="120"/>
    </row>
    <row r="296" spans="2:4">
      <c r="B296" s="119"/>
      <c r="C296" s="120"/>
      <c r="D296" s="120"/>
    </row>
    <row r="297" spans="2:4">
      <c r="B297" s="119"/>
      <c r="C297" s="120"/>
      <c r="D297" s="120"/>
    </row>
    <row r="298" spans="2:4">
      <c r="B298" s="119"/>
      <c r="C298" s="120"/>
      <c r="D298" s="120"/>
    </row>
    <row r="299" spans="2:4">
      <c r="B299" s="119"/>
      <c r="C299" s="120"/>
      <c r="D299" s="120"/>
    </row>
    <row r="300" spans="2:4">
      <c r="B300" s="119"/>
      <c r="C300" s="120"/>
      <c r="D300" s="120"/>
    </row>
    <row r="301" spans="2:4">
      <c r="B301" s="119"/>
      <c r="C301" s="120"/>
      <c r="D301" s="120"/>
    </row>
    <row r="302" spans="2:4">
      <c r="B302" s="119"/>
      <c r="C302" s="120"/>
      <c r="D302" s="120"/>
    </row>
    <row r="303" spans="2:4">
      <c r="B303" s="119"/>
      <c r="C303" s="120"/>
      <c r="D303" s="120"/>
    </row>
    <row r="304" spans="2:4">
      <c r="B304" s="119"/>
      <c r="C304" s="120"/>
      <c r="D304" s="120"/>
    </row>
    <row r="305" spans="2:4">
      <c r="B305" s="119"/>
      <c r="C305" s="120"/>
      <c r="D305" s="120"/>
    </row>
    <row r="306" spans="2:4">
      <c r="B306" s="119"/>
      <c r="C306" s="120"/>
      <c r="D306" s="120"/>
    </row>
    <row r="307" spans="2:4">
      <c r="B307" s="119"/>
      <c r="C307" s="120"/>
      <c r="D307" s="120"/>
    </row>
    <row r="308" spans="2:4">
      <c r="B308" s="119"/>
      <c r="C308" s="120"/>
      <c r="D308" s="120"/>
    </row>
    <row r="309" spans="2:4">
      <c r="B309" s="119"/>
      <c r="C309" s="120"/>
      <c r="D309" s="120"/>
    </row>
    <row r="310" spans="2:4">
      <c r="B310" s="119"/>
      <c r="C310" s="120"/>
      <c r="D310" s="120"/>
    </row>
    <row r="311" spans="2:4">
      <c r="B311" s="119"/>
      <c r="C311" s="120"/>
      <c r="D311" s="120"/>
    </row>
    <row r="312" spans="2:4">
      <c r="B312" s="119"/>
      <c r="C312" s="120"/>
      <c r="D312" s="120"/>
    </row>
    <row r="313" spans="2:4">
      <c r="B313" s="119"/>
      <c r="C313" s="120"/>
      <c r="D313" s="120"/>
    </row>
    <row r="314" spans="2:4">
      <c r="B314" s="119"/>
      <c r="C314" s="120"/>
      <c r="D314" s="120"/>
    </row>
    <row r="315" spans="2:4">
      <c r="B315" s="119"/>
      <c r="C315" s="120"/>
      <c r="D315" s="120"/>
    </row>
    <row r="316" spans="2:4">
      <c r="B316" s="119"/>
      <c r="C316" s="120"/>
      <c r="D316" s="120"/>
    </row>
    <row r="317" spans="2:4">
      <c r="B317" s="119"/>
      <c r="C317" s="120"/>
      <c r="D317" s="120"/>
    </row>
    <row r="318" spans="2:4">
      <c r="B318" s="119"/>
      <c r="C318" s="120"/>
      <c r="D318" s="120"/>
    </row>
    <row r="319" spans="2:4">
      <c r="B319" s="119"/>
      <c r="C319" s="120"/>
      <c r="D319" s="120"/>
    </row>
    <row r="320" spans="2:4">
      <c r="B320" s="119"/>
      <c r="C320" s="120"/>
      <c r="D320" s="120"/>
    </row>
    <row r="321" spans="2:4">
      <c r="B321" s="119"/>
      <c r="C321" s="120"/>
      <c r="D321" s="120"/>
    </row>
    <row r="322" spans="2:4">
      <c r="B322" s="119"/>
      <c r="C322" s="120"/>
      <c r="D322" s="120"/>
    </row>
    <row r="323" spans="2:4">
      <c r="B323" s="119"/>
      <c r="C323" s="120"/>
      <c r="D323" s="120"/>
    </row>
    <row r="324" spans="2:4">
      <c r="B324" s="119"/>
      <c r="C324" s="120"/>
      <c r="D324" s="120"/>
    </row>
    <row r="325" spans="2:4">
      <c r="B325" s="119"/>
      <c r="C325" s="120"/>
      <c r="D325" s="120"/>
    </row>
    <row r="326" spans="2:4">
      <c r="B326" s="119"/>
      <c r="C326" s="120"/>
      <c r="D326" s="120"/>
    </row>
    <row r="327" spans="2:4">
      <c r="B327" s="119"/>
      <c r="C327" s="120"/>
      <c r="D327" s="120"/>
    </row>
    <row r="328" spans="2:4">
      <c r="B328" s="119"/>
      <c r="C328" s="120"/>
      <c r="D328" s="120"/>
    </row>
    <row r="329" spans="2:4">
      <c r="B329" s="119"/>
      <c r="C329" s="120"/>
      <c r="D329" s="120"/>
    </row>
    <row r="330" spans="2:4">
      <c r="B330" s="119"/>
      <c r="C330" s="120"/>
      <c r="D330" s="120"/>
    </row>
    <row r="331" spans="2:4">
      <c r="B331" s="119"/>
      <c r="C331" s="120"/>
      <c r="D331" s="120"/>
    </row>
    <row r="332" spans="2:4">
      <c r="B332" s="119"/>
      <c r="C332" s="120"/>
      <c r="D332" s="120"/>
    </row>
    <row r="333" spans="2:4">
      <c r="B333" s="119"/>
      <c r="C333" s="120"/>
      <c r="D333" s="120"/>
    </row>
    <row r="334" spans="2:4">
      <c r="B334" s="119"/>
      <c r="C334" s="120"/>
      <c r="D334" s="120"/>
    </row>
    <row r="335" spans="2:4">
      <c r="B335" s="119"/>
      <c r="C335" s="120"/>
      <c r="D335" s="120"/>
    </row>
    <row r="336" spans="2:4">
      <c r="B336" s="119"/>
      <c r="C336" s="120"/>
      <c r="D336" s="120"/>
    </row>
    <row r="337" spans="2:4">
      <c r="B337" s="119"/>
      <c r="C337" s="120"/>
      <c r="D337" s="120"/>
    </row>
    <row r="338" spans="2:4">
      <c r="B338" s="119"/>
      <c r="C338" s="120"/>
      <c r="D338" s="120"/>
    </row>
    <row r="339" spans="2:4">
      <c r="B339" s="119"/>
      <c r="C339" s="120"/>
      <c r="D339" s="120"/>
    </row>
    <row r="340" spans="2:4">
      <c r="B340" s="119"/>
      <c r="C340" s="120"/>
      <c r="D340" s="120"/>
    </row>
    <row r="341" spans="2:4">
      <c r="B341" s="119"/>
      <c r="C341" s="120"/>
      <c r="D341" s="120"/>
    </row>
    <row r="342" spans="2:4">
      <c r="B342" s="119"/>
      <c r="C342" s="120"/>
      <c r="D342" s="120"/>
    </row>
    <row r="343" spans="2:4">
      <c r="B343" s="119"/>
      <c r="C343" s="120"/>
      <c r="D343" s="120"/>
    </row>
    <row r="344" spans="2:4">
      <c r="B344" s="119"/>
      <c r="C344" s="120"/>
      <c r="D344" s="120"/>
    </row>
    <row r="345" spans="2:4">
      <c r="B345" s="119"/>
      <c r="C345" s="120"/>
      <c r="D345" s="120"/>
    </row>
    <row r="346" spans="2:4">
      <c r="B346" s="119"/>
      <c r="C346" s="120"/>
      <c r="D346" s="120"/>
    </row>
    <row r="347" spans="2:4">
      <c r="B347" s="119"/>
      <c r="C347" s="120"/>
      <c r="D347" s="120"/>
    </row>
    <row r="348" spans="2:4">
      <c r="B348" s="119"/>
      <c r="C348" s="120"/>
      <c r="D348" s="120"/>
    </row>
    <row r="349" spans="2:4">
      <c r="B349" s="119"/>
      <c r="C349" s="120"/>
      <c r="D349" s="120"/>
    </row>
    <row r="350" spans="2:4">
      <c r="B350" s="119"/>
      <c r="C350" s="120"/>
      <c r="D350" s="120"/>
    </row>
    <row r="351" spans="2:4">
      <c r="B351" s="119"/>
      <c r="C351" s="120"/>
      <c r="D351" s="120"/>
    </row>
    <row r="352" spans="2:4">
      <c r="B352" s="119"/>
      <c r="C352" s="120"/>
      <c r="D352" s="120"/>
    </row>
    <row r="353" spans="2:4">
      <c r="B353" s="119"/>
      <c r="C353" s="120"/>
      <c r="D353" s="120"/>
    </row>
    <row r="354" spans="2:4">
      <c r="B354" s="119"/>
      <c r="C354" s="120"/>
      <c r="D354" s="120"/>
    </row>
    <row r="355" spans="2:4">
      <c r="B355" s="119"/>
      <c r="C355" s="120"/>
      <c r="D355" s="120"/>
    </row>
    <row r="356" spans="2:4">
      <c r="B356" s="119"/>
      <c r="C356" s="120"/>
      <c r="D356" s="120"/>
    </row>
    <row r="357" spans="2:4">
      <c r="B357" s="119"/>
      <c r="C357" s="120"/>
      <c r="D357" s="120"/>
    </row>
    <row r="358" spans="2:4">
      <c r="B358" s="119"/>
      <c r="C358" s="120"/>
      <c r="D358" s="120"/>
    </row>
    <row r="359" spans="2:4">
      <c r="B359" s="119"/>
      <c r="C359" s="120"/>
      <c r="D359" s="120"/>
    </row>
    <row r="360" spans="2:4">
      <c r="B360" s="119"/>
      <c r="C360" s="120"/>
      <c r="D360" s="120"/>
    </row>
    <row r="361" spans="2:4">
      <c r="B361" s="119"/>
      <c r="C361" s="120"/>
      <c r="D361" s="120"/>
    </row>
    <row r="362" spans="2:4">
      <c r="B362" s="119"/>
      <c r="C362" s="120"/>
      <c r="D362" s="120"/>
    </row>
    <row r="363" spans="2:4">
      <c r="B363" s="119"/>
      <c r="C363" s="120"/>
      <c r="D363" s="120"/>
    </row>
    <row r="364" spans="2:4">
      <c r="B364" s="119"/>
      <c r="C364" s="120"/>
      <c r="D364" s="120"/>
    </row>
    <row r="365" spans="2:4">
      <c r="B365" s="119"/>
      <c r="C365" s="120"/>
      <c r="D365" s="120"/>
    </row>
    <row r="366" spans="2:4">
      <c r="B366" s="119"/>
      <c r="C366" s="120"/>
      <c r="D366" s="120"/>
    </row>
    <row r="367" spans="2:4">
      <c r="B367" s="119"/>
      <c r="C367" s="120"/>
      <c r="D367" s="120"/>
    </row>
    <row r="368" spans="2:4">
      <c r="B368" s="119"/>
      <c r="C368" s="120"/>
      <c r="D368" s="120"/>
    </row>
    <row r="369" spans="2:4">
      <c r="B369" s="119"/>
      <c r="C369" s="120"/>
      <c r="D369" s="120"/>
    </row>
    <row r="370" spans="2:4">
      <c r="B370" s="119"/>
      <c r="C370" s="120"/>
      <c r="D370" s="120"/>
    </row>
    <row r="371" spans="2:4">
      <c r="B371" s="119"/>
      <c r="C371" s="120"/>
      <c r="D371" s="120"/>
    </row>
    <row r="372" spans="2:4">
      <c r="B372" s="119"/>
      <c r="C372" s="120"/>
      <c r="D372" s="120"/>
    </row>
    <row r="373" spans="2:4">
      <c r="B373" s="119"/>
      <c r="C373" s="120"/>
      <c r="D373" s="120"/>
    </row>
    <row r="374" spans="2:4">
      <c r="B374" s="119"/>
      <c r="C374" s="120"/>
      <c r="D374" s="120"/>
    </row>
    <row r="375" spans="2:4">
      <c r="B375" s="119"/>
      <c r="C375" s="120"/>
      <c r="D375" s="120"/>
    </row>
    <row r="376" spans="2:4">
      <c r="B376" s="119"/>
      <c r="C376" s="120"/>
      <c r="D376" s="120"/>
    </row>
    <row r="377" spans="2:4">
      <c r="B377" s="119"/>
      <c r="C377" s="120"/>
      <c r="D377" s="120"/>
    </row>
    <row r="378" spans="2:4">
      <c r="B378" s="119"/>
      <c r="C378" s="120"/>
      <c r="D378" s="120"/>
    </row>
    <row r="379" spans="2:4">
      <c r="B379" s="119"/>
      <c r="C379" s="120"/>
      <c r="D379" s="120"/>
    </row>
    <row r="380" spans="2:4">
      <c r="B380" s="119"/>
      <c r="C380" s="120"/>
      <c r="D380" s="120"/>
    </row>
    <row r="381" spans="2:4">
      <c r="B381" s="119"/>
      <c r="C381" s="120"/>
      <c r="D381" s="120"/>
    </row>
    <row r="382" spans="2:4">
      <c r="B382" s="119"/>
      <c r="C382" s="120"/>
      <c r="D382" s="120"/>
    </row>
    <row r="383" spans="2:4">
      <c r="B383" s="119"/>
      <c r="C383" s="120"/>
      <c r="D383" s="120"/>
    </row>
    <row r="384" spans="2:4">
      <c r="B384" s="119"/>
      <c r="C384" s="120"/>
      <c r="D384" s="120"/>
    </row>
    <row r="385" spans="2:4">
      <c r="B385" s="119"/>
      <c r="C385" s="120"/>
      <c r="D385" s="120"/>
    </row>
    <row r="386" spans="2:4">
      <c r="B386" s="119"/>
      <c r="C386" s="120"/>
      <c r="D386" s="120"/>
    </row>
    <row r="387" spans="2:4">
      <c r="B387" s="119"/>
      <c r="C387" s="120"/>
      <c r="D387" s="120"/>
    </row>
    <row r="388" spans="2:4">
      <c r="B388" s="119"/>
      <c r="C388" s="120"/>
      <c r="D388" s="120"/>
    </row>
    <row r="389" spans="2:4">
      <c r="B389" s="119"/>
      <c r="C389" s="120"/>
      <c r="D389" s="120"/>
    </row>
    <row r="390" spans="2:4">
      <c r="B390" s="119"/>
      <c r="C390" s="120"/>
      <c r="D390" s="120"/>
    </row>
    <row r="391" spans="2:4">
      <c r="B391" s="119"/>
      <c r="C391" s="120"/>
      <c r="D391" s="120"/>
    </row>
    <row r="392" spans="2:4">
      <c r="B392" s="119"/>
      <c r="C392" s="120"/>
      <c r="D392" s="120"/>
    </row>
    <row r="393" spans="2:4">
      <c r="B393" s="119"/>
      <c r="C393" s="120"/>
      <c r="D393" s="120"/>
    </row>
    <row r="394" spans="2:4">
      <c r="B394" s="119"/>
      <c r="C394" s="120"/>
      <c r="D394" s="120"/>
    </row>
    <row r="395" spans="2:4">
      <c r="B395" s="119"/>
      <c r="C395" s="120"/>
      <c r="D395" s="120"/>
    </row>
    <row r="396" spans="2:4">
      <c r="B396" s="119"/>
      <c r="C396" s="120"/>
      <c r="D396" s="120"/>
    </row>
    <row r="397" spans="2:4">
      <c r="B397" s="119"/>
      <c r="C397" s="120"/>
      <c r="D397" s="120"/>
    </row>
    <row r="398" spans="2:4">
      <c r="B398" s="119"/>
      <c r="C398" s="120"/>
      <c r="D398" s="120"/>
    </row>
    <row r="399" spans="2:4">
      <c r="B399" s="119"/>
      <c r="C399" s="120"/>
      <c r="D399" s="120"/>
    </row>
    <row r="400" spans="2:4">
      <c r="B400" s="119"/>
      <c r="C400" s="120"/>
      <c r="D400" s="120"/>
    </row>
    <row r="401" spans="2:4">
      <c r="B401" s="119"/>
      <c r="C401" s="120"/>
      <c r="D401" s="120"/>
    </row>
    <row r="402" spans="2:4">
      <c r="B402" s="119"/>
      <c r="C402" s="120"/>
      <c r="D402" s="120"/>
    </row>
    <row r="403" spans="2:4">
      <c r="B403" s="119"/>
      <c r="C403" s="120"/>
      <c r="D403" s="120"/>
    </row>
    <row r="404" spans="2:4">
      <c r="B404" s="119"/>
      <c r="C404" s="120"/>
      <c r="D404" s="120"/>
    </row>
    <row r="405" spans="2:4">
      <c r="B405" s="119"/>
      <c r="C405" s="120"/>
      <c r="D405" s="120"/>
    </row>
    <row r="406" spans="2:4">
      <c r="B406" s="119"/>
      <c r="C406" s="120"/>
      <c r="D406" s="120"/>
    </row>
    <row r="407" spans="2:4">
      <c r="B407" s="119"/>
      <c r="C407" s="120"/>
      <c r="D407" s="120"/>
    </row>
    <row r="408" spans="2:4">
      <c r="B408" s="119"/>
      <c r="C408" s="120"/>
      <c r="D408" s="120"/>
    </row>
    <row r="409" spans="2:4">
      <c r="B409" s="119"/>
      <c r="C409" s="120"/>
      <c r="D409" s="120"/>
    </row>
    <row r="410" spans="2:4">
      <c r="B410" s="119"/>
      <c r="C410" s="120"/>
      <c r="D410" s="120"/>
    </row>
    <row r="411" spans="2:4">
      <c r="B411" s="119"/>
      <c r="C411" s="120"/>
      <c r="D411" s="120"/>
    </row>
    <row r="412" spans="2:4">
      <c r="B412" s="119"/>
      <c r="C412" s="120"/>
      <c r="D412" s="120"/>
    </row>
    <row r="413" spans="2:4">
      <c r="B413" s="119"/>
      <c r="C413" s="120"/>
      <c r="D413" s="120"/>
    </row>
    <row r="414" spans="2:4">
      <c r="B414" s="119"/>
      <c r="C414" s="120"/>
      <c r="D414" s="120"/>
    </row>
    <row r="415" spans="2:4">
      <c r="B415" s="119"/>
      <c r="C415" s="120"/>
      <c r="D415" s="120"/>
    </row>
    <row r="416" spans="2:4">
      <c r="B416" s="119"/>
      <c r="C416" s="120"/>
      <c r="D416" s="120"/>
    </row>
    <row r="417" spans="2:4">
      <c r="B417" s="119"/>
      <c r="C417" s="120"/>
      <c r="D417" s="120"/>
    </row>
    <row r="418" spans="2:4">
      <c r="B418" s="119"/>
      <c r="C418" s="120"/>
      <c r="D418" s="120"/>
    </row>
    <row r="419" spans="2:4">
      <c r="B419" s="119"/>
      <c r="C419" s="120"/>
      <c r="D419" s="120"/>
    </row>
    <row r="420" spans="2:4">
      <c r="B420" s="119"/>
      <c r="C420" s="120"/>
      <c r="D420" s="120"/>
    </row>
    <row r="421" spans="2:4">
      <c r="B421" s="119"/>
      <c r="C421" s="120"/>
      <c r="D421" s="120"/>
    </row>
    <row r="422" spans="2:4">
      <c r="B422" s="119"/>
      <c r="C422" s="120"/>
      <c r="D422" s="120"/>
    </row>
    <row r="423" spans="2:4">
      <c r="B423" s="119"/>
      <c r="C423" s="120"/>
      <c r="D423" s="120"/>
    </row>
    <row r="424" spans="2:4">
      <c r="B424" s="119"/>
      <c r="C424" s="120"/>
      <c r="D424" s="120"/>
    </row>
    <row r="425" spans="2:4">
      <c r="B425" s="119"/>
      <c r="C425" s="120"/>
      <c r="D425" s="120"/>
    </row>
    <row r="426" spans="2:4">
      <c r="B426" s="119"/>
      <c r="C426" s="120"/>
      <c r="D426" s="120"/>
    </row>
    <row r="427" spans="2:4">
      <c r="B427" s="119"/>
      <c r="C427" s="120"/>
      <c r="D427" s="120"/>
    </row>
    <row r="428" spans="2:4">
      <c r="B428" s="119"/>
      <c r="C428" s="120"/>
      <c r="D428" s="120"/>
    </row>
    <row r="429" spans="2:4">
      <c r="B429" s="119"/>
      <c r="C429" s="120"/>
      <c r="D429" s="120"/>
    </row>
    <row r="430" spans="2:4">
      <c r="B430" s="119"/>
      <c r="C430" s="120"/>
      <c r="D430" s="120"/>
    </row>
    <row r="431" spans="2:4">
      <c r="B431" s="119"/>
      <c r="C431" s="120"/>
      <c r="D431" s="120"/>
    </row>
    <row r="432" spans="2:4">
      <c r="B432" s="119"/>
      <c r="C432" s="120"/>
      <c r="D432" s="120"/>
    </row>
    <row r="433" spans="2:4">
      <c r="B433" s="119"/>
      <c r="C433" s="120"/>
      <c r="D433" s="120"/>
    </row>
    <row r="434" spans="2:4">
      <c r="B434" s="119"/>
      <c r="C434" s="120"/>
      <c r="D434" s="120"/>
    </row>
    <row r="435" spans="2:4">
      <c r="B435" s="119"/>
      <c r="C435" s="120"/>
      <c r="D435" s="120"/>
    </row>
    <row r="436" spans="2:4">
      <c r="B436" s="119"/>
      <c r="C436" s="120"/>
      <c r="D436" s="120"/>
    </row>
    <row r="437" spans="2:4">
      <c r="B437" s="119"/>
      <c r="C437" s="120"/>
      <c r="D437" s="120"/>
    </row>
    <row r="438" spans="2:4">
      <c r="B438" s="119"/>
      <c r="C438" s="120"/>
      <c r="D438" s="120"/>
    </row>
    <row r="439" spans="2:4">
      <c r="B439" s="119"/>
      <c r="C439" s="120"/>
      <c r="D439" s="120"/>
    </row>
    <row r="440" spans="2:4">
      <c r="B440" s="119"/>
      <c r="C440" s="120"/>
      <c r="D440" s="120"/>
    </row>
    <row r="441" spans="2:4">
      <c r="B441" s="119"/>
      <c r="C441" s="120"/>
      <c r="D441" s="120"/>
    </row>
    <row r="442" spans="2:4">
      <c r="B442" s="119"/>
      <c r="C442" s="120"/>
      <c r="D442" s="120"/>
    </row>
    <row r="443" spans="2:4">
      <c r="B443" s="119"/>
      <c r="C443" s="120"/>
      <c r="D443" s="120"/>
    </row>
    <row r="444" spans="2:4">
      <c r="B444" s="119"/>
      <c r="C444" s="120"/>
      <c r="D444" s="120"/>
    </row>
    <row r="445" spans="2:4">
      <c r="B445" s="119"/>
      <c r="C445" s="120"/>
      <c r="D445" s="120"/>
    </row>
    <row r="446" spans="2:4">
      <c r="B446" s="119"/>
      <c r="C446" s="120"/>
      <c r="D446" s="120"/>
    </row>
    <row r="447" spans="2:4">
      <c r="B447" s="119"/>
      <c r="C447" s="120"/>
      <c r="D447" s="120"/>
    </row>
    <row r="448" spans="2:4">
      <c r="B448" s="119"/>
      <c r="C448" s="120"/>
      <c r="D448" s="120"/>
    </row>
    <row r="449" spans="2:4">
      <c r="B449" s="119"/>
      <c r="C449" s="120"/>
      <c r="D449" s="120"/>
    </row>
    <row r="450" spans="2:4">
      <c r="B450" s="119"/>
      <c r="C450" s="120"/>
      <c r="D450" s="120"/>
    </row>
    <row r="451" spans="2:4">
      <c r="B451" s="119"/>
      <c r="C451" s="120"/>
      <c r="D451" s="120"/>
    </row>
    <row r="452" spans="2:4">
      <c r="B452" s="119"/>
      <c r="C452" s="120"/>
      <c r="D452" s="120"/>
    </row>
    <row r="453" spans="2:4">
      <c r="B453" s="119"/>
      <c r="C453" s="120"/>
      <c r="D453" s="120"/>
    </row>
    <row r="454" spans="2:4">
      <c r="B454" s="119"/>
      <c r="C454" s="120"/>
      <c r="D454" s="120"/>
    </row>
    <row r="455" spans="2:4">
      <c r="B455" s="119"/>
      <c r="C455" s="120"/>
      <c r="D455" s="120"/>
    </row>
    <row r="456" spans="2:4">
      <c r="B456" s="119"/>
      <c r="C456" s="120"/>
      <c r="D456" s="120"/>
    </row>
    <row r="457" spans="2:4">
      <c r="B457" s="119"/>
      <c r="C457" s="120"/>
      <c r="D457" s="120"/>
    </row>
    <row r="458" spans="2:4">
      <c r="B458" s="119"/>
      <c r="C458" s="120"/>
      <c r="D458" s="120"/>
    </row>
    <row r="459" spans="2:4">
      <c r="B459" s="119"/>
      <c r="C459" s="120"/>
      <c r="D459" s="120"/>
    </row>
    <row r="460" spans="2:4">
      <c r="B460" s="119"/>
      <c r="C460" s="120"/>
      <c r="D460" s="120"/>
    </row>
    <row r="461" spans="2:4">
      <c r="B461" s="119"/>
      <c r="C461" s="120"/>
      <c r="D461" s="120"/>
    </row>
    <row r="462" spans="2:4">
      <c r="B462" s="119"/>
      <c r="C462" s="120"/>
      <c r="D462" s="120"/>
    </row>
    <row r="463" spans="2:4">
      <c r="B463" s="119"/>
      <c r="C463" s="120"/>
      <c r="D463" s="120"/>
    </row>
    <row r="464" spans="2:4">
      <c r="B464" s="119"/>
      <c r="C464" s="120"/>
      <c r="D464" s="120"/>
    </row>
    <row r="465" spans="2:4">
      <c r="B465" s="119"/>
      <c r="C465" s="120"/>
      <c r="D465" s="120"/>
    </row>
    <row r="466" spans="2:4">
      <c r="B466" s="119"/>
      <c r="C466" s="120"/>
      <c r="D466" s="120"/>
    </row>
    <row r="467" spans="2:4">
      <c r="B467" s="119"/>
      <c r="C467" s="120"/>
      <c r="D467" s="120"/>
    </row>
    <row r="468" spans="2:4">
      <c r="B468" s="119"/>
      <c r="C468" s="120"/>
      <c r="D468" s="120"/>
    </row>
    <row r="469" spans="2:4">
      <c r="B469" s="119"/>
      <c r="C469" s="120"/>
      <c r="D469" s="120"/>
    </row>
    <row r="470" spans="2:4">
      <c r="B470" s="119"/>
      <c r="C470" s="120"/>
      <c r="D470" s="120"/>
    </row>
    <row r="471" spans="2:4">
      <c r="B471" s="119"/>
      <c r="C471" s="120"/>
      <c r="D471" s="120"/>
    </row>
    <row r="472" spans="2:4">
      <c r="B472" s="119"/>
      <c r="C472" s="120"/>
      <c r="D472" s="120"/>
    </row>
    <row r="473" spans="2:4">
      <c r="B473" s="119"/>
      <c r="C473" s="120"/>
      <c r="D473" s="120"/>
    </row>
    <row r="474" spans="2:4">
      <c r="B474" s="119"/>
      <c r="C474" s="120"/>
      <c r="D474" s="120"/>
    </row>
    <row r="475" spans="2:4">
      <c r="B475" s="119"/>
      <c r="C475" s="120"/>
      <c r="D475" s="120"/>
    </row>
    <row r="476" spans="2:4">
      <c r="B476" s="119"/>
      <c r="C476" s="120"/>
      <c r="D476" s="120"/>
    </row>
    <row r="477" spans="2:4">
      <c r="B477" s="119"/>
      <c r="C477" s="120"/>
      <c r="D477" s="120"/>
    </row>
    <row r="478" spans="2:4">
      <c r="B478" s="119"/>
      <c r="C478" s="120"/>
      <c r="D478" s="120"/>
    </row>
    <row r="479" spans="2:4">
      <c r="B479" s="119"/>
      <c r="C479" s="120"/>
      <c r="D479" s="120"/>
    </row>
    <row r="480" spans="2:4">
      <c r="B480" s="119"/>
      <c r="C480" s="120"/>
      <c r="D480" s="120"/>
    </row>
    <row r="481" spans="2:4">
      <c r="B481" s="119"/>
      <c r="C481" s="120"/>
      <c r="D481" s="120"/>
    </row>
    <row r="482" spans="2:4">
      <c r="B482" s="119"/>
      <c r="C482" s="120"/>
      <c r="D482" s="120"/>
    </row>
    <row r="483" spans="2:4">
      <c r="B483" s="119"/>
      <c r="C483" s="120"/>
      <c r="D483" s="120"/>
    </row>
    <row r="484" spans="2:4">
      <c r="B484" s="119"/>
      <c r="C484" s="120"/>
      <c r="D484" s="120"/>
    </row>
    <row r="485" spans="2:4">
      <c r="B485" s="119"/>
      <c r="C485" s="120"/>
      <c r="D485" s="120"/>
    </row>
    <row r="486" spans="2:4">
      <c r="B486" s="119"/>
      <c r="C486" s="120"/>
      <c r="D486" s="120"/>
    </row>
    <row r="487" spans="2:4">
      <c r="B487" s="119"/>
      <c r="C487" s="120"/>
      <c r="D487" s="120"/>
    </row>
    <row r="488" spans="2:4">
      <c r="B488" s="119"/>
      <c r="C488" s="120"/>
      <c r="D488" s="120"/>
    </row>
    <row r="489" spans="2:4">
      <c r="B489" s="119"/>
      <c r="C489" s="120"/>
      <c r="D489" s="120"/>
    </row>
    <row r="490" spans="2:4">
      <c r="B490" s="119"/>
      <c r="C490" s="120"/>
      <c r="D490" s="120"/>
    </row>
    <row r="491" spans="2:4">
      <c r="B491" s="119"/>
      <c r="C491" s="120"/>
      <c r="D491" s="120"/>
    </row>
    <row r="492" spans="2:4">
      <c r="B492" s="119"/>
      <c r="C492" s="120"/>
      <c r="D492" s="120"/>
    </row>
    <row r="493" spans="2:4">
      <c r="B493" s="119"/>
      <c r="C493" s="120"/>
      <c r="D493" s="120"/>
    </row>
    <row r="494" spans="2:4">
      <c r="B494" s="119"/>
      <c r="C494" s="120"/>
      <c r="D494" s="120"/>
    </row>
    <row r="495" spans="2:4">
      <c r="B495" s="119"/>
      <c r="C495" s="120"/>
      <c r="D495" s="120"/>
    </row>
    <row r="496" spans="2:4">
      <c r="B496" s="119"/>
      <c r="C496" s="120"/>
      <c r="D496" s="120"/>
    </row>
    <row r="497" spans="2:4">
      <c r="B497" s="119"/>
      <c r="C497" s="120"/>
      <c r="D497" s="120"/>
    </row>
    <row r="498" spans="2:4">
      <c r="B498" s="119"/>
      <c r="C498" s="120"/>
      <c r="D498" s="120"/>
    </row>
    <row r="499" spans="2:4">
      <c r="B499" s="119"/>
      <c r="C499" s="120"/>
      <c r="D499" s="120"/>
    </row>
    <row r="500" spans="2:4">
      <c r="B500" s="119"/>
      <c r="C500" s="120"/>
      <c r="D500" s="120"/>
    </row>
    <row r="501" spans="2:4">
      <c r="B501" s="119"/>
      <c r="C501" s="120"/>
      <c r="D501" s="120"/>
    </row>
    <row r="502" spans="2:4">
      <c r="B502" s="119"/>
      <c r="C502" s="120"/>
      <c r="D502" s="120"/>
    </row>
    <row r="503" spans="2:4">
      <c r="B503" s="119"/>
      <c r="C503" s="120"/>
      <c r="D503" s="120"/>
    </row>
    <row r="504" spans="2:4">
      <c r="B504" s="119"/>
      <c r="C504" s="120"/>
      <c r="D504" s="120"/>
    </row>
    <row r="505" spans="2:4">
      <c r="B505" s="119"/>
      <c r="C505" s="120"/>
      <c r="D505" s="120"/>
    </row>
    <row r="506" spans="2:4">
      <c r="B506" s="119"/>
      <c r="C506" s="120"/>
      <c r="D506" s="120"/>
    </row>
    <row r="507" spans="2:4">
      <c r="B507" s="119"/>
      <c r="C507" s="120"/>
      <c r="D507" s="120"/>
    </row>
    <row r="508" spans="2:4">
      <c r="B508" s="119"/>
      <c r="C508" s="120"/>
      <c r="D508" s="120"/>
    </row>
    <row r="509" spans="2:4">
      <c r="B509" s="119"/>
      <c r="C509" s="120"/>
      <c r="D509" s="120"/>
    </row>
    <row r="510" spans="2:4">
      <c r="B510" s="119"/>
      <c r="C510" s="120"/>
      <c r="D510" s="120"/>
    </row>
    <row r="511" spans="2:4">
      <c r="B511" s="119"/>
      <c r="C511" s="120"/>
      <c r="D511" s="120"/>
    </row>
    <row r="512" spans="2:4">
      <c r="B512" s="119"/>
      <c r="C512" s="120"/>
      <c r="D512" s="120"/>
    </row>
    <row r="513" spans="2:4">
      <c r="B513" s="119"/>
      <c r="C513" s="120"/>
      <c r="D513" s="120"/>
    </row>
    <row r="514" spans="2:4">
      <c r="B514" s="119"/>
      <c r="C514" s="120"/>
      <c r="D514" s="120"/>
    </row>
    <row r="515" spans="2:4">
      <c r="B515" s="119"/>
      <c r="C515" s="120"/>
      <c r="D515" s="120"/>
    </row>
    <row r="516" spans="2:4">
      <c r="B516" s="119"/>
      <c r="C516" s="120"/>
      <c r="D516" s="120"/>
    </row>
    <row r="517" spans="2:4">
      <c r="B517" s="119"/>
      <c r="C517" s="120"/>
      <c r="D517" s="120"/>
    </row>
    <row r="518" spans="2:4">
      <c r="B518" s="119"/>
      <c r="C518" s="120"/>
      <c r="D518" s="120"/>
    </row>
    <row r="519" spans="2:4">
      <c r="B519" s="119"/>
      <c r="C519" s="120"/>
      <c r="D519" s="120"/>
    </row>
    <row r="520" spans="2:4">
      <c r="B520" s="119"/>
      <c r="C520" s="120"/>
      <c r="D520" s="120"/>
    </row>
    <row r="521" spans="2:4">
      <c r="B521" s="119"/>
      <c r="C521" s="120"/>
      <c r="D521" s="120"/>
    </row>
    <row r="522" spans="2:4">
      <c r="B522" s="119"/>
      <c r="C522" s="120"/>
      <c r="D522" s="120"/>
    </row>
    <row r="523" spans="2:4">
      <c r="B523" s="119"/>
      <c r="C523" s="120"/>
      <c r="D523" s="120"/>
    </row>
    <row r="524" spans="2:4">
      <c r="B524" s="119"/>
      <c r="C524" s="120"/>
      <c r="D524" s="120"/>
    </row>
    <row r="525" spans="2:4">
      <c r="B525" s="119"/>
      <c r="C525" s="120"/>
      <c r="D525" s="120"/>
    </row>
    <row r="526" spans="2:4">
      <c r="B526" s="119"/>
      <c r="C526" s="120"/>
      <c r="D526" s="120"/>
    </row>
    <row r="527" spans="2:4">
      <c r="B527" s="119"/>
      <c r="C527" s="120"/>
      <c r="D527" s="120"/>
    </row>
    <row r="528" spans="2:4">
      <c r="B528" s="119"/>
      <c r="C528" s="120"/>
      <c r="D528" s="120"/>
    </row>
    <row r="529" spans="2:4">
      <c r="B529" s="119"/>
      <c r="C529" s="120"/>
      <c r="D529" s="120"/>
    </row>
    <row r="530" spans="2:4">
      <c r="B530" s="119"/>
      <c r="C530" s="120"/>
      <c r="D530" s="120"/>
    </row>
    <row r="531" spans="2:4">
      <c r="B531" s="119"/>
      <c r="C531" s="120"/>
      <c r="D531" s="120"/>
    </row>
    <row r="532" spans="2:4">
      <c r="B532" s="119"/>
      <c r="C532" s="120"/>
      <c r="D532" s="120"/>
    </row>
    <row r="533" spans="2:4">
      <c r="B533" s="119"/>
      <c r="C533" s="120"/>
      <c r="D533" s="120"/>
    </row>
    <row r="534" spans="2:4">
      <c r="B534" s="119"/>
      <c r="C534" s="120"/>
      <c r="D534" s="120"/>
    </row>
    <row r="535" spans="2:4">
      <c r="B535" s="119"/>
      <c r="C535" s="120"/>
      <c r="D535" s="120"/>
    </row>
    <row r="536" spans="2:4">
      <c r="B536" s="119"/>
      <c r="C536" s="120"/>
      <c r="D536" s="120"/>
    </row>
    <row r="537" spans="2:4">
      <c r="B537" s="119"/>
      <c r="C537" s="120"/>
      <c r="D537" s="120"/>
    </row>
    <row r="538" spans="2:4">
      <c r="B538" s="119"/>
      <c r="C538" s="120"/>
      <c r="D538" s="120"/>
    </row>
    <row r="539" spans="2:4">
      <c r="B539" s="119"/>
      <c r="C539" s="120"/>
      <c r="D539" s="120"/>
    </row>
    <row r="540" spans="2:4">
      <c r="B540" s="119"/>
      <c r="C540" s="120"/>
      <c r="D540" s="120"/>
    </row>
    <row r="541" spans="2:4">
      <c r="B541" s="119"/>
      <c r="C541" s="120"/>
      <c r="D541" s="120"/>
    </row>
    <row r="542" spans="2:4">
      <c r="B542" s="119"/>
      <c r="C542" s="120"/>
      <c r="D542" s="120"/>
    </row>
    <row r="543" spans="2:4">
      <c r="B543" s="119"/>
      <c r="C543" s="120"/>
      <c r="D543" s="120"/>
    </row>
    <row r="544" spans="2:4">
      <c r="B544" s="119"/>
      <c r="C544" s="120"/>
      <c r="D544" s="120"/>
    </row>
    <row r="545" spans="2:4">
      <c r="B545" s="119"/>
      <c r="C545" s="120"/>
      <c r="D545" s="120"/>
    </row>
    <row r="546" spans="2:4">
      <c r="B546" s="119"/>
      <c r="C546" s="120"/>
      <c r="D546" s="120"/>
    </row>
    <row r="547" spans="2:4">
      <c r="B547" s="119"/>
      <c r="C547" s="120"/>
      <c r="D547" s="120"/>
    </row>
    <row r="548" spans="2:4">
      <c r="B548" s="119"/>
      <c r="C548" s="120"/>
      <c r="D548" s="120"/>
    </row>
    <row r="549" spans="2:4">
      <c r="B549" s="119"/>
      <c r="C549" s="120"/>
      <c r="D549" s="120"/>
    </row>
    <row r="550" spans="2:4">
      <c r="B550" s="119"/>
      <c r="C550" s="120"/>
      <c r="D550" s="120"/>
    </row>
    <row r="551" spans="2:4">
      <c r="B551" s="119"/>
      <c r="C551" s="120"/>
      <c r="D551" s="120"/>
    </row>
    <row r="552" spans="2:4">
      <c r="B552" s="119"/>
      <c r="C552" s="120"/>
      <c r="D552" s="120"/>
    </row>
    <row r="553" spans="2:4">
      <c r="B553" s="119"/>
      <c r="C553" s="120"/>
      <c r="D553" s="120"/>
    </row>
    <row r="554" spans="2:4">
      <c r="B554" s="119"/>
      <c r="C554" s="120"/>
      <c r="D554" s="120"/>
    </row>
    <row r="555" spans="2:4">
      <c r="B555" s="119"/>
      <c r="C555" s="120"/>
      <c r="D555" s="120"/>
    </row>
    <row r="556" spans="2:4">
      <c r="B556" s="119"/>
      <c r="C556" s="120"/>
      <c r="D556" s="120"/>
    </row>
    <row r="557" spans="2:4">
      <c r="B557" s="119"/>
      <c r="C557" s="120"/>
      <c r="D557" s="120"/>
    </row>
    <row r="558" spans="2:4">
      <c r="B558" s="119"/>
      <c r="C558" s="120"/>
      <c r="D558" s="120"/>
    </row>
    <row r="559" spans="2:4">
      <c r="B559" s="119"/>
      <c r="C559" s="120"/>
      <c r="D559" s="120"/>
    </row>
    <row r="560" spans="2:4">
      <c r="B560" s="119"/>
      <c r="C560" s="120"/>
      <c r="D560" s="120"/>
    </row>
    <row r="561" spans="2:4">
      <c r="B561" s="119"/>
      <c r="C561" s="120"/>
      <c r="D561" s="120"/>
    </row>
    <row r="562" spans="2:4">
      <c r="B562" s="119"/>
      <c r="C562" s="120"/>
      <c r="D562" s="120"/>
    </row>
    <row r="563" spans="2:4">
      <c r="B563" s="119"/>
      <c r="C563" s="120"/>
      <c r="D563" s="120"/>
    </row>
    <row r="564" spans="2:4">
      <c r="B564" s="119"/>
      <c r="C564" s="120"/>
      <c r="D564" s="120"/>
    </row>
    <row r="565" spans="2:4">
      <c r="B565" s="119"/>
      <c r="C565" s="120"/>
      <c r="D565" s="120"/>
    </row>
    <row r="566" spans="2:4">
      <c r="B566" s="119"/>
      <c r="C566" s="120"/>
      <c r="D566" s="120"/>
    </row>
    <row r="567" spans="2:4">
      <c r="B567" s="119"/>
      <c r="C567" s="120"/>
      <c r="D567" s="120"/>
    </row>
    <row r="568" spans="2:4">
      <c r="B568" s="119"/>
      <c r="C568" s="120"/>
      <c r="D568" s="120"/>
    </row>
    <row r="569" spans="2:4">
      <c r="B569" s="119"/>
      <c r="C569" s="120"/>
      <c r="D569" s="120"/>
    </row>
    <row r="570" spans="2:4">
      <c r="B570" s="119"/>
      <c r="C570" s="120"/>
      <c r="D570" s="120"/>
    </row>
    <row r="571" spans="2:4">
      <c r="B571" s="119"/>
      <c r="C571" s="120"/>
      <c r="D571" s="120"/>
    </row>
    <row r="572" spans="2:4">
      <c r="B572" s="119"/>
      <c r="C572" s="120"/>
      <c r="D572" s="120"/>
    </row>
    <row r="573" spans="2:4">
      <c r="B573" s="119"/>
      <c r="C573" s="120"/>
      <c r="D573" s="120"/>
    </row>
    <row r="574" spans="2:4">
      <c r="B574" s="119"/>
      <c r="C574" s="120"/>
      <c r="D574" s="120"/>
    </row>
    <row r="575" spans="2:4">
      <c r="B575" s="119"/>
      <c r="C575" s="120"/>
      <c r="D575" s="120"/>
    </row>
    <row r="576" spans="2:4">
      <c r="B576" s="119"/>
      <c r="C576" s="120"/>
      <c r="D576" s="120"/>
    </row>
    <row r="577" spans="2:4">
      <c r="B577" s="119"/>
      <c r="C577" s="120"/>
      <c r="D577" s="120"/>
    </row>
    <row r="578" spans="2:4">
      <c r="B578" s="119"/>
      <c r="C578" s="120"/>
      <c r="D578" s="120"/>
    </row>
    <row r="579" spans="2:4">
      <c r="B579" s="119"/>
      <c r="C579" s="120"/>
      <c r="D579" s="120"/>
    </row>
    <row r="580" spans="2:4">
      <c r="B580" s="119"/>
      <c r="C580" s="120"/>
      <c r="D580" s="120"/>
    </row>
    <row r="581" spans="2:4">
      <c r="B581" s="119"/>
      <c r="C581" s="120"/>
      <c r="D581" s="120"/>
    </row>
    <row r="582" spans="2:4">
      <c r="B582" s="119"/>
      <c r="C582" s="120"/>
      <c r="D582" s="120"/>
    </row>
    <row r="583" spans="2:4">
      <c r="B583" s="119"/>
      <c r="C583" s="120"/>
      <c r="D583" s="120"/>
    </row>
    <row r="584" spans="2:4">
      <c r="B584" s="119"/>
      <c r="C584" s="120"/>
      <c r="D584" s="120"/>
    </row>
    <row r="585" spans="2:4">
      <c r="B585" s="119"/>
      <c r="C585" s="120"/>
      <c r="D585" s="120"/>
    </row>
    <row r="586" spans="2:4">
      <c r="B586" s="119"/>
      <c r="C586" s="120"/>
      <c r="D586" s="120"/>
    </row>
    <row r="587" spans="2:4">
      <c r="B587" s="119"/>
      <c r="C587" s="120"/>
      <c r="D587" s="120"/>
    </row>
    <row r="588" spans="2:4">
      <c r="B588" s="119"/>
      <c r="C588" s="120"/>
      <c r="D588" s="120"/>
    </row>
    <row r="589" spans="2:4">
      <c r="B589" s="119"/>
      <c r="C589" s="120"/>
      <c r="D589" s="120"/>
    </row>
    <row r="590" spans="2:4">
      <c r="B590" s="119"/>
      <c r="C590" s="120"/>
      <c r="D590" s="120"/>
    </row>
    <row r="591" spans="2:4">
      <c r="B591" s="119"/>
      <c r="C591" s="120"/>
      <c r="D591" s="120"/>
    </row>
    <row r="592" spans="2:4">
      <c r="B592" s="119"/>
      <c r="C592" s="120"/>
      <c r="D592" s="120"/>
    </row>
    <row r="593" spans="2:4">
      <c r="B593" s="119"/>
      <c r="C593" s="120"/>
      <c r="D593" s="120"/>
    </row>
    <row r="594" spans="2:4">
      <c r="B594" s="119"/>
      <c r="C594" s="120"/>
      <c r="D594" s="120"/>
    </row>
    <row r="595" spans="2:4">
      <c r="B595" s="119"/>
      <c r="C595" s="120"/>
      <c r="D595" s="120"/>
    </row>
    <row r="596" spans="2:4">
      <c r="B596" s="119"/>
      <c r="C596" s="120"/>
      <c r="D596" s="120"/>
    </row>
    <row r="597" spans="2:4">
      <c r="B597" s="119"/>
      <c r="C597" s="120"/>
      <c r="D597" s="120"/>
    </row>
    <row r="598" spans="2:4">
      <c r="B598" s="119"/>
      <c r="C598" s="120"/>
      <c r="D598" s="120"/>
    </row>
    <row r="599" spans="2:4">
      <c r="B599" s="119"/>
      <c r="C599" s="120"/>
      <c r="D599" s="120"/>
    </row>
    <row r="600" spans="2:4">
      <c r="B600" s="119"/>
      <c r="C600" s="120"/>
      <c r="D600" s="120"/>
    </row>
    <row r="601" spans="2:4">
      <c r="B601" s="119"/>
      <c r="C601" s="120"/>
      <c r="D601" s="120"/>
    </row>
    <row r="602" spans="2:4">
      <c r="B602" s="119"/>
      <c r="C602" s="120"/>
      <c r="D602" s="120"/>
    </row>
    <row r="603" spans="2:4">
      <c r="B603" s="119"/>
      <c r="C603" s="120"/>
      <c r="D603" s="120"/>
    </row>
    <row r="604" spans="2:4">
      <c r="B604" s="119"/>
      <c r="C604" s="120"/>
      <c r="D604" s="120"/>
    </row>
    <row r="605" spans="2:4">
      <c r="B605" s="119"/>
      <c r="C605" s="120"/>
      <c r="D605" s="120"/>
    </row>
    <row r="606" spans="2:4">
      <c r="B606" s="119"/>
      <c r="C606" s="120"/>
      <c r="D606" s="120"/>
    </row>
    <row r="607" spans="2:4">
      <c r="B607" s="119"/>
      <c r="C607" s="120"/>
      <c r="D607" s="120"/>
    </row>
    <row r="608" spans="2:4">
      <c r="B608" s="119"/>
      <c r="C608" s="120"/>
      <c r="D608" s="120"/>
    </row>
    <row r="609" spans="2:4">
      <c r="B609" s="119"/>
      <c r="C609" s="120"/>
      <c r="D609" s="120"/>
    </row>
    <row r="610" spans="2:4">
      <c r="B610" s="119"/>
      <c r="C610" s="120"/>
      <c r="D610" s="120"/>
    </row>
    <row r="611" spans="2:4">
      <c r="B611" s="119"/>
      <c r="C611" s="120"/>
      <c r="D611" s="120"/>
    </row>
    <row r="612" spans="2:4">
      <c r="B612" s="119"/>
      <c r="C612" s="120"/>
      <c r="D612" s="120"/>
    </row>
    <row r="613" spans="2:4">
      <c r="B613" s="119"/>
      <c r="C613" s="120"/>
      <c r="D613" s="120"/>
    </row>
    <row r="614" spans="2:4">
      <c r="B614" s="119"/>
      <c r="C614" s="120"/>
      <c r="D614" s="120"/>
    </row>
    <row r="615" spans="2:4">
      <c r="B615" s="119"/>
      <c r="C615" s="120"/>
      <c r="D615" s="120"/>
    </row>
    <row r="616" spans="2:4">
      <c r="B616" s="119"/>
      <c r="C616" s="120"/>
      <c r="D616" s="120"/>
    </row>
    <row r="617" spans="2:4">
      <c r="B617" s="119"/>
      <c r="C617" s="120"/>
      <c r="D617" s="120"/>
    </row>
    <row r="618" spans="2:4">
      <c r="B618" s="119"/>
      <c r="C618" s="120"/>
      <c r="D618" s="120"/>
    </row>
    <row r="619" spans="2:4">
      <c r="B619" s="119"/>
      <c r="C619" s="120"/>
      <c r="D619" s="120"/>
    </row>
    <row r="620" spans="2:4">
      <c r="B620" s="119"/>
      <c r="C620" s="120"/>
      <c r="D620" s="120"/>
    </row>
    <row r="621" spans="2:4">
      <c r="B621" s="119"/>
      <c r="C621" s="120"/>
      <c r="D621" s="120"/>
    </row>
    <row r="622" spans="2:4">
      <c r="B622" s="119"/>
      <c r="C622" s="120"/>
      <c r="D622" s="120"/>
    </row>
    <row r="623" spans="2:4">
      <c r="B623" s="119"/>
      <c r="C623" s="120"/>
      <c r="D623" s="120"/>
    </row>
    <row r="624" spans="2:4">
      <c r="B624" s="119"/>
      <c r="C624" s="120"/>
      <c r="D624" s="120"/>
    </row>
    <row r="625" spans="2:4">
      <c r="B625" s="119"/>
      <c r="C625" s="120"/>
      <c r="D625" s="120"/>
    </row>
    <row r="626" spans="2:4">
      <c r="B626" s="119"/>
      <c r="C626" s="120"/>
      <c r="D626" s="120"/>
    </row>
    <row r="627" spans="2:4">
      <c r="B627" s="119"/>
      <c r="C627" s="120"/>
      <c r="D627" s="120"/>
    </row>
    <row r="628" spans="2:4">
      <c r="B628" s="119"/>
      <c r="C628" s="120"/>
      <c r="D628" s="120"/>
    </row>
    <row r="629" spans="2:4">
      <c r="B629" s="119"/>
      <c r="C629" s="120"/>
      <c r="D629" s="120"/>
    </row>
    <row r="630" spans="2:4">
      <c r="B630" s="119"/>
      <c r="C630" s="120"/>
      <c r="D630" s="120"/>
    </row>
    <row r="631" spans="2:4">
      <c r="B631" s="119"/>
      <c r="C631" s="120"/>
      <c r="D631" s="120"/>
    </row>
    <row r="632" spans="2:4">
      <c r="B632" s="119"/>
      <c r="C632" s="120"/>
      <c r="D632" s="120"/>
    </row>
    <row r="633" spans="2:4">
      <c r="B633" s="119"/>
      <c r="C633" s="120"/>
      <c r="D633" s="120"/>
    </row>
    <row r="634" spans="2:4">
      <c r="B634" s="119"/>
      <c r="C634" s="120"/>
      <c r="D634" s="120"/>
    </row>
    <row r="635" spans="2:4">
      <c r="B635" s="119"/>
      <c r="C635" s="120"/>
      <c r="D635" s="120"/>
    </row>
    <row r="636" spans="2:4">
      <c r="B636" s="119"/>
      <c r="C636" s="120"/>
      <c r="D636" s="120"/>
    </row>
    <row r="637" spans="2:4">
      <c r="B637" s="119"/>
      <c r="C637" s="120"/>
      <c r="D637" s="120"/>
    </row>
    <row r="638" spans="2:4">
      <c r="B638" s="119"/>
      <c r="C638" s="120"/>
      <c r="D638" s="120"/>
    </row>
    <row r="639" spans="2:4">
      <c r="B639" s="119"/>
      <c r="C639" s="120"/>
      <c r="D639" s="120"/>
    </row>
    <row r="640" spans="2:4">
      <c r="B640" s="119"/>
      <c r="C640" s="120"/>
      <c r="D640" s="120"/>
    </row>
    <row r="641" spans="2:4">
      <c r="B641" s="119"/>
      <c r="C641" s="120"/>
      <c r="D641" s="120"/>
    </row>
    <row r="642" spans="2:4">
      <c r="B642" s="119"/>
      <c r="C642" s="120"/>
      <c r="D642" s="120"/>
    </row>
    <row r="643" spans="2:4">
      <c r="B643" s="119"/>
      <c r="C643" s="120"/>
      <c r="D643" s="120"/>
    </row>
    <row r="644" spans="2:4">
      <c r="B644" s="119"/>
      <c r="C644" s="120"/>
      <c r="D644" s="120"/>
    </row>
    <row r="645" spans="2:4">
      <c r="B645" s="119"/>
      <c r="C645" s="120"/>
      <c r="D645" s="120"/>
    </row>
    <row r="646" spans="2:4">
      <c r="B646" s="119"/>
      <c r="C646" s="120"/>
      <c r="D646" s="120"/>
    </row>
    <row r="647" spans="2:4">
      <c r="B647" s="119"/>
      <c r="C647" s="120"/>
      <c r="D647" s="120"/>
    </row>
    <row r="648" spans="2:4">
      <c r="B648" s="119"/>
      <c r="C648" s="120"/>
      <c r="D648" s="120"/>
    </row>
    <row r="649" spans="2:4">
      <c r="B649" s="119"/>
      <c r="C649" s="120"/>
      <c r="D649" s="120"/>
    </row>
    <row r="650" spans="2:4">
      <c r="B650" s="119"/>
      <c r="C650" s="120"/>
      <c r="D650" s="120"/>
    </row>
    <row r="651" spans="2:4">
      <c r="B651" s="119"/>
      <c r="C651" s="120"/>
      <c r="D651" s="120"/>
    </row>
    <row r="652" spans="2:4">
      <c r="B652" s="119"/>
      <c r="C652" s="120"/>
      <c r="D652" s="120"/>
    </row>
    <row r="653" spans="2:4">
      <c r="B653" s="119"/>
      <c r="C653" s="120"/>
      <c r="D653" s="120"/>
    </row>
    <row r="654" spans="2:4">
      <c r="B654" s="119"/>
      <c r="C654" s="120"/>
      <c r="D654" s="120"/>
    </row>
    <row r="655" spans="2:4">
      <c r="B655" s="119"/>
      <c r="C655" s="120"/>
      <c r="D655" s="120"/>
    </row>
    <row r="656" spans="2:4">
      <c r="B656" s="119"/>
      <c r="C656" s="120"/>
      <c r="D656" s="120"/>
    </row>
    <row r="657" spans="2:4">
      <c r="B657" s="119"/>
      <c r="C657" s="120"/>
      <c r="D657" s="120"/>
    </row>
    <row r="658" spans="2:4">
      <c r="B658" s="119"/>
      <c r="C658" s="120"/>
      <c r="D658" s="120"/>
    </row>
    <row r="659" spans="2:4">
      <c r="B659" s="119"/>
      <c r="C659" s="120"/>
      <c r="D659" s="120"/>
    </row>
    <row r="660" spans="2:4">
      <c r="B660" s="119"/>
      <c r="C660" s="120"/>
      <c r="D660" s="120"/>
    </row>
    <row r="661" spans="2:4">
      <c r="B661" s="119"/>
      <c r="C661" s="120"/>
      <c r="D661" s="120"/>
    </row>
    <row r="662" spans="2:4">
      <c r="B662" s="119"/>
      <c r="C662" s="120"/>
      <c r="D662" s="120"/>
    </row>
    <row r="663" spans="2:4">
      <c r="B663" s="119"/>
      <c r="C663" s="120"/>
      <c r="D663" s="120"/>
    </row>
    <row r="664" spans="2:4">
      <c r="B664" s="119"/>
      <c r="C664" s="120"/>
      <c r="D664" s="120"/>
    </row>
    <row r="665" spans="2:4">
      <c r="B665" s="119"/>
      <c r="C665" s="120"/>
      <c r="D665" s="120"/>
    </row>
    <row r="666" spans="2:4">
      <c r="B666" s="119"/>
      <c r="C666" s="120"/>
      <c r="D666" s="120"/>
    </row>
    <row r="667" spans="2:4">
      <c r="B667" s="119"/>
      <c r="C667" s="120"/>
      <c r="D667" s="120"/>
    </row>
    <row r="668" spans="2:4">
      <c r="B668" s="119"/>
      <c r="C668" s="120"/>
      <c r="D668" s="120"/>
    </row>
    <row r="669" spans="2:4">
      <c r="B669" s="119"/>
      <c r="C669" s="120"/>
      <c r="D669" s="120"/>
    </row>
    <row r="670" spans="2:4">
      <c r="B670" s="119"/>
      <c r="C670" s="120"/>
      <c r="D670" s="120"/>
    </row>
    <row r="671" spans="2:4">
      <c r="B671" s="119"/>
      <c r="C671" s="120"/>
      <c r="D671" s="120"/>
    </row>
    <row r="672" spans="2:4">
      <c r="B672" s="119"/>
      <c r="C672" s="120"/>
      <c r="D672" s="120"/>
    </row>
    <row r="673" spans="2:4">
      <c r="B673" s="119"/>
      <c r="C673" s="120"/>
      <c r="D673" s="120"/>
    </row>
    <row r="674" spans="2:4">
      <c r="B674" s="119"/>
      <c r="C674" s="120"/>
      <c r="D674" s="120"/>
    </row>
    <row r="675" spans="2:4">
      <c r="B675" s="119"/>
      <c r="C675" s="120"/>
      <c r="D675" s="120"/>
    </row>
    <row r="676" spans="2:4">
      <c r="B676" s="119"/>
      <c r="C676" s="120"/>
      <c r="D676" s="120"/>
    </row>
    <row r="677" spans="2:4">
      <c r="B677" s="119"/>
      <c r="C677" s="120"/>
      <c r="D677" s="120"/>
    </row>
    <row r="678" spans="2:4">
      <c r="B678" s="119"/>
      <c r="C678" s="120"/>
      <c r="D678" s="120"/>
    </row>
    <row r="679" spans="2:4">
      <c r="B679" s="119"/>
      <c r="C679" s="120"/>
      <c r="D679" s="120"/>
    </row>
    <row r="680" spans="2:4">
      <c r="B680" s="119"/>
      <c r="C680" s="120"/>
      <c r="D680" s="120"/>
    </row>
    <row r="681" spans="2:4">
      <c r="B681" s="119"/>
      <c r="C681" s="120"/>
      <c r="D681" s="120"/>
    </row>
    <row r="682" spans="2:4">
      <c r="B682" s="119"/>
      <c r="C682" s="120"/>
      <c r="D682" s="120"/>
    </row>
    <row r="683" spans="2:4">
      <c r="B683" s="119"/>
      <c r="C683" s="120"/>
      <c r="D683" s="120"/>
    </row>
    <row r="684" spans="2:4">
      <c r="B684" s="119"/>
      <c r="C684" s="120"/>
      <c r="D684" s="120"/>
    </row>
    <row r="685" spans="2:4">
      <c r="B685" s="119"/>
      <c r="C685" s="120"/>
      <c r="D685" s="120"/>
    </row>
    <row r="686" spans="2:4">
      <c r="B686" s="119"/>
      <c r="C686" s="120"/>
      <c r="D686" s="120"/>
    </row>
    <row r="687" spans="2:4">
      <c r="B687" s="119"/>
      <c r="C687" s="120"/>
      <c r="D687" s="120"/>
    </row>
    <row r="688" spans="2:4">
      <c r="B688" s="119"/>
      <c r="C688" s="120"/>
      <c r="D688" s="120"/>
    </row>
    <row r="689" spans="2:4">
      <c r="B689" s="119"/>
      <c r="C689" s="120"/>
      <c r="D689" s="120"/>
    </row>
    <row r="690" spans="2:4">
      <c r="B690" s="119"/>
      <c r="C690" s="120"/>
      <c r="D690" s="120"/>
    </row>
    <row r="691" spans="2:4">
      <c r="B691" s="119"/>
      <c r="C691" s="120"/>
      <c r="D691" s="120"/>
    </row>
    <row r="692" spans="2:4">
      <c r="B692" s="119"/>
      <c r="C692" s="120"/>
      <c r="D692" s="120"/>
    </row>
    <row r="693" spans="2:4">
      <c r="B693" s="119"/>
      <c r="C693" s="120"/>
      <c r="D693" s="120"/>
    </row>
    <row r="694" spans="2:4">
      <c r="B694" s="119"/>
      <c r="C694" s="120"/>
      <c r="D694" s="120"/>
    </row>
    <row r="695" spans="2:4">
      <c r="B695" s="119"/>
      <c r="C695" s="120"/>
      <c r="D695" s="120"/>
    </row>
    <row r="696" spans="2:4">
      <c r="B696" s="119"/>
      <c r="C696" s="120"/>
      <c r="D696" s="120"/>
    </row>
    <row r="697" spans="2:4">
      <c r="B697" s="119"/>
      <c r="C697" s="120"/>
      <c r="D697" s="120"/>
    </row>
    <row r="698" spans="2:4">
      <c r="B698" s="119"/>
      <c r="C698" s="120"/>
      <c r="D698" s="120"/>
    </row>
    <row r="699" spans="2:4">
      <c r="B699" s="119"/>
      <c r="C699" s="120"/>
      <c r="D699" s="120"/>
    </row>
    <row r="700" spans="2:4">
      <c r="B700" s="119"/>
      <c r="C700" s="120"/>
      <c r="D700" s="120"/>
    </row>
    <row r="701" spans="2:4">
      <c r="B701" s="119"/>
      <c r="C701" s="120"/>
      <c r="D701" s="120"/>
    </row>
    <row r="702" spans="2:4">
      <c r="B702" s="119"/>
      <c r="C702" s="120"/>
      <c r="D702" s="120"/>
    </row>
    <row r="703" spans="2:4">
      <c r="B703" s="119"/>
      <c r="C703" s="120"/>
      <c r="D703" s="120"/>
    </row>
    <row r="704" spans="2:4">
      <c r="B704" s="119"/>
      <c r="C704" s="120"/>
      <c r="D704" s="120"/>
    </row>
    <row r="705" spans="2:4">
      <c r="B705" s="119"/>
      <c r="C705" s="120"/>
      <c r="D705" s="120"/>
    </row>
    <row r="706" spans="2:4">
      <c r="B706" s="119"/>
      <c r="C706" s="120"/>
      <c r="D706" s="120"/>
    </row>
    <row r="707" spans="2:4">
      <c r="B707" s="119"/>
      <c r="C707" s="120"/>
      <c r="D707" s="120"/>
    </row>
    <row r="708" spans="2:4">
      <c r="B708" s="119"/>
      <c r="C708" s="120"/>
      <c r="D708" s="120"/>
    </row>
    <row r="709" spans="2:4">
      <c r="B709" s="119"/>
      <c r="C709" s="120"/>
      <c r="D709" s="120"/>
    </row>
    <row r="710" spans="2:4">
      <c r="B710" s="119"/>
      <c r="C710" s="120"/>
      <c r="D710" s="120"/>
    </row>
    <row r="711" spans="2:4">
      <c r="B711" s="119"/>
      <c r="C711" s="120"/>
      <c r="D711" s="120"/>
    </row>
    <row r="712" spans="2:4">
      <c r="B712" s="119"/>
      <c r="C712" s="120"/>
      <c r="D712" s="120"/>
    </row>
    <row r="713" spans="2:4">
      <c r="B713" s="119"/>
      <c r="C713" s="120"/>
      <c r="D713" s="120"/>
    </row>
    <row r="714" spans="2:4">
      <c r="B714" s="119"/>
      <c r="C714" s="120"/>
      <c r="D714" s="120"/>
    </row>
    <row r="715" spans="2:4">
      <c r="B715" s="119"/>
      <c r="C715" s="120"/>
      <c r="D715" s="120"/>
    </row>
    <row r="716" spans="2:4">
      <c r="B716" s="119"/>
      <c r="C716" s="120"/>
      <c r="D716" s="120"/>
    </row>
    <row r="717" spans="2:4">
      <c r="B717" s="119"/>
      <c r="C717" s="120"/>
      <c r="D717" s="120"/>
    </row>
    <row r="718" spans="2:4">
      <c r="B718" s="119"/>
      <c r="C718" s="120"/>
      <c r="D718" s="120"/>
    </row>
    <row r="719" spans="2:4">
      <c r="B719" s="119"/>
      <c r="C719" s="120"/>
      <c r="D719" s="120"/>
    </row>
    <row r="720" spans="2:4">
      <c r="B720" s="119"/>
      <c r="C720" s="120"/>
      <c r="D720" s="120"/>
    </row>
    <row r="721" spans="2:4">
      <c r="B721" s="119"/>
      <c r="C721" s="120"/>
      <c r="D721" s="120"/>
    </row>
    <row r="722" spans="2:4">
      <c r="B722" s="119"/>
      <c r="C722" s="120"/>
      <c r="D722" s="120"/>
    </row>
    <row r="723" spans="2:4">
      <c r="B723" s="119"/>
      <c r="C723" s="120"/>
      <c r="D723" s="120"/>
    </row>
    <row r="724" spans="2:4">
      <c r="B724" s="119"/>
      <c r="C724" s="120"/>
      <c r="D724" s="120"/>
    </row>
    <row r="725" spans="2:4">
      <c r="B725" s="119"/>
      <c r="C725" s="120"/>
      <c r="D725" s="120"/>
    </row>
    <row r="726" spans="2:4">
      <c r="B726" s="119"/>
      <c r="C726" s="120"/>
      <c r="D726" s="120"/>
    </row>
    <row r="727" spans="2:4">
      <c r="B727" s="119"/>
      <c r="C727" s="120"/>
      <c r="D727" s="120"/>
    </row>
    <row r="728" spans="2:4">
      <c r="B728" s="119"/>
      <c r="C728" s="120"/>
      <c r="D728" s="120"/>
    </row>
    <row r="729" spans="2:4">
      <c r="B729" s="119"/>
      <c r="C729" s="120"/>
      <c r="D729" s="120"/>
    </row>
    <row r="730" spans="2:4">
      <c r="B730" s="119"/>
      <c r="C730" s="120"/>
      <c r="D730" s="120"/>
    </row>
    <row r="731" spans="2:4">
      <c r="B731" s="119"/>
      <c r="C731" s="120"/>
      <c r="D731" s="120"/>
    </row>
    <row r="732" spans="2:4">
      <c r="B732" s="119"/>
      <c r="C732" s="120"/>
      <c r="D732" s="120"/>
    </row>
    <row r="733" spans="2:4">
      <c r="B733" s="119"/>
      <c r="C733" s="120"/>
      <c r="D733" s="120"/>
    </row>
    <row r="734" spans="2:4">
      <c r="B734" s="119"/>
      <c r="C734" s="120"/>
      <c r="D734" s="120"/>
    </row>
    <row r="735" spans="2:4">
      <c r="B735" s="119"/>
      <c r="C735" s="120"/>
      <c r="D735" s="120"/>
    </row>
    <row r="736" spans="2:4">
      <c r="B736" s="119"/>
      <c r="C736" s="120"/>
      <c r="D736" s="120"/>
    </row>
    <row r="737" spans="2:4">
      <c r="B737" s="119"/>
      <c r="C737" s="120"/>
      <c r="D737" s="120"/>
    </row>
    <row r="738" spans="2:4">
      <c r="B738" s="119"/>
      <c r="C738" s="120"/>
      <c r="D738" s="120"/>
    </row>
    <row r="739" spans="2:4">
      <c r="B739" s="119"/>
      <c r="C739" s="120"/>
      <c r="D739" s="120"/>
    </row>
    <row r="740" spans="2:4">
      <c r="B740" s="119"/>
      <c r="C740" s="120"/>
      <c r="D740" s="120"/>
    </row>
    <row r="741" spans="2:4">
      <c r="B741" s="119"/>
      <c r="C741" s="120"/>
      <c r="D741" s="120"/>
    </row>
    <row r="742" spans="2:4">
      <c r="B742" s="119"/>
      <c r="C742" s="120"/>
      <c r="D742" s="120"/>
    </row>
    <row r="743" spans="2:4">
      <c r="B743" s="119"/>
      <c r="C743" s="120"/>
      <c r="D743" s="120"/>
    </row>
    <row r="744" spans="2:4">
      <c r="B744" s="119"/>
      <c r="C744" s="120"/>
      <c r="D744" s="120"/>
    </row>
    <row r="745" spans="2:4">
      <c r="B745" s="119"/>
      <c r="C745" s="120"/>
      <c r="D745" s="120"/>
    </row>
    <row r="746" spans="2:4">
      <c r="B746" s="119"/>
      <c r="C746" s="120"/>
      <c r="D746" s="120"/>
    </row>
    <row r="747" spans="2:4">
      <c r="B747" s="119"/>
      <c r="C747" s="120"/>
      <c r="D747" s="120"/>
    </row>
    <row r="748" spans="2:4">
      <c r="B748" s="119"/>
      <c r="C748" s="120"/>
      <c r="D748" s="120"/>
    </row>
    <row r="749" spans="2:4">
      <c r="B749" s="119"/>
      <c r="C749" s="120"/>
      <c r="D749" s="120"/>
    </row>
    <row r="750" spans="2:4">
      <c r="B750" s="119"/>
      <c r="C750" s="120"/>
      <c r="D750" s="120"/>
    </row>
    <row r="751" spans="2:4">
      <c r="B751" s="119"/>
      <c r="C751" s="120"/>
      <c r="D751" s="120"/>
    </row>
    <row r="752" spans="2:4">
      <c r="B752" s="119"/>
      <c r="C752" s="120"/>
      <c r="D752" s="120"/>
    </row>
    <row r="753" spans="2:4">
      <c r="B753" s="119"/>
      <c r="C753" s="120"/>
      <c r="D753" s="120"/>
    </row>
    <row r="754" spans="2:4">
      <c r="B754" s="119"/>
      <c r="C754" s="120"/>
      <c r="D754" s="120"/>
    </row>
    <row r="755" spans="2:4">
      <c r="B755" s="119"/>
      <c r="C755" s="120"/>
      <c r="D755" s="120"/>
    </row>
    <row r="756" spans="2:4">
      <c r="B756" s="119"/>
      <c r="C756" s="120"/>
      <c r="D756" s="120"/>
    </row>
    <row r="757" spans="2:4">
      <c r="B757" s="119"/>
      <c r="C757" s="120"/>
      <c r="D757" s="120"/>
    </row>
    <row r="758" spans="2:4">
      <c r="B758" s="119"/>
      <c r="C758" s="120"/>
      <c r="D758" s="120"/>
    </row>
    <row r="759" spans="2:4">
      <c r="B759" s="119"/>
      <c r="C759" s="120"/>
      <c r="D759" s="120"/>
    </row>
    <row r="760" spans="2:4">
      <c r="B760" s="119"/>
      <c r="C760" s="120"/>
      <c r="D760" s="120"/>
    </row>
    <row r="761" spans="2:4">
      <c r="B761" s="119"/>
      <c r="C761" s="120"/>
      <c r="D761" s="120"/>
    </row>
    <row r="762" spans="2:4">
      <c r="B762" s="119"/>
      <c r="C762" s="120"/>
      <c r="D762" s="120"/>
    </row>
    <row r="763" spans="2:4">
      <c r="B763" s="119"/>
      <c r="C763" s="120"/>
      <c r="D763" s="120"/>
    </row>
    <row r="764" spans="2:4">
      <c r="B764" s="119"/>
      <c r="C764" s="120"/>
      <c r="D764" s="120"/>
    </row>
    <row r="765" spans="2:4">
      <c r="B765" s="119"/>
      <c r="C765" s="120"/>
      <c r="D765" s="120"/>
    </row>
    <row r="766" spans="2:4">
      <c r="B766" s="119"/>
      <c r="C766" s="120"/>
      <c r="D766" s="120"/>
    </row>
    <row r="767" spans="2:4">
      <c r="B767" s="119"/>
      <c r="C767" s="120"/>
      <c r="D767" s="120"/>
    </row>
    <row r="768" spans="2:4">
      <c r="B768" s="119"/>
      <c r="C768" s="120"/>
      <c r="D768" s="120"/>
    </row>
    <row r="769" spans="2:4">
      <c r="B769" s="119"/>
      <c r="C769" s="120"/>
      <c r="D769" s="120"/>
    </row>
    <row r="770" spans="2:4">
      <c r="B770" s="119"/>
      <c r="C770" s="120"/>
      <c r="D770" s="120"/>
    </row>
    <row r="771" spans="2:4">
      <c r="B771" s="119"/>
      <c r="C771" s="120"/>
      <c r="D771" s="120"/>
    </row>
    <row r="772" spans="2:4">
      <c r="B772" s="119"/>
      <c r="C772" s="120"/>
      <c r="D772" s="120"/>
    </row>
    <row r="773" spans="2:4">
      <c r="B773" s="119"/>
      <c r="C773" s="120"/>
      <c r="D773" s="120"/>
    </row>
    <row r="774" spans="2:4">
      <c r="B774" s="119"/>
      <c r="C774" s="120"/>
      <c r="D774" s="120"/>
    </row>
    <row r="775" spans="2:4">
      <c r="B775" s="119"/>
      <c r="C775" s="120"/>
      <c r="D775" s="120"/>
    </row>
    <row r="776" spans="2:4">
      <c r="B776" s="119"/>
      <c r="C776" s="120"/>
      <c r="D776" s="120"/>
    </row>
    <row r="777" spans="2:4">
      <c r="B777" s="119"/>
      <c r="C777" s="120"/>
      <c r="D777" s="120"/>
    </row>
    <row r="778" spans="2:4">
      <c r="B778" s="119"/>
      <c r="C778" s="120"/>
      <c r="D778" s="120"/>
    </row>
    <row r="779" spans="2:4">
      <c r="B779" s="119"/>
      <c r="C779" s="120"/>
      <c r="D779" s="120"/>
    </row>
    <row r="780" spans="2:4">
      <c r="B780" s="119"/>
      <c r="C780" s="120"/>
      <c r="D780" s="120"/>
    </row>
    <row r="781" spans="2:4">
      <c r="B781" s="119"/>
      <c r="C781" s="120"/>
      <c r="D781" s="120"/>
    </row>
    <row r="782" spans="2:4">
      <c r="B782" s="119"/>
      <c r="C782" s="120"/>
      <c r="D782" s="120"/>
    </row>
    <row r="783" spans="2:4">
      <c r="B783" s="119"/>
      <c r="C783" s="120"/>
      <c r="D783" s="120"/>
    </row>
    <row r="784" spans="2:4">
      <c r="B784" s="119"/>
      <c r="C784" s="120"/>
      <c r="D784" s="120"/>
    </row>
    <row r="785" spans="2:4">
      <c r="B785" s="119"/>
      <c r="C785" s="120"/>
      <c r="D785" s="120"/>
    </row>
    <row r="786" spans="2:4">
      <c r="B786" s="119"/>
      <c r="C786" s="120"/>
      <c r="D786" s="120"/>
    </row>
    <row r="787" spans="2:4">
      <c r="B787" s="119"/>
      <c r="C787" s="120"/>
      <c r="D787" s="120"/>
    </row>
    <row r="788" spans="2:4">
      <c r="B788" s="119"/>
      <c r="C788" s="120"/>
      <c r="D788" s="120"/>
    </row>
    <row r="789" spans="2:4">
      <c r="B789" s="119"/>
      <c r="C789" s="120"/>
      <c r="D789" s="120"/>
    </row>
    <row r="790" spans="2:4">
      <c r="B790" s="119"/>
      <c r="C790" s="120"/>
      <c r="D790" s="120"/>
    </row>
    <row r="791" spans="2:4">
      <c r="B791" s="119"/>
      <c r="C791" s="120"/>
      <c r="D791" s="120"/>
    </row>
    <row r="792" spans="2:4">
      <c r="B792" s="119"/>
      <c r="C792" s="120"/>
      <c r="D792" s="120"/>
    </row>
    <row r="793" spans="2:4">
      <c r="B793" s="119"/>
      <c r="C793" s="120"/>
      <c r="D793" s="120"/>
    </row>
    <row r="794" spans="2:4">
      <c r="B794" s="119"/>
      <c r="C794" s="120"/>
      <c r="D794" s="120"/>
    </row>
    <row r="795" spans="2:4">
      <c r="B795" s="119"/>
      <c r="C795" s="120"/>
      <c r="D795" s="120"/>
    </row>
    <row r="796" spans="2:4">
      <c r="B796" s="119"/>
      <c r="C796" s="120"/>
      <c r="D796" s="120"/>
    </row>
    <row r="797" spans="2:4">
      <c r="B797" s="119"/>
      <c r="C797" s="120"/>
      <c r="D797" s="120"/>
    </row>
    <row r="798" spans="2:4">
      <c r="B798" s="119"/>
      <c r="C798" s="120"/>
      <c r="D798" s="120"/>
    </row>
    <row r="799" spans="2:4">
      <c r="B799" s="119"/>
      <c r="C799" s="120"/>
      <c r="D799" s="120"/>
    </row>
    <row r="800" spans="2:4">
      <c r="B800" s="119"/>
      <c r="C800" s="120"/>
      <c r="D800" s="120"/>
    </row>
    <row r="801" spans="2:4">
      <c r="B801" s="119"/>
      <c r="C801" s="120"/>
      <c r="D801" s="120"/>
    </row>
    <row r="802" spans="2:4">
      <c r="B802" s="119"/>
      <c r="C802" s="120"/>
      <c r="D802" s="120"/>
    </row>
    <row r="803" spans="2:4">
      <c r="B803" s="119"/>
      <c r="C803" s="120"/>
      <c r="D803" s="120"/>
    </row>
    <row r="804" spans="2:4">
      <c r="B804" s="119"/>
      <c r="C804" s="120"/>
      <c r="D804" s="120"/>
    </row>
    <row r="805" spans="2:4">
      <c r="B805" s="119"/>
      <c r="C805" s="120"/>
      <c r="D805" s="120"/>
    </row>
    <row r="806" spans="2:4">
      <c r="B806" s="119"/>
      <c r="C806" s="120"/>
      <c r="D806" s="120"/>
    </row>
    <row r="807" spans="2:4">
      <c r="B807" s="119"/>
      <c r="C807" s="120"/>
      <c r="D807" s="120"/>
    </row>
    <row r="808" spans="2:4">
      <c r="B808" s="119"/>
      <c r="C808" s="120"/>
      <c r="D808" s="120"/>
    </row>
    <row r="809" spans="2:4">
      <c r="B809" s="119"/>
      <c r="C809" s="120"/>
      <c r="D809" s="120"/>
    </row>
    <row r="810" spans="2:4">
      <c r="B810" s="119"/>
      <c r="C810" s="120"/>
      <c r="D810" s="120"/>
    </row>
    <row r="811" spans="2:4">
      <c r="B811" s="119"/>
      <c r="C811" s="120"/>
      <c r="D811" s="120"/>
    </row>
    <row r="812" spans="2:4">
      <c r="B812" s="119"/>
      <c r="C812" s="120"/>
      <c r="D812" s="120"/>
    </row>
    <row r="813" spans="2:4">
      <c r="B813" s="119"/>
      <c r="C813" s="120"/>
      <c r="D813" s="120"/>
    </row>
    <row r="814" spans="2:4">
      <c r="B814" s="119"/>
      <c r="C814" s="120"/>
      <c r="D814" s="120"/>
    </row>
    <row r="815" spans="2:4">
      <c r="B815" s="119"/>
      <c r="C815" s="120"/>
      <c r="D815" s="120"/>
    </row>
    <row r="816" spans="2:4">
      <c r="B816" s="119"/>
      <c r="C816" s="120"/>
      <c r="D816" s="120"/>
    </row>
    <row r="817" spans="2:4">
      <c r="B817" s="119"/>
      <c r="C817" s="120"/>
      <c r="D817" s="120"/>
    </row>
    <row r="818" spans="2:4">
      <c r="B818" s="119"/>
      <c r="C818" s="120"/>
      <c r="D818" s="120"/>
    </row>
    <row r="819" spans="2:4">
      <c r="B819" s="119"/>
      <c r="C819" s="120"/>
      <c r="D819" s="120"/>
    </row>
    <row r="820" spans="2:4">
      <c r="B820" s="119"/>
      <c r="C820" s="120"/>
      <c r="D820" s="120"/>
    </row>
    <row r="821" spans="2:4">
      <c r="B821" s="119"/>
      <c r="C821" s="120"/>
      <c r="D821" s="120"/>
    </row>
    <row r="822" spans="2:4">
      <c r="B822" s="119"/>
      <c r="C822" s="120"/>
      <c r="D822" s="120"/>
    </row>
    <row r="823" spans="2:4">
      <c r="B823" s="119"/>
      <c r="C823" s="120"/>
      <c r="D823" s="120"/>
    </row>
    <row r="824" spans="2:4">
      <c r="B824" s="119"/>
      <c r="C824" s="120"/>
      <c r="D824" s="120"/>
    </row>
    <row r="825" spans="2:4">
      <c r="B825" s="119"/>
      <c r="C825" s="120"/>
      <c r="D825" s="120"/>
    </row>
    <row r="826" spans="2:4">
      <c r="B826" s="119"/>
      <c r="C826" s="120"/>
      <c r="D826" s="120"/>
    </row>
    <row r="827" spans="2:4">
      <c r="B827" s="119"/>
      <c r="C827" s="120"/>
      <c r="D827" s="120"/>
    </row>
    <row r="828" spans="2:4">
      <c r="B828" s="119"/>
      <c r="C828" s="120"/>
      <c r="D828" s="120"/>
    </row>
    <row r="829" spans="2:4">
      <c r="B829" s="119"/>
      <c r="C829" s="120"/>
      <c r="D829" s="120"/>
    </row>
    <row r="830" spans="2:4">
      <c r="B830" s="119"/>
      <c r="C830" s="120"/>
      <c r="D830" s="120"/>
    </row>
    <row r="831" spans="2:4">
      <c r="B831" s="119"/>
      <c r="C831" s="120"/>
      <c r="D831" s="120"/>
    </row>
    <row r="832" spans="2:4">
      <c r="B832" s="119"/>
      <c r="C832" s="120"/>
      <c r="D832" s="120"/>
    </row>
    <row r="833" spans="2:4">
      <c r="B833" s="119"/>
      <c r="C833" s="120"/>
      <c r="D833" s="120"/>
    </row>
    <row r="834" spans="2:4">
      <c r="B834" s="119"/>
      <c r="C834" s="120"/>
      <c r="D834" s="120"/>
    </row>
    <row r="835" spans="2:4">
      <c r="B835" s="119"/>
      <c r="C835" s="120"/>
      <c r="D835" s="120"/>
    </row>
    <row r="836" spans="2:4">
      <c r="B836" s="119"/>
      <c r="C836" s="120"/>
      <c r="D836" s="120"/>
    </row>
    <row r="837" spans="2:4">
      <c r="B837" s="119"/>
      <c r="C837" s="120"/>
      <c r="D837" s="120"/>
    </row>
    <row r="838" spans="2:4">
      <c r="B838" s="119"/>
      <c r="C838" s="120"/>
      <c r="D838" s="120"/>
    </row>
    <row r="839" spans="2:4">
      <c r="B839" s="119"/>
      <c r="C839" s="120"/>
      <c r="D839" s="120"/>
    </row>
    <row r="840" spans="2:4">
      <c r="B840" s="119"/>
      <c r="C840" s="120"/>
      <c r="D840" s="120"/>
    </row>
    <row r="841" spans="2:4">
      <c r="B841" s="119"/>
      <c r="C841" s="120"/>
      <c r="D841" s="120"/>
    </row>
    <row r="842" spans="2:4">
      <c r="B842" s="119"/>
      <c r="C842" s="120"/>
      <c r="D842" s="120"/>
    </row>
    <row r="843" spans="2:4">
      <c r="B843" s="119"/>
      <c r="C843" s="120"/>
      <c r="D843" s="120"/>
    </row>
    <row r="844" spans="2:4">
      <c r="B844" s="119"/>
      <c r="C844" s="120"/>
      <c r="D844" s="120"/>
    </row>
    <row r="845" spans="2:4">
      <c r="B845" s="119"/>
      <c r="C845" s="120"/>
      <c r="D845" s="120"/>
    </row>
    <row r="846" spans="2:4">
      <c r="B846" s="119"/>
      <c r="C846" s="120"/>
      <c r="D846" s="120"/>
    </row>
    <row r="847" spans="2:4">
      <c r="B847" s="119"/>
      <c r="C847" s="120"/>
      <c r="D847" s="120"/>
    </row>
    <row r="848" spans="2:4">
      <c r="B848" s="119"/>
      <c r="C848" s="120"/>
      <c r="D848" s="120"/>
    </row>
    <row r="849" spans="2:4">
      <c r="B849" s="119"/>
      <c r="C849" s="120"/>
      <c r="D849" s="120"/>
    </row>
    <row r="850" spans="2:4">
      <c r="B850" s="119"/>
      <c r="C850" s="120"/>
      <c r="D850" s="120"/>
    </row>
    <row r="851" spans="2:4">
      <c r="B851" s="119"/>
      <c r="C851" s="120"/>
      <c r="D851" s="120"/>
    </row>
    <row r="852" spans="2:4">
      <c r="B852" s="119"/>
      <c r="C852" s="120"/>
      <c r="D852" s="120"/>
    </row>
    <row r="853" spans="2:4">
      <c r="B853" s="119"/>
      <c r="C853" s="120"/>
      <c r="D853" s="120"/>
    </row>
    <row r="854" spans="2:4">
      <c r="B854" s="119"/>
      <c r="C854" s="120"/>
      <c r="D854" s="120"/>
    </row>
    <row r="855" spans="2:4">
      <c r="B855" s="119"/>
      <c r="C855" s="120"/>
      <c r="D855" s="120"/>
    </row>
    <row r="856" spans="2:4">
      <c r="B856" s="119"/>
      <c r="C856" s="120"/>
      <c r="D856" s="120"/>
    </row>
    <row r="857" spans="2:4">
      <c r="B857" s="119"/>
      <c r="C857" s="120"/>
      <c r="D857" s="120"/>
    </row>
    <row r="858" spans="2:4">
      <c r="B858" s="119"/>
      <c r="C858" s="120"/>
      <c r="D858" s="120"/>
    </row>
    <row r="859" spans="2:4">
      <c r="B859" s="119"/>
      <c r="C859" s="120"/>
      <c r="D859" s="120"/>
    </row>
    <row r="860" spans="2:4">
      <c r="B860" s="119"/>
      <c r="C860" s="120"/>
      <c r="D860" s="120"/>
    </row>
    <row r="861" spans="2:4">
      <c r="B861" s="119"/>
      <c r="C861" s="120"/>
      <c r="D861" s="120"/>
    </row>
    <row r="862" spans="2:4">
      <c r="B862" s="119"/>
      <c r="C862" s="120"/>
      <c r="D862" s="120"/>
    </row>
    <row r="863" spans="2:4">
      <c r="B863" s="119"/>
      <c r="C863" s="120"/>
      <c r="D863" s="120"/>
    </row>
    <row r="864" spans="2:4">
      <c r="B864" s="119"/>
      <c r="C864" s="120"/>
      <c r="D864" s="120"/>
    </row>
    <row r="865" spans="2:4">
      <c r="B865" s="119"/>
      <c r="C865" s="120"/>
      <c r="D865" s="120"/>
    </row>
    <row r="866" spans="2:4">
      <c r="B866" s="119"/>
      <c r="C866" s="120"/>
      <c r="D866" s="120"/>
    </row>
    <row r="867" spans="2:4">
      <c r="B867" s="119"/>
      <c r="C867" s="120"/>
      <c r="D867" s="120"/>
    </row>
    <row r="868" spans="2:4">
      <c r="B868" s="119"/>
      <c r="C868" s="120"/>
      <c r="D868" s="120"/>
    </row>
    <row r="869" spans="2:4">
      <c r="B869" s="119"/>
      <c r="C869" s="120"/>
      <c r="D869" s="120"/>
    </row>
    <row r="870" spans="2:4">
      <c r="B870" s="119"/>
      <c r="C870" s="120"/>
      <c r="D870" s="120"/>
    </row>
    <row r="871" spans="2:4">
      <c r="B871" s="119"/>
      <c r="C871" s="120"/>
      <c r="D871" s="120"/>
    </row>
    <row r="872" spans="2:4">
      <c r="B872" s="119"/>
      <c r="C872" s="120"/>
      <c r="D872" s="120"/>
    </row>
    <row r="873" spans="2:4">
      <c r="B873" s="119"/>
      <c r="C873" s="120"/>
      <c r="D873" s="120"/>
    </row>
    <row r="874" spans="2:4">
      <c r="B874" s="119"/>
      <c r="C874" s="120"/>
      <c r="D874" s="120"/>
    </row>
    <row r="875" spans="2:4">
      <c r="B875" s="119"/>
      <c r="C875" s="120"/>
      <c r="D875" s="120"/>
    </row>
    <row r="876" spans="2:4">
      <c r="B876" s="119"/>
      <c r="C876" s="120"/>
      <c r="D876" s="120"/>
    </row>
    <row r="877" spans="2:4">
      <c r="B877" s="119"/>
      <c r="C877" s="120"/>
      <c r="D877" s="120"/>
    </row>
    <row r="878" spans="2:4">
      <c r="B878" s="119"/>
      <c r="C878" s="120"/>
      <c r="D878" s="120"/>
    </row>
    <row r="879" spans="2:4">
      <c r="B879" s="119"/>
      <c r="C879" s="120"/>
      <c r="D879" s="120"/>
    </row>
    <row r="880" spans="2:4">
      <c r="B880" s="119"/>
      <c r="C880" s="120"/>
      <c r="D880" s="120"/>
    </row>
    <row r="881" spans="2:4">
      <c r="B881" s="119"/>
      <c r="C881" s="120"/>
      <c r="D881" s="120"/>
    </row>
    <row r="882" spans="2:4">
      <c r="B882" s="119"/>
      <c r="C882" s="120"/>
      <c r="D882" s="120"/>
    </row>
    <row r="883" spans="2:4">
      <c r="B883" s="119"/>
      <c r="C883" s="120"/>
      <c r="D883" s="120"/>
    </row>
    <row r="884" spans="2:4">
      <c r="B884" s="119"/>
      <c r="C884" s="120"/>
      <c r="D884" s="120"/>
    </row>
    <row r="885" spans="2:4">
      <c r="B885" s="119"/>
      <c r="C885" s="120"/>
      <c r="D885" s="120"/>
    </row>
    <row r="886" spans="2:4">
      <c r="B886" s="119"/>
      <c r="C886" s="120"/>
      <c r="D886" s="120"/>
    </row>
    <row r="887" spans="2:4">
      <c r="B887" s="119"/>
      <c r="C887" s="120"/>
      <c r="D887" s="120"/>
    </row>
    <row r="888" spans="2:4">
      <c r="B888" s="119"/>
      <c r="C888" s="120"/>
      <c r="D888" s="120"/>
    </row>
    <row r="889" spans="2:4">
      <c r="B889" s="119"/>
      <c r="C889" s="120"/>
      <c r="D889" s="120"/>
    </row>
    <row r="890" spans="2:4">
      <c r="B890" s="119"/>
      <c r="C890" s="120"/>
      <c r="D890" s="120"/>
    </row>
    <row r="891" spans="2:4">
      <c r="B891" s="119"/>
      <c r="C891" s="120"/>
      <c r="D891" s="120"/>
    </row>
    <row r="892" spans="2:4">
      <c r="B892" s="119"/>
      <c r="C892" s="120"/>
      <c r="D892" s="120"/>
    </row>
    <row r="893" spans="2:4">
      <c r="B893" s="119"/>
      <c r="C893" s="120"/>
      <c r="D893" s="120"/>
    </row>
    <row r="894" spans="2:4">
      <c r="B894" s="119"/>
      <c r="C894" s="120"/>
      <c r="D894" s="120"/>
    </row>
    <row r="895" spans="2:4">
      <c r="B895" s="119"/>
      <c r="C895" s="120"/>
      <c r="D895" s="120"/>
    </row>
    <row r="896" spans="2:4">
      <c r="B896" s="119"/>
      <c r="C896" s="120"/>
      <c r="D896" s="120"/>
    </row>
    <row r="897" spans="2:4">
      <c r="B897" s="119"/>
      <c r="C897" s="120"/>
      <c r="D897" s="120"/>
    </row>
    <row r="898" spans="2:4">
      <c r="B898" s="119"/>
      <c r="C898" s="120"/>
      <c r="D898" s="120"/>
    </row>
    <row r="899" spans="2:4">
      <c r="B899" s="119"/>
      <c r="C899" s="120"/>
      <c r="D899" s="120"/>
    </row>
    <row r="900" spans="2:4">
      <c r="B900" s="119"/>
      <c r="C900" s="120"/>
      <c r="D900" s="120"/>
    </row>
    <row r="901" spans="2:4">
      <c r="B901" s="119"/>
      <c r="C901" s="120"/>
      <c r="D901" s="120"/>
    </row>
    <row r="902" spans="2:4">
      <c r="B902" s="119"/>
      <c r="C902" s="120"/>
      <c r="D902" s="120"/>
    </row>
    <row r="903" spans="2:4">
      <c r="B903" s="119"/>
      <c r="C903" s="120"/>
      <c r="D903" s="120"/>
    </row>
    <row r="904" spans="2:4">
      <c r="B904" s="119"/>
      <c r="C904" s="120"/>
      <c r="D904" s="120"/>
    </row>
    <row r="905" spans="2:4">
      <c r="B905" s="119"/>
      <c r="C905" s="120"/>
      <c r="D905" s="120"/>
    </row>
    <row r="906" spans="2:4">
      <c r="B906" s="119"/>
      <c r="C906" s="120"/>
      <c r="D906" s="120"/>
    </row>
    <row r="907" spans="2:4">
      <c r="B907" s="119"/>
      <c r="C907" s="120"/>
      <c r="D907" s="120"/>
    </row>
    <row r="908" spans="2:4">
      <c r="B908" s="119"/>
      <c r="C908" s="120"/>
      <c r="D908" s="120"/>
    </row>
    <row r="909" spans="2:4">
      <c r="B909" s="119"/>
      <c r="C909" s="120"/>
      <c r="D909" s="120"/>
    </row>
    <row r="910" spans="2:4">
      <c r="B910" s="119"/>
      <c r="C910" s="120"/>
      <c r="D910" s="120"/>
    </row>
    <row r="911" spans="2:4">
      <c r="B911" s="119"/>
      <c r="C911" s="120"/>
      <c r="D911" s="120"/>
    </row>
    <row r="912" spans="2:4">
      <c r="B912" s="119"/>
      <c r="C912" s="120"/>
      <c r="D912" s="120"/>
    </row>
    <row r="913" spans="2:4">
      <c r="B913" s="119"/>
      <c r="C913" s="120"/>
      <c r="D913" s="120"/>
    </row>
    <row r="914" spans="2:4">
      <c r="B914" s="119"/>
      <c r="C914" s="120"/>
      <c r="D914" s="120"/>
    </row>
    <row r="915" spans="2:4">
      <c r="B915" s="119"/>
      <c r="C915" s="120"/>
      <c r="D915" s="120"/>
    </row>
    <row r="916" spans="2:4">
      <c r="B916" s="119"/>
      <c r="C916" s="120"/>
      <c r="D916" s="120"/>
    </row>
    <row r="917" spans="2:4">
      <c r="B917" s="119"/>
      <c r="C917" s="120"/>
      <c r="D917" s="120"/>
    </row>
    <row r="918" spans="2:4">
      <c r="B918" s="119"/>
      <c r="C918" s="120"/>
      <c r="D918" s="120"/>
    </row>
    <row r="919" spans="2:4">
      <c r="B919" s="119"/>
      <c r="C919" s="120"/>
      <c r="D919" s="120"/>
    </row>
    <row r="920" spans="2:4">
      <c r="B920" s="119"/>
      <c r="C920" s="120"/>
      <c r="D920" s="120"/>
    </row>
    <row r="921" spans="2:4">
      <c r="B921" s="119"/>
      <c r="C921" s="120"/>
      <c r="D921" s="120"/>
    </row>
    <row r="922" spans="2:4">
      <c r="B922" s="119"/>
      <c r="C922" s="120"/>
      <c r="D922" s="120"/>
    </row>
    <row r="923" spans="2:4">
      <c r="B923" s="119"/>
      <c r="C923" s="120"/>
      <c r="D923" s="120"/>
    </row>
    <row r="924" spans="2:4">
      <c r="B924" s="119"/>
      <c r="C924" s="120"/>
      <c r="D924" s="120"/>
    </row>
    <row r="925" spans="2:4">
      <c r="B925" s="119"/>
      <c r="C925" s="120"/>
      <c r="D925" s="120"/>
    </row>
    <row r="926" spans="2:4">
      <c r="B926" s="119"/>
      <c r="C926" s="120"/>
      <c r="D926" s="120"/>
    </row>
    <row r="927" spans="2:4">
      <c r="B927" s="119"/>
      <c r="C927" s="120"/>
      <c r="D927" s="120"/>
    </row>
    <row r="928" spans="2:4">
      <c r="B928" s="119"/>
      <c r="C928" s="120"/>
      <c r="D928" s="120"/>
    </row>
    <row r="929" spans="2:4">
      <c r="B929" s="119"/>
      <c r="C929" s="120"/>
      <c r="D929" s="120"/>
    </row>
    <row r="930" spans="2:4">
      <c r="B930" s="119"/>
      <c r="C930" s="120"/>
      <c r="D930" s="120"/>
    </row>
    <row r="931" spans="2:4">
      <c r="B931" s="119"/>
      <c r="C931" s="120"/>
      <c r="D931" s="120"/>
    </row>
    <row r="932" spans="2:4">
      <c r="B932" s="119"/>
      <c r="C932" s="120"/>
      <c r="D932" s="120"/>
    </row>
    <row r="933" spans="2:4">
      <c r="B933" s="119"/>
      <c r="C933" s="120"/>
      <c r="D933" s="120"/>
    </row>
    <row r="934" spans="2:4">
      <c r="B934" s="119"/>
      <c r="C934" s="120"/>
      <c r="D934" s="120"/>
    </row>
    <row r="935" spans="2:4">
      <c r="B935" s="119"/>
      <c r="C935" s="120"/>
      <c r="D935" s="120"/>
    </row>
    <row r="936" spans="2:4">
      <c r="B936" s="119"/>
      <c r="C936" s="120"/>
      <c r="D936" s="120"/>
    </row>
    <row r="937" spans="2:4">
      <c r="B937" s="119"/>
      <c r="C937" s="120"/>
      <c r="D937" s="120"/>
    </row>
    <row r="938" spans="2:4">
      <c r="B938" s="119"/>
      <c r="C938" s="120"/>
      <c r="D938" s="120"/>
    </row>
    <row r="939" spans="2:4">
      <c r="B939" s="119"/>
      <c r="C939" s="120"/>
      <c r="D939" s="120"/>
    </row>
    <row r="940" spans="2:4">
      <c r="B940" s="119"/>
      <c r="C940" s="120"/>
      <c r="D940" s="120"/>
    </row>
    <row r="941" spans="2:4">
      <c r="B941" s="119"/>
      <c r="C941" s="120"/>
      <c r="D941" s="120"/>
    </row>
    <row r="942" spans="2:4">
      <c r="B942" s="119"/>
      <c r="C942" s="120"/>
      <c r="D942" s="120"/>
    </row>
    <row r="943" spans="2:4">
      <c r="B943" s="119"/>
      <c r="C943" s="120"/>
      <c r="D943" s="120"/>
    </row>
    <row r="944" spans="2:4">
      <c r="B944" s="119"/>
      <c r="C944" s="120"/>
      <c r="D944" s="120"/>
    </row>
    <row r="945" spans="2:4">
      <c r="B945" s="119"/>
      <c r="C945" s="120"/>
      <c r="D945" s="120"/>
    </row>
    <row r="946" spans="2:4">
      <c r="B946" s="119"/>
      <c r="C946" s="120"/>
      <c r="D946" s="120"/>
    </row>
    <row r="947" spans="2:4">
      <c r="B947" s="119"/>
      <c r="C947" s="120"/>
      <c r="D947" s="120"/>
    </row>
    <row r="948" spans="2:4">
      <c r="B948" s="119"/>
      <c r="C948" s="120"/>
      <c r="D948" s="120"/>
    </row>
    <row r="949" spans="2:4">
      <c r="B949" s="119"/>
      <c r="C949" s="120"/>
      <c r="D949" s="120"/>
    </row>
    <row r="950" spans="2:4">
      <c r="B950" s="119"/>
      <c r="C950" s="120"/>
      <c r="D950" s="120"/>
    </row>
    <row r="951" spans="2:4">
      <c r="B951" s="119"/>
      <c r="C951" s="120"/>
      <c r="D951" s="120"/>
    </row>
    <row r="952" spans="2:4">
      <c r="B952" s="119"/>
      <c r="C952" s="120"/>
      <c r="D952" s="120"/>
    </row>
    <row r="953" spans="2:4">
      <c r="B953" s="119"/>
      <c r="C953" s="120"/>
      <c r="D953" s="120"/>
    </row>
    <row r="954" spans="2:4">
      <c r="B954" s="119"/>
      <c r="C954" s="120"/>
      <c r="D954" s="120"/>
    </row>
    <row r="955" spans="2:4">
      <c r="B955" s="119"/>
      <c r="C955" s="120"/>
      <c r="D955" s="120"/>
    </row>
    <row r="956" spans="2:4">
      <c r="B956" s="119"/>
      <c r="C956" s="120"/>
      <c r="D956" s="120"/>
    </row>
    <row r="957" spans="2:4">
      <c r="B957" s="119"/>
      <c r="C957" s="120"/>
      <c r="D957" s="120"/>
    </row>
    <row r="958" spans="2:4">
      <c r="B958" s="119"/>
      <c r="C958" s="120"/>
      <c r="D958" s="120"/>
    </row>
    <row r="959" spans="2:4">
      <c r="B959" s="119"/>
      <c r="C959" s="120"/>
      <c r="D959" s="120"/>
    </row>
    <row r="960" spans="2:4">
      <c r="B960" s="119"/>
      <c r="C960" s="120"/>
      <c r="D960" s="120"/>
    </row>
    <row r="961" spans="2:4">
      <c r="B961" s="119"/>
      <c r="C961" s="120"/>
      <c r="D961" s="120"/>
    </row>
    <row r="962" spans="2:4">
      <c r="B962" s="119"/>
      <c r="C962" s="120"/>
      <c r="D962" s="120"/>
    </row>
    <row r="963" spans="2:4">
      <c r="B963" s="119"/>
      <c r="C963" s="120"/>
      <c r="D963" s="120"/>
    </row>
    <row r="964" spans="2:4">
      <c r="B964" s="119"/>
      <c r="C964" s="120"/>
      <c r="D964" s="120"/>
    </row>
    <row r="965" spans="2:4">
      <c r="B965" s="119"/>
      <c r="C965" s="120"/>
      <c r="D965" s="120"/>
    </row>
    <row r="966" spans="2:4">
      <c r="B966" s="119"/>
      <c r="C966" s="120"/>
      <c r="D966" s="12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7" t="s" vm="1">
        <v>231</v>
      </c>
    </row>
    <row r="2" spans="2:16">
      <c r="B2" s="46" t="s">
        <v>144</v>
      </c>
      <c r="C2" s="67" t="s">
        <v>232</v>
      </c>
    </row>
    <row r="3" spans="2:16">
      <c r="B3" s="46" t="s">
        <v>146</v>
      </c>
      <c r="C3" s="67" t="s">
        <v>233</v>
      </c>
    </row>
    <row r="4" spans="2:16">
      <c r="B4" s="46" t="s">
        <v>147</v>
      </c>
      <c r="C4" s="67">
        <v>12145</v>
      </c>
    </row>
    <row r="6" spans="2:16" ht="26.25" customHeight="1">
      <c r="B6" s="156" t="s">
        <v>183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115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212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3220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91"/>
      <c r="O10" s="133">
        <v>0</v>
      </c>
      <c r="P10" s="133">
        <v>0</v>
      </c>
    </row>
    <row r="11" spans="2:16" ht="20.25" customHeight="1">
      <c r="B11" s="124" t="s">
        <v>222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4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4" t="s">
        <v>213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145</v>
      </c>
      <c r="C1" s="67" t="s" vm="1">
        <v>231</v>
      </c>
    </row>
    <row r="2" spans="2:16">
      <c r="B2" s="46" t="s">
        <v>144</v>
      </c>
      <c r="C2" s="67" t="s">
        <v>232</v>
      </c>
    </row>
    <row r="3" spans="2:16">
      <c r="B3" s="46" t="s">
        <v>146</v>
      </c>
      <c r="C3" s="67" t="s">
        <v>233</v>
      </c>
    </row>
    <row r="4" spans="2:16">
      <c r="B4" s="46" t="s">
        <v>147</v>
      </c>
      <c r="C4" s="67">
        <v>12145</v>
      </c>
    </row>
    <row r="6" spans="2:16" ht="26.25" customHeight="1">
      <c r="B6" s="156" t="s">
        <v>184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115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3221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91"/>
      <c r="O10" s="133">
        <v>0</v>
      </c>
      <c r="P10" s="133">
        <v>0</v>
      </c>
    </row>
    <row r="11" spans="2:16" ht="20.25" customHeight="1">
      <c r="B11" s="124" t="s">
        <v>222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4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4" t="s">
        <v>213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28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28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2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19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19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6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145</v>
      </c>
      <c r="C1" s="67" t="s" vm="1">
        <v>231</v>
      </c>
    </row>
    <row r="2" spans="2:18">
      <c r="B2" s="46" t="s">
        <v>144</v>
      </c>
      <c r="C2" s="67" t="s">
        <v>232</v>
      </c>
    </row>
    <row r="3" spans="2:18">
      <c r="B3" s="46" t="s">
        <v>146</v>
      </c>
      <c r="C3" s="67" t="s">
        <v>233</v>
      </c>
    </row>
    <row r="4" spans="2:18">
      <c r="B4" s="46" t="s">
        <v>147</v>
      </c>
      <c r="C4" s="67">
        <v>12145</v>
      </c>
    </row>
    <row r="6" spans="2:18" ht="21.75" customHeight="1">
      <c r="B6" s="159" t="s">
        <v>173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2:18" ht="27.75" customHeight="1">
      <c r="B7" s="162" t="s">
        <v>88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</row>
    <row r="8" spans="2:18" s="3" customFormat="1" ht="66" customHeight="1">
      <c r="B8" s="21" t="s">
        <v>114</v>
      </c>
      <c r="C8" s="29" t="s">
        <v>44</v>
      </c>
      <c r="D8" s="29" t="s">
        <v>118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61</v>
      </c>
      <c r="P8" s="29" t="s">
        <v>209</v>
      </c>
      <c r="Q8" s="29" t="s">
        <v>148</v>
      </c>
      <c r="R8" s="59" t="s">
        <v>150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7">
        <v>7.0505617608404823</v>
      </c>
      <c r="I11" s="69"/>
      <c r="J11" s="69"/>
      <c r="K11" s="78">
        <v>4.3959355068679568E-2</v>
      </c>
      <c r="L11" s="77"/>
      <c r="M11" s="79"/>
      <c r="N11" s="69"/>
      <c r="O11" s="77">
        <v>197163.76215259003</v>
      </c>
      <c r="P11" s="69"/>
      <c r="Q11" s="78">
        <f>IFERROR(O11/$O$11,0)</f>
        <v>1</v>
      </c>
      <c r="R11" s="78">
        <f>O11/'סכום נכסי הקרן'!$C$42</f>
        <v>2.5630638743298517E-2</v>
      </c>
    </row>
    <row r="12" spans="2:18" ht="22.5" customHeight="1">
      <c r="B12" s="70" t="s">
        <v>199</v>
      </c>
      <c r="C12" s="71"/>
      <c r="D12" s="71"/>
      <c r="E12" s="71"/>
      <c r="F12" s="71"/>
      <c r="G12" s="71"/>
      <c r="H12" s="80">
        <v>7.0173856344384049</v>
      </c>
      <c r="I12" s="71"/>
      <c r="J12" s="71"/>
      <c r="K12" s="81">
        <v>4.3895020125669121E-2</v>
      </c>
      <c r="L12" s="80"/>
      <c r="M12" s="82"/>
      <c r="N12" s="71"/>
      <c r="O12" s="80">
        <v>196478.29697035602</v>
      </c>
      <c r="P12" s="71"/>
      <c r="Q12" s="81">
        <f t="shared" ref="Q12:Q42" si="0">IFERROR(O12/$O$11,0)</f>
        <v>0.99652337136018176</v>
      </c>
      <c r="R12" s="81">
        <f>O12/'סכום נכסי הקרן'!$C$42</f>
        <v>2.5541530530586731E-2</v>
      </c>
    </row>
    <row r="13" spans="2:18">
      <c r="B13" s="72" t="s">
        <v>46</v>
      </c>
      <c r="C13" s="73"/>
      <c r="D13" s="73"/>
      <c r="E13" s="73"/>
      <c r="F13" s="73"/>
      <c r="G13" s="73"/>
      <c r="H13" s="83">
        <v>7.0173856344384049</v>
      </c>
      <c r="I13" s="73"/>
      <c r="J13" s="73"/>
      <c r="K13" s="84">
        <v>4.3895020125669121E-2</v>
      </c>
      <c r="L13" s="83"/>
      <c r="M13" s="85"/>
      <c r="N13" s="73"/>
      <c r="O13" s="83">
        <v>196478.29697035602</v>
      </c>
      <c r="P13" s="73"/>
      <c r="Q13" s="84">
        <f t="shared" si="0"/>
        <v>0.99652337136018176</v>
      </c>
      <c r="R13" s="84">
        <f>O13/'סכום נכסי הקרן'!$C$42</f>
        <v>2.5541530530586731E-2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0.53853044325239374</v>
      </c>
      <c r="I14" s="71"/>
      <c r="J14" s="71"/>
      <c r="K14" s="81">
        <v>4.797085834267506E-2</v>
      </c>
      <c r="L14" s="80"/>
      <c r="M14" s="82"/>
      <c r="N14" s="71"/>
      <c r="O14" s="80">
        <v>36543.123009246017</v>
      </c>
      <c r="P14" s="71"/>
      <c r="Q14" s="81">
        <f t="shared" si="0"/>
        <v>0.18534401357671582</v>
      </c>
      <c r="R14" s="81">
        <f>O14/'סכום נכסי הקרן'!$C$42</f>
        <v>4.7504854552178188E-3</v>
      </c>
    </row>
    <row r="15" spans="2:18">
      <c r="B15" s="75" t="s">
        <v>234</v>
      </c>
      <c r="C15" s="73" t="s">
        <v>235</v>
      </c>
      <c r="D15" s="86" t="s">
        <v>119</v>
      </c>
      <c r="E15" s="73" t="s">
        <v>236</v>
      </c>
      <c r="F15" s="73"/>
      <c r="G15" s="73"/>
      <c r="H15" s="83">
        <v>0.51000000000005652</v>
      </c>
      <c r="I15" s="86" t="s">
        <v>132</v>
      </c>
      <c r="J15" s="87">
        <v>0</v>
      </c>
      <c r="K15" s="84">
        <v>4.770000000000018E-2</v>
      </c>
      <c r="L15" s="83">
        <v>5418214.4249999998</v>
      </c>
      <c r="M15" s="85">
        <v>97.64</v>
      </c>
      <c r="N15" s="73"/>
      <c r="O15" s="83">
        <v>5290.3445645700012</v>
      </c>
      <c r="P15" s="84">
        <v>2.7091072125000001E-4</v>
      </c>
      <c r="Q15" s="84">
        <f t="shared" si="0"/>
        <v>2.6832235836906325E-2</v>
      </c>
      <c r="R15" s="84">
        <f>O15/'סכום נכסי הקרן'!$C$42</f>
        <v>6.8772734341073416E-4</v>
      </c>
    </row>
    <row r="16" spans="2:18">
      <c r="B16" s="75" t="s">
        <v>237</v>
      </c>
      <c r="C16" s="73" t="s">
        <v>238</v>
      </c>
      <c r="D16" s="86" t="s">
        <v>119</v>
      </c>
      <c r="E16" s="73" t="s">
        <v>236</v>
      </c>
      <c r="F16" s="73"/>
      <c r="G16" s="73"/>
      <c r="H16" s="83">
        <v>0.36000000000000559</v>
      </c>
      <c r="I16" s="86" t="s">
        <v>132</v>
      </c>
      <c r="J16" s="87">
        <v>0</v>
      </c>
      <c r="K16" s="84">
        <v>4.8000000000000285E-2</v>
      </c>
      <c r="L16" s="83">
        <v>7256159.4493910018</v>
      </c>
      <c r="M16" s="85">
        <v>98.33</v>
      </c>
      <c r="N16" s="73"/>
      <c r="O16" s="83">
        <v>7134.981586586001</v>
      </c>
      <c r="P16" s="84">
        <v>2.267549827934688E-4</v>
      </c>
      <c r="Q16" s="84">
        <f t="shared" si="0"/>
        <v>3.6188098201656638E-2</v>
      </c>
      <c r="R16" s="84">
        <f>O16/'סכום נכסי הקרן'!$C$42</f>
        <v>9.2752407181367208E-4</v>
      </c>
    </row>
    <row r="17" spans="2:18">
      <c r="B17" s="75" t="s">
        <v>239</v>
      </c>
      <c r="C17" s="73" t="s">
        <v>240</v>
      </c>
      <c r="D17" s="86" t="s">
        <v>119</v>
      </c>
      <c r="E17" s="73" t="s">
        <v>236</v>
      </c>
      <c r="F17" s="73"/>
      <c r="G17" s="73"/>
      <c r="H17" s="83">
        <v>0.44000000000004247</v>
      </c>
      <c r="I17" s="86" t="s">
        <v>132</v>
      </c>
      <c r="J17" s="87">
        <v>0</v>
      </c>
      <c r="K17" s="84">
        <v>4.8200000000000215E-2</v>
      </c>
      <c r="L17" s="83">
        <v>9632381.2000000011</v>
      </c>
      <c r="M17" s="85">
        <v>97.97</v>
      </c>
      <c r="N17" s="73"/>
      <c r="O17" s="83">
        <v>9436.8438616399999</v>
      </c>
      <c r="P17" s="84">
        <v>3.1072197419354844E-4</v>
      </c>
      <c r="Q17" s="84">
        <f t="shared" si="0"/>
        <v>4.7862973188433008E-2</v>
      </c>
      <c r="R17" s="84">
        <f>O17/'סכום נכסי הקרן'!$C$42</f>
        <v>1.2267585749729092E-3</v>
      </c>
    </row>
    <row r="18" spans="2:18">
      <c r="B18" s="75" t="s">
        <v>241</v>
      </c>
      <c r="C18" s="73" t="s">
        <v>242</v>
      </c>
      <c r="D18" s="86" t="s">
        <v>119</v>
      </c>
      <c r="E18" s="73" t="s">
        <v>236</v>
      </c>
      <c r="F18" s="73"/>
      <c r="G18" s="73"/>
      <c r="H18" s="83">
        <v>0.61000000000007282</v>
      </c>
      <c r="I18" s="86" t="s">
        <v>132</v>
      </c>
      <c r="J18" s="87">
        <v>0</v>
      </c>
      <c r="K18" s="84">
        <v>4.780000000000037E-2</v>
      </c>
      <c r="L18" s="83">
        <v>5659023.955000001</v>
      </c>
      <c r="M18" s="85">
        <v>97.2</v>
      </c>
      <c r="N18" s="73"/>
      <c r="O18" s="83">
        <v>5500.5712842600014</v>
      </c>
      <c r="P18" s="84">
        <v>3.143902197222223E-4</v>
      </c>
      <c r="Q18" s="84">
        <f t="shared" si="0"/>
        <v>2.7898490190113992E-2</v>
      </c>
      <c r="R18" s="84">
        <f>O18/'סכום נכסי הקרן'!$C$42</f>
        <v>7.1505612354626929E-4</v>
      </c>
    </row>
    <row r="19" spans="2:18">
      <c r="B19" s="75" t="s">
        <v>243</v>
      </c>
      <c r="C19" s="73" t="s">
        <v>244</v>
      </c>
      <c r="D19" s="86" t="s">
        <v>119</v>
      </c>
      <c r="E19" s="73" t="s">
        <v>236</v>
      </c>
      <c r="F19" s="73"/>
      <c r="G19" s="73"/>
      <c r="H19" s="83">
        <v>0.67999999999998773</v>
      </c>
      <c r="I19" s="86" t="s">
        <v>132</v>
      </c>
      <c r="J19" s="87">
        <v>0</v>
      </c>
      <c r="K19" s="84">
        <v>4.8000000000000306E-2</v>
      </c>
      <c r="L19" s="83">
        <v>6742666.8400000008</v>
      </c>
      <c r="M19" s="85">
        <v>96.84</v>
      </c>
      <c r="N19" s="73"/>
      <c r="O19" s="83">
        <v>6529.598567856001</v>
      </c>
      <c r="P19" s="84">
        <v>3.7459260222222227E-4</v>
      </c>
      <c r="Q19" s="84">
        <f t="shared" si="0"/>
        <v>3.3117640364371717E-2</v>
      </c>
      <c r="R19" s="84">
        <f>O19/'סכום נכסי הקרן'!$C$42</f>
        <v>8.488262762096926E-4</v>
      </c>
    </row>
    <row r="20" spans="2:18">
      <c r="B20" s="75" t="s">
        <v>245</v>
      </c>
      <c r="C20" s="73" t="s">
        <v>246</v>
      </c>
      <c r="D20" s="86" t="s">
        <v>119</v>
      </c>
      <c r="E20" s="73" t="s">
        <v>236</v>
      </c>
      <c r="F20" s="73"/>
      <c r="G20" s="73"/>
      <c r="H20" s="83">
        <v>0.93000000000014338</v>
      </c>
      <c r="I20" s="86" t="s">
        <v>132</v>
      </c>
      <c r="J20" s="87">
        <v>0</v>
      </c>
      <c r="K20" s="84">
        <v>4.7900000000000525E-2</v>
      </c>
      <c r="L20" s="83">
        <v>2769309.5950000007</v>
      </c>
      <c r="M20" s="85">
        <v>95.72</v>
      </c>
      <c r="N20" s="73"/>
      <c r="O20" s="83">
        <v>2650.7831443340006</v>
      </c>
      <c r="P20" s="84">
        <v>1.5385053305555559E-4</v>
      </c>
      <c r="Q20" s="84">
        <f t="shared" si="0"/>
        <v>1.3444575795234077E-2</v>
      </c>
      <c r="R20" s="84">
        <f>O20/'סכום נכסי הקרן'!$C$42</f>
        <v>3.4459306526454E-4</v>
      </c>
    </row>
    <row r="21" spans="2:18">
      <c r="B21" s="76"/>
      <c r="C21" s="73"/>
      <c r="D21" s="73"/>
      <c r="E21" s="73"/>
      <c r="F21" s="73"/>
      <c r="G21" s="73"/>
      <c r="H21" s="73"/>
      <c r="I21" s="73"/>
      <c r="J21" s="73"/>
      <c r="K21" s="84"/>
      <c r="L21" s="83"/>
      <c r="M21" s="85"/>
      <c r="N21" s="73"/>
      <c r="O21" s="73"/>
      <c r="P21" s="73"/>
      <c r="Q21" s="84"/>
      <c r="R21" s="73"/>
    </row>
    <row r="22" spans="2:18">
      <c r="B22" s="74" t="s">
        <v>23</v>
      </c>
      <c r="C22" s="71"/>
      <c r="D22" s="71"/>
      <c r="E22" s="71"/>
      <c r="F22" s="71"/>
      <c r="G22" s="71"/>
      <c r="H22" s="80">
        <v>8.4977204247589668</v>
      </c>
      <c r="I22" s="71"/>
      <c r="J22" s="71"/>
      <c r="K22" s="81">
        <v>4.2963743698846021E-2</v>
      </c>
      <c r="L22" s="80"/>
      <c r="M22" s="82"/>
      <c r="N22" s="71"/>
      <c r="O22" s="80">
        <v>159935.17396111001</v>
      </c>
      <c r="P22" s="71"/>
      <c r="Q22" s="81">
        <f t="shared" si="0"/>
        <v>0.81117935778346595</v>
      </c>
      <c r="R22" s="81">
        <f>O22/'סכום נכסי הקרן'!$C$42</f>
        <v>2.079104507536891E-2</v>
      </c>
    </row>
    <row r="23" spans="2:18">
      <c r="B23" s="75" t="s">
        <v>247</v>
      </c>
      <c r="C23" s="73" t="s">
        <v>248</v>
      </c>
      <c r="D23" s="86" t="s">
        <v>119</v>
      </c>
      <c r="E23" s="73" t="s">
        <v>236</v>
      </c>
      <c r="F23" s="73"/>
      <c r="G23" s="73"/>
      <c r="H23" s="83">
        <v>12.049999999788723</v>
      </c>
      <c r="I23" s="86" t="s">
        <v>132</v>
      </c>
      <c r="J23" s="87">
        <v>5.5E-2</v>
      </c>
      <c r="K23" s="84">
        <v>4.3899999999416475E-2</v>
      </c>
      <c r="L23" s="83">
        <v>8471.4659080000019</v>
      </c>
      <c r="M23" s="85">
        <v>117.33</v>
      </c>
      <c r="N23" s="73"/>
      <c r="O23" s="83">
        <v>9.9395713220000008</v>
      </c>
      <c r="P23" s="84">
        <v>4.3875321098697992E-7</v>
      </c>
      <c r="Q23" s="84">
        <f t="shared" si="0"/>
        <v>5.0412769636174396E-5</v>
      </c>
      <c r="R23" s="84">
        <f>O23/'סכום נכסי הקרן'!$C$42</f>
        <v>1.2921114865939143E-6</v>
      </c>
    </row>
    <row r="24" spans="2:18">
      <c r="B24" s="75" t="s">
        <v>249</v>
      </c>
      <c r="C24" s="73" t="s">
        <v>250</v>
      </c>
      <c r="D24" s="86" t="s">
        <v>119</v>
      </c>
      <c r="E24" s="73" t="s">
        <v>236</v>
      </c>
      <c r="F24" s="73"/>
      <c r="G24" s="73"/>
      <c r="H24" s="83">
        <v>2.400000000000182</v>
      </c>
      <c r="I24" s="86" t="s">
        <v>132</v>
      </c>
      <c r="J24" s="87">
        <v>5.0000000000000001E-3</v>
      </c>
      <c r="K24" s="84">
        <v>4.5600000000015288E-2</v>
      </c>
      <c r="L24" s="83">
        <v>1204872.1818310001</v>
      </c>
      <c r="M24" s="85">
        <v>91.2</v>
      </c>
      <c r="N24" s="73"/>
      <c r="O24" s="83">
        <v>1098.8434365720002</v>
      </c>
      <c r="P24" s="84">
        <v>5.7003169846401093E-5</v>
      </c>
      <c r="Q24" s="84">
        <f t="shared" si="0"/>
        <v>5.5732525316775881E-3</v>
      </c>
      <c r="R24" s="84">
        <f>O24/'סכום נכסי הקרן'!$C$42</f>
        <v>1.4284602226460213E-4</v>
      </c>
    </row>
    <row r="25" spans="2:18">
      <c r="B25" s="75" t="s">
        <v>251</v>
      </c>
      <c r="C25" s="73" t="s">
        <v>252</v>
      </c>
      <c r="D25" s="86" t="s">
        <v>119</v>
      </c>
      <c r="E25" s="73" t="s">
        <v>236</v>
      </c>
      <c r="F25" s="73"/>
      <c r="G25" s="73"/>
      <c r="H25" s="83">
        <v>0.50000000026258196</v>
      </c>
      <c r="I25" s="86" t="s">
        <v>132</v>
      </c>
      <c r="J25" s="87">
        <v>3.7499999999999999E-2</v>
      </c>
      <c r="K25" s="84">
        <v>4.3400000003676144E-2</v>
      </c>
      <c r="L25" s="83">
        <v>1874.9189200000003</v>
      </c>
      <c r="M25" s="85">
        <v>101.56</v>
      </c>
      <c r="N25" s="73"/>
      <c r="O25" s="83">
        <v>1.9041676450000002</v>
      </c>
      <c r="P25" s="84">
        <v>9.5976609229842547E-8</v>
      </c>
      <c r="Q25" s="84">
        <f t="shared" si="0"/>
        <v>9.6577972757809149E-6</v>
      </c>
      <c r="R25" s="84">
        <f>O25/'סכום נכסי הקרן'!$C$42</f>
        <v>2.4753551303155318E-7</v>
      </c>
    </row>
    <row r="26" spans="2:18">
      <c r="B26" s="75" t="s">
        <v>253</v>
      </c>
      <c r="C26" s="73" t="s">
        <v>254</v>
      </c>
      <c r="D26" s="86" t="s">
        <v>119</v>
      </c>
      <c r="E26" s="73" t="s">
        <v>236</v>
      </c>
      <c r="F26" s="73"/>
      <c r="G26" s="73"/>
      <c r="H26" s="83">
        <v>3.3800000000000625</v>
      </c>
      <c r="I26" s="86" t="s">
        <v>132</v>
      </c>
      <c r="J26" s="87">
        <v>0.02</v>
      </c>
      <c r="K26" s="84">
        <v>4.3200000000000599E-2</v>
      </c>
      <c r="L26" s="83">
        <v>7866662.4669140019</v>
      </c>
      <c r="M26" s="85">
        <v>93.59</v>
      </c>
      <c r="N26" s="73"/>
      <c r="O26" s="83">
        <v>7362.409381333001</v>
      </c>
      <c r="P26" s="84">
        <v>3.140500292724193E-4</v>
      </c>
      <c r="Q26" s="84">
        <f t="shared" si="0"/>
        <v>3.7341595133668859E-2</v>
      </c>
      <c r="R26" s="84">
        <f>O26/'סכום נכסי הקרן'!$C$42</f>
        <v>9.5708893496958053E-4</v>
      </c>
    </row>
    <row r="27" spans="2:18">
      <c r="B27" s="75" t="s">
        <v>255</v>
      </c>
      <c r="C27" s="73" t="s">
        <v>256</v>
      </c>
      <c r="D27" s="86" t="s">
        <v>119</v>
      </c>
      <c r="E27" s="73" t="s">
        <v>236</v>
      </c>
      <c r="F27" s="73"/>
      <c r="G27" s="73"/>
      <c r="H27" s="83">
        <v>6.2700000000000085</v>
      </c>
      <c r="I27" s="86" t="s">
        <v>132</v>
      </c>
      <c r="J27" s="87">
        <v>0.01</v>
      </c>
      <c r="K27" s="84">
        <v>4.24E-2</v>
      </c>
      <c r="L27" s="83">
        <v>35270242.582809001</v>
      </c>
      <c r="M27" s="85">
        <v>82.4</v>
      </c>
      <c r="N27" s="73"/>
      <c r="O27" s="83">
        <v>29062.679867525003</v>
      </c>
      <c r="P27" s="84">
        <v>1.4935828085500793E-3</v>
      </c>
      <c r="Q27" s="84">
        <f t="shared" si="0"/>
        <v>0.1474037599517535</v>
      </c>
      <c r="R27" s="84">
        <f>O27/'סכום נכסי הקרן'!$C$42</f>
        <v>3.7780525207272873E-3</v>
      </c>
    </row>
    <row r="28" spans="2:18">
      <c r="B28" s="75" t="s">
        <v>257</v>
      </c>
      <c r="C28" s="73" t="s">
        <v>258</v>
      </c>
      <c r="D28" s="86" t="s">
        <v>119</v>
      </c>
      <c r="E28" s="73" t="s">
        <v>236</v>
      </c>
      <c r="F28" s="73"/>
      <c r="G28" s="73"/>
      <c r="H28" s="83">
        <v>15.250000000000153</v>
      </c>
      <c r="I28" s="86" t="s">
        <v>132</v>
      </c>
      <c r="J28" s="87">
        <v>3.7499999999999999E-2</v>
      </c>
      <c r="K28" s="84">
        <v>4.4800000000000055E-2</v>
      </c>
      <c r="L28" s="83">
        <v>9005767.109844001</v>
      </c>
      <c r="M28" s="85">
        <v>91.42</v>
      </c>
      <c r="N28" s="73"/>
      <c r="O28" s="83">
        <v>8233.0720204270001</v>
      </c>
      <c r="P28" s="84">
        <v>3.5707847545518877E-4</v>
      </c>
      <c r="Q28" s="84">
        <f t="shared" si="0"/>
        <v>4.1757531559248787E-2</v>
      </c>
      <c r="R28" s="84">
        <f>O28/'סכום נכסי הקרן'!$C$42</f>
        <v>1.0702722062069924E-3</v>
      </c>
    </row>
    <row r="29" spans="2:18">
      <c r="B29" s="75" t="s">
        <v>259</v>
      </c>
      <c r="C29" s="73" t="s">
        <v>260</v>
      </c>
      <c r="D29" s="86" t="s">
        <v>119</v>
      </c>
      <c r="E29" s="73" t="s">
        <v>236</v>
      </c>
      <c r="F29" s="73"/>
      <c r="G29" s="73"/>
      <c r="H29" s="83">
        <v>1.5800000000111392</v>
      </c>
      <c r="I29" s="86" t="s">
        <v>132</v>
      </c>
      <c r="J29" s="87">
        <v>5.0000000000000001E-3</v>
      </c>
      <c r="K29" s="84">
        <v>4.5900000000373947E-2</v>
      </c>
      <c r="L29" s="83">
        <v>26718.636106000005</v>
      </c>
      <c r="M29" s="85">
        <v>94.08</v>
      </c>
      <c r="N29" s="73"/>
      <c r="O29" s="83">
        <v>25.136892434000004</v>
      </c>
      <c r="P29" s="84">
        <v>1.1384275955471577E-6</v>
      </c>
      <c r="Q29" s="84">
        <f t="shared" si="0"/>
        <v>1.2749245682655379E-4</v>
      </c>
      <c r="R29" s="84">
        <f>O29/'סכום נכסי הקרן'!$C$42</f>
        <v>3.2677131034169827E-6</v>
      </c>
    </row>
    <row r="30" spans="2:18">
      <c r="B30" s="75" t="s">
        <v>261</v>
      </c>
      <c r="C30" s="73" t="s">
        <v>262</v>
      </c>
      <c r="D30" s="86" t="s">
        <v>119</v>
      </c>
      <c r="E30" s="73" t="s">
        <v>236</v>
      </c>
      <c r="F30" s="73"/>
      <c r="G30" s="73"/>
      <c r="H30" s="83">
        <v>8.0699999999999985</v>
      </c>
      <c r="I30" s="86" t="s">
        <v>132</v>
      </c>
      <c r="J30" s="87">
        <v>1.3000000000000001E-2</v>
      </c>
      <c r="K30" s="84">
        <v>4.2399999999999959E-2</v>
      </c>
      <c r="L30" s="83">
        <v>59426414.679033004</v>
      </c>
      <c r="M30" s="85">
        <v>79.739999999999995</v>
      </c>
      <c r="N30" s="73"/>
      <c r="O30" s="83">
        <v>47386.624937230008</v>
      </c>
      <c r="P30" s="84">
        <v>3.4958108728708713E-3</v>
      </c>
      <c r="Q30" s="84">
        <f t="shared" si="0"/>
        <v>0.24034145230276291</v>
      </c>
      <c r="R30" s="84">
        <f>O30/'סכום נכסי הקרן'!$C$42</f>
        <v>6.1601049390118271E-3</v>
      </c>
    </row>
    <row r="31" spans="2:18">
      <c r="B31" s="75" t="s">
        <v>263</v>
      </c>
      <c r="C31" s="73" t="s">
        <v>264</v>
      </c>
      <c r="D31" s="86" t="s">
        <v>119</v>
      </c>
      <c r="E31" s="73" t="s">
        <v>236</v>
      </c>
      <c r="F31" s="73"/>
      <c r="G31" s="73"/>
      <c r="H31" s="83">
        <v>12.100000000000087</v>
      </c>
      <c r="I31" s="86" t="s">
        <v>132</v>
      </c>
      <c r="J31" s="87">
        <v>1.4999999999999999E-2</v>
      </c>
      <c r="K31" s="84">
        <v>4.3500000000000476E-2</v>
      </c>
      <c r="L31" s="83">
        <v>34861154.799383007</v>
      </c>
      <c r="M31" s="85">
        <v>71.599999999999994</v>
      </c>
      <c r="N31" s="73"/>
      <c r="O31" s="83">
        <v>24960.586645348005</v>
      </c>
      <c r="P31" s="84">
        <v>1.5785238573744081E-3</v>
      </c>
      <c r="Q31" s="84">
        <f t="shared" si="0"/>
        <v>0.1265982469234401</v>
      </c>
      <c r="R31" s="84">
        <f>O31/'סכום נכסי הקרן'!$C$42</f>
        <v>3.2447939324295959E-3</v>
      </c>
    </row>
    <row r="32" spans="2:18">
      <c r="B32" s="75" t="s">
        <v>265</v>
      </c>
      <c r="C32" s="73" t="s">
        <v>266</v>
      </c>
      <c r="D32" s="86" t="s">
        <v>119</v>
      </c>
      <c r="E32" s="73" t="s">
        <v>236</v>
      </c>
      <c r="F32" s="73"/>
      <c r="G32" s="73"/>
      <c r="H32" s="83">
        <v>1.9099999999712751</v>
      </c>
      <c r="I32" s="86" t="s">
        <v>132</v>
      </c>
      <c r="J32" s="87">
        <v>1.7500000000000002E-2</v>
      </c>
      <c r="K32" s="84">
        <v>4.5499999999812656E-2</v>
      </c>
      <c r="L32" s="83">
        <v>8420.4754529999991</v>
      </c>
      <c r="M32" s="85">
        <v>95.09</v>
      </c>
      <c r="N32" s="73"/>
      <c r="O32" s="83">
        <v>8.0070300530000029</v>
      </c>
      <c r="P32" s="84">
        <v>3.541591933832935E-7</v>
      </c>
      <c r="Q32" s="84">
        <f t="shared" si="0"/>
        <v>4.061106344077143E-5</v>
      </c>
      <c r="R32" s="84">
        <f>O32/'סכום נכסי הקרן'!$C$42</f>
        <v>1.0408874960315901E-6</v>
      </c>
    </row>
    <row r="33" spans="2:18">
      <c r="B33" s="75" t="s">
        <v>267</v>
      </c>
      <c r="C33" s="73" t="s">
        <v>268</v>
      </c>
      <c r="D33" s="86" t="s">
        <v>119</v>
      </c>
      <c r="E33" s="73" t="s">
        <v>236</v>
      </c>
      <c r="F33" s="73"/>
      <c r="G33" s="73"/>
      <c r="H33" s="83">
        <v>4.7799999999999701</v>
      </c>
      <c r="I33" s="86" t="s">
        <v>132</v>
      </c>
      <c r="J33" s="87">
        <v>2.2499999999999999E-2</v>
      </c>
      <c r="K33" s="84">
        <v>4.2499999999999725E-2</v>
      </c>
      <c r="L33" s="83">
        <v>20251752.238211002</v>
      </c>
      <c r="M33" s="85">
        <v>91.16</v>
      </c>
      <c r="N33" s="73"/>
      <c r="O33" s="83">
        <v>18461.498228102002</v>
      </c>
      <c r="P33" s="84">
        <v>8.4000291815453055E-4</v>
      </c>
      <c r="Q33" s="84">
        <f t="shared" si="0"/>
        <v>9.3635351783428536E-2</v>
      </c>
      <c r="R33" s="84">
        <f>O33/'סכום נכסי הקרן'!$C$42</f>
        <v>2.3999338751627295E-3</v>
      </c>
    </row>
    <row r="34" spans="2:18">
      <c r="B34" s="75" t="s">
        <v>269</v>
      </c>
      <c r="C34" s="73" t="s">
        <v>270</v>
      </c>
      <c r="D34" s="86" t="s">
        <v>119</v>
      </c>
      <c r="E34" s="73" t="s">
        <v>236</v>
      </c>
      <c r="F34" s="73"/>
      <c r="G34" s="73"/>
      <c r="H34" s="83">
        <v>1.0900000000038317</v>
      </c>
      <c r="I34" s="86" t="s">
        <v>132</v>
      </c>
      <c r="J34" s="87">
        <v>4.0000000000000001E-3</v>
      </c>
      <c r="K34" s="84">
        <v>4.5100000000020637E-2</v>
      </c>
      <c r="L34" s="83">
        <v>70625.558116</v>
      </c>
      <c r="M34" s="85">
        <v>96.08</v>
      </c>
      <c r="N34" s="73"/>
      <c r="O34" s="83">
        <v>67.857035486000001</v>
      </c>
      <c r="P34" s="84">
        <v>4.146434658929456E-6</v>
      </c>
      <c r="Q34" s="84">
        <f t="shared" si="0"/>
        <v>3.4416585859973456E-4</v>
      </c>
      <c r="R34" s="84">
        <f>O34/'סכום נכסי הקרן'!$C$42</f>
        <v>8.8211907895469561E-6</v>
      </c>
    </row>
    <row r="35" spans="2:18">
      <c r="B35" s="75" t="s">
        <v>271</v>
      </c>
      <c r="C35" s="73" t="s">
        <v>272</v>
      </c>
      <c r="D35" s="86" t="s">
        <v>119</v>
      </c>
      <c r="E35" s="73" t="s">
        <v>236</v>
      </c>
      <c r="F35" s="73"/>
      <c r="G35" s="73"/>
      <c r="H35" s="83">
        <v>2.7599999999918396</v>
      </c>
      <c r="I35" s="86" t="s">
        <v>132</v>
      </c>
      <c r="J35" s="87">
        <v>6.25E-2</v>
      </c>
      <c r="K35" s="84">
        <v>4.369995199231877E-2</v>
      </c>
      <c r="L35" s="83">
        <v>3.7566000000000009E-2</v>
      </c>
      <c r="M35" s="85">
        <v>111</v>
      </c>
      <c r="N35" s="73"/>
      <c r="O35" s="83">
        <v>4.1660000000000011E-5</v>
      </c>
      <c r="P35" s="84">
        <v>2.5218530245416296E-12</v>
      </c>
      <c r="Q35" s="84">
        <f t="shared" si="0"/>
        <v>2.112964347259629E-10</v>
      </c>
      <c r="R35" s="84">
        <f>O35/'סכום נכסי הקרן'!$C$42</f>
        <v>5.4156625862081101E-12</v>
      </c>
    </row>
    <row r="36" spans="2:18">
      <c r="B36" s="75" t="s">
        <v>273</v>
      </c>
      <c r="C36" s="73" t="s">
        <v>274</v>
      </c>
      <c r="D36" s="86" t="s">
        <v>119</v>
      </c>
      <c r="E36" s="73" t="s">
        <v>236</v>
      </c>
      <c r="F36" s="73"/>
      <c r="G36" s="73"/>
      <c r="H36" s="83">
        <v>0.17000000000128626</v>
      </c>
      <c r="I36" s="86" t="s">
        <v>132</v>
      </c>
      <c r="J36" s="87">
        <v>1.4999999999999999E-2</v>
      </c>
      <c r="K36" s="84">
        <v>4.400000000011433E-2</v>
      </c>
      <c r="L36" s="83">
        <v>69443.062919000018</v>
      </c>
      <c r="M36" s="85">
        <v>100.76</v>
      </c>
      <c r="N36" s="73"/>
      <c r="O36" s="83">
        <v>69.970826623000022</v>
      </c>
      <c r="P36" s="84">
        <v>5.224627748638447E-6</v>
      </c>
      <c r="Q36" s="84">
        <f t="shared" si="0"/>
        <v>3.5488685070255365E-4</v>
      </c>
      <c r="R36" s="84">
        <f>O36/'סכום נכסי הקרן'!$C$42</f>
        <v>9.0959766651040684E-6</v>
      </c>
    </row>
    <row r="37" spans="2:18">
      <c r="B37" s="75" t="s">
        <v>275</v>
      </c>
      <c r="C37" s="73" t="s">
        <v>276</v>
      </c>
      <c r="D37" s="86" t="s">
        <v>119</v>
      </c>
      <c r="E37" s="73" t="s">
        <v>236</v>
      </c>
      <c r="F37" s="73"/>
      <c r="G37" s="73"/>
      <c r="H37" s="83">
        <v>17.949999999999523</v>
      </c>
      <c r="I37" s="86" t="s">
        <v>132</v>
      </c>
      <c r="J37" s="87">
        <v>2.7999999999999997E-2</v>
      </c>
      <c r="K37" s="84">
        <v>4.5499999999999041E-2</v>
      </c>
      <c r="L37" s="83">
        <v>14117323.650266001</v>
      </c>
      <c r="M37" s="85">
        <v>74.349999999999994</v>
      </c>
      <c r="N37" s="73"/>
      <c r="O37" s="83">
        <v>10496.229573320001</v>
      </c>
      <c r="P37" s="84">
        <v>1.5891102852674044E-3</v>
      </c>
      <c r="Q37" s="84">
        <f t="shared" si="0"/>
        <v>5.3236099061635386E-2</v>
      </c>
      <c r="R37" s="84">
        <f>O37/'סכום נכסי הקרן'!$C$42</f>
        <v>1.3644752231512297E-3</v>
      </c>
    </row>
    <row r="38" spans="2:18">
      <c r="B38" s="75" t="s">
        <v>277</v>
      </c>
      <c r="C38" s="73" t="s">
        <v>278</v>
      </c>
      <c r="D38" s="86" t="s">
        <v>119</v>
      </c>
      <c r="E38" s="73" t="s">
        <v>236</v>
      </c>
      <c r="F38" s="73"/>
      <c r="G38" s="73"/>
      <c r="H38" s="83">
        <v>4.9200000000000319</v>
      </c>
      <c r="I38" s="86" t="s">
        <v>132</v>
      </c>
      <c r="J38" s="87">
        <v>3.7499999999999999E-2</v>
      </c>
      <c r="K38" s="84">
        <v>4.2300000000000088E-2</v>
      </c>
      <c r="L38" s="83">
        <v>12767016.984968001</v>
      </c>
      <c r="M38" s="85">
        <v>99.4</v>
      </c>
      <c r="N38" s="73"/>
      <c r="O38" s="83">
        <v>12690.414306030001</v>
      </c>
      <c r="P38" s="84">
        <v>1.6368010364343195E-3</v>
      </c>
      <c r="Q38" s="84">
        <f t="shared" si="0"/>
        <v>6.4364841528072328E-2</v>
      </c>
      <c r="R38" s="84">
        <f>O38/'סכום נכסי הקרן'!$C$42</f>
        <v>1.6497120009756798E-3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0" t="s">
        <v>198</v>
      </c>
      <c r="C40" s="71"/>
      <c r="D40" s="71"/>
      <c r="E40" s="71"/>
      <c r="F40" s="71"/>
      <c r="G40" s="71"/>
      <c r="H40" s="80">
        <v>16.560000000007236</v>
      </c>
      <c r="I40" s="71"/>
      <c r="J40" s="71"/>
      <c r="K40" s="81">
        <v>6.2400000000026844E-2</v>
      </c>
      <c r="L40" s="80"/>
      <c r="M40" s="82"/>
      <c r="N40" s="71"/>
      <c r="O40" s="80">
        <v>685.46518223400005</v>
      </c>
      <c r="P40" s="71"/>
      <c r="Q40" s="81">
        <f t="shared" si="0"/>
        <v>3.4766286398182095E-3</v>
      </c>
      <c r="R40" s="81">
        <f>O40/'סכום נכסי הקרן'!$C$42</f>
        <v>8.9108212711785822E-5</v>
      </c>
    </row>
    <row r="41" spans="2:18">
      <c r="B41" s="74" t="s">
        <v>62</v>
      </c>
      <c r="C41" s="71"/>
      <c r="D41" s="71"/>
      <c r="E41" s="71"/>
      <c r="F41" s="71"/>
      <c r="G41" s="71"/>
      <c r="H41" s="80">
        <v>16.560000000007236</v>
      </c>
      <c r="I41" s="71"/>
      <c r="J41" s="71"/>
      <c r="K41" s="81">
        <v>6.2400000000026844E-2</v>
      </c>
      <c r="L41" s="80"/>
      <c r="M41" s="82"/>
      <c r="N41" s="71"/>
      <c r="O41" s="80">
        <v>685.46518223400005</v>
      </c>
      <c r="P41" s="71"/>
      <c r="Q41" s="81">
        <f t="shared" si="0"/>
        <v>3.4766286398182095E-3</v>
      </c>
      <c r="R41" s="81">
        <f>O41/'סכום נכסי הקרן'!$C$42</f>
        <v>8.9108212711785822E-5</v>
      </c>
    </row>
    <row r="42" spans="2:18">
      <c r="B42" s="75" t="s">
        <v>279</v>
      </c>
      <c r="C42" s="73" t="s">
        <v>280</v>
      </c>
      <c r="D42" s="86" t="s">
        <v>26</v>
      </c>
      <c r="E42" s="73" t="s">
        <v>281</v>
      </c>
      <c r="F42" s="73" t="s">
        <v>282</v>
      </c>
      <c r="G42" s="73"/>
      <c r="H42" s="83">
        <v>16.560000000007236</v>
      </c>
      <c r="I42" s="86" t="s">
        <v>131</v>
      </c>
      <c r="J42" s="87">
        <v>4.4999999999999998E-2</v>
      </c>
      <c r="K42" s="84">
        <v>6.2400000000026844E-2</v>
      </c>
      <c r="L42" s="83">
        <v>242399.80954200003</v>
      </c>
      <c r="M42" s="85">
        <v>73.9495</v>
      </c>
      <c r="N42" s="73"/>
      <c r="O42" s="83">
        <v>685.46518223400005</v>
      </c>
      <c r="P42" s="84">
        <v>2.4239980954200003E-4</v>
      </c>
      <c r="Q42" s="84">
        <f t="shared" si="0"/>
        <v>3.4766286398182095E-3</v>
      </c>
      <c r="R42" s="84">
        <f>O42/'סכום נכסי הקרן'!$C$42</f>
        <v>8.9108212711785822E-5</v>
      </c>
    </row>
    <row r="43" spans="2:18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2:18"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2:18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2:18">
      <c r="B46" s="121" t="s">
        <v>111</v>
      </c>
      <c r="C46" s="123"/>
      <c r="D46" s="123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2:18">
      <c r="B47" s="121" t="s">
        <v>205</v>
      </c>
      <c r="C47" s="123"/>
      <c r="D47" s="123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2:18">
      <c r="B48" s="165" t="s">
        <v>213</v>
      </c>
      <c r="C48" s="165"/>
      <c r="D48" s="165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2:18"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2:18"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2:18"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2:18"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2:18"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2:18"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2:18"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2:18"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2:18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2:18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2:18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2:18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2:18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2:18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2:18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2:18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2:18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2:18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2:18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2:18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2:18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2:18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2:18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2:18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2:18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2:18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2:18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2:18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2:18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2:18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2:18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2:18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2:18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2:18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2:18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2:18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2:18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2:18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2:18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2:18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2:18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2:18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2:18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2:18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2:18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2:18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2:18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2:18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2:18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2:18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2:18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2:18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2:18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2:18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2:18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2:18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2:18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2:18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2:18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2:18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2:18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2:18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2:18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2:18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2:18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2:18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2:18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2:18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2:18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2:18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2:18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2:18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2:18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2:18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2:18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2:18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2:18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2:18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18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2:18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2:18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2:18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2:18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2:18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2:18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2:18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2:18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2:18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18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2:18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2:18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2:18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2:18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2:18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2:18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2:18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2:18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2:18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2:18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2:18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2:18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2:18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2:18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2:18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2:18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2:18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2:18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2:18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2:18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2:18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2:18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2:18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2:18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2:18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2:18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2:18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2:18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2:18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2:18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2:18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2:18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2:18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2:18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2:18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2:18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2:18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2:18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2:18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2:18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2:18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2:18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2:18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2:18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2:18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2:18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2:18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2:18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2:18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2:18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2:18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2:18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2:18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2:18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2:18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2:18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2:18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2:18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2:18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2:18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2:18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2:18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2:18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2:18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2:18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2:18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2:18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2:18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2:18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2:18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2:18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2:18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2:18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2:18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2:18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2:18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2:18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2:18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2:18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2:18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2:18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2:18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2:18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2:18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2:18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2:18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2:18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2:18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2:18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2:18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2:18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2:18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2:18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2:18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2:18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2:18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2:18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2:18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</row>
    <row r="239" spans="2:18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2:18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2:18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2:18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2:18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2:18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2:18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2:18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2:18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2:18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2:18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2:18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2:18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</row>
    <row r="252" spans="2:18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</row>
    <row r="253" spans="2:18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2:18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</row>
    <row r="255" spans="2:18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</row>
    <row r="256" spans="2:18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</row>
    <row r="257" spans="2:18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</row>
    <row r="258" spans="2:18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</row>
    <row r="259" spans="2:18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</row>
    <row r="260" spans="2:18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2:18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</row>
    <row r="262" spans="2:18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</row>
    <row r="263" spans="2:18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</row>
    <row r="264" spans="2:18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</row>
    <row r="265" spans="2:18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</row>
    <row r="266" spans="2:18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</row>
    <row r="267" spans="2:18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</row>
    <row r="268" spans="2:18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2:18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</row>
    <row r="270" spans="2:18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</row>
    <row r="271" spans="2:18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</row>
    <row r="272" spans="2:18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</row>
    <row r="273" spans="2:18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2:18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</row>
    <row r="275" spans="2:18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2:18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</row>
    <row r="277" spans="2:18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</row>
    <row r="278" spans="2:18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</row>
    <row r="279" spans="2:18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</row>
    <row r="280" spans="2:18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</row>
    <row r="281" spans="2:18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</row>
    <row r="282" spans="2:18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</row>
    <row r="283" spans="2:18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</row>
    <row r="284" spans="2:18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</row>
    <row r="285" spans="2:18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</row>
    <row r="286" spans="2:18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</row>
    <row r="287" spans="2:18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</row>
    <row r="288" spans="2:18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2:18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0" spans="2:18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</row>
    <row r="291" spans="2:18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</row>
    <row r="292" spans="2:18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</row>
    <row r="293" spans="2:18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</row>
    <row r="294" spans="2:18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</row>
    <row r="295" spans="2:18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</row>
    <row r="296" spans="2:18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</row>
    <row r="297" spans="2:18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</row>
    <row r="298" spans="2:18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</row>
    <row r="299" spans="2:18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</row>
    <row r="300" spans="2:18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</row>
    <row r="301" spans="2:18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</row>
    <row r="302" spans="2:18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</row>
    <row r="303" spans="2:18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</row>
    <row r="304" spans="2:18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</row>
    <row r="305" spans="2:18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</row>
    <row r="306" spans="2:18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</row>
    <row r="307" spans="2:18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</row>
    <row r="308" spans="2:18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</row>
    <row r="309" spans="2:18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</row>
    <row r="310" spans="2:18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</row>
    <row r="311" spans="2:18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</row>
    <row r="312" spans="2:18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</row>
    <row r="313" spans="2:18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</row>
    <row r="314" spans="2:18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</row>
    <row r="315" spans="2:18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</row>
    <row r="316" spans="2:18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</row>
    <row r="317" spans="2:18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</row>
    <row r="318" spans="2:18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</row>
    <row r="319" spans="2:18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</row>
    <row r="320" spans="2:18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</row>
    <row r="321" spans="2:18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</row>
    <row r="322" spans="2:18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</row>
    <row r="323" spans="2:18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</row>
    <row r="324" spans="2:18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</row>
    <row r="325" spans="2:18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</row>
    <row r="326" spans="2:18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</row>
    <row r="327" spans="2:18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</row>
    <row r="328" spans="2:18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</row>
    <row r="329" spans="2:18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</row>
    <row r="330" spans="2:18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</row>
    <row r="331" spans="2:18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</row>
    <row r="332" spans="2:18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</row>
    <row r="333" spans="2:18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</row>
    <row r="334" spans="2:18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</row>
    <row r="335" spans="2:18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</row>
    <row r="336" spans="2:18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</row>
    <row r="337" spans="2:18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</row>
    <row r="338" spans="2:18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</row>
    <row r="339" spans="2:18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</row>
    <row r="340" spans="2:18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</row>
    <row r="341" spans="2:18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</row>
    <row r="342" spans="2:18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</row>
    <row r="343" spans="2:18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</row>
    <row r="344" spans="2:18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</row>
    <row r="345" spans="2:18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</row>
    <row r="346" spans="2:18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</row>
    <row r="347" spans="2:18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</row>
    <row r="348" spans="2:18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</row>
    <row r="349" spans="2:18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</row>
    <row r="350" spans="2:18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</row>
    <row r="351" spans="2:18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</row>
    <row r="352" spans="2:18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</row>
    <row r="353" spans="2:18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</row>
    <row r="354" spans="2:18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</row>
    <row r="355" spans="2:18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</row>
    <row r="356" spans="2:18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</row>
    <row r="357" spans="2:18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</row>
    <row r="358" spans="2:18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48:D48"/>
  </mergeCells>
  <phoneticPr fontId="3" type="noConversion"/>
  <dataValidations count="1">
    <dataValidation allowBlank="1" showInputMessage="1" showErrorMessage="1" sqref="N10:Q10 N9 N1:N7 C5:C29 O1:Q9 E1:I30 D1:D29 C49:D1048576 C32:D47 N32:N1048576 A1:B1048576 J1:M1048576 O11:Q1048576 E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7" t="s" vm="1">
        <v>231</v>
      </c>
    </row>
    <row r="2" spans="2:16">
      <c r="B2" s="46" t="s">
        <v>144</v>
      </c>
      <c r="C2" s="67" t="s">
        <v>232</v>
      </c>
    </row>
    <row r="3" spans="2:16">
      <c r="B3" s="46" t="s">
        <v>146</v>
      </c>
      <c r="C3" s="67" t="s">
        <v>233</v>
      </c>
    </row>
    <row r="4" spans="2:16">
      <c r="B4" s="46" t="s">
        <v>147</v>
      </c>
      <c r="C4" s="67">
        <v>12145</v>
      </c>
    </row>
    <row r="6" spans="2:16" ht="26.25" customHeight="1">
      <c r="B6" s="156" t="s">
        <v>186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115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3222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32">
        <v>0</v>
      </c>
      <c r="N10" s="91"/>
      <c r="O10" s="133">
        <v>0</v>
      </c>
      <c r="P10" s="133">
        <v>0</v>
      </c>
    </row>
    <row r="11" spans="2:16" ht="20.25" customHeight="1">
      <c r="B11" s="124" t="s">
        <v>222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4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4" t="s">
        <v>213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28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28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2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19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19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  <row r="412" spans="2:16">
      <c r="B412" s="119"/>
      <c r="C412" s="119"/>
      <c r="D412" s="119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</row>
    <row r="413" spans="2:16">
      <c r="B413" s="119"/>
      <c r="C413" s="119"/>
      <c r="D413" s="119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</row>
    <row r="414" spans="2:16">
      <c r="B414" s="119"/>
      <c r="C414" s="119"/>
      <c r="D414" s="119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</row>
    <row r="415" spans="2:16">
      <c r="B415" s="119"/>
      <c r="C415" s="119"/>
      <c r="D415" s="119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</row>
    <row r="416" spans="2:16">
      <c r="B416" s="119"/>
      <c r="C416" s="119"/>
      <c r="D416" s="119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</row>
    <row r="417" spans="2:16">
      <c r="B417" s="119"/>
      <c r="C417" s="119"/>
      <c r="D417" s="119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</row>
    <row r="418" spans="2:16">
      <c r="B418" s="119"/>
      <c r="C418" s="119"/>
      <c r="D418" s="119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</row>
    <row r="419" spans="2:16">
      <c r="B419" s="119"/>
      <c r="C419" s="119"/>
      <c r="D419" s="119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</row>
    <row r="420" spans="2:16">
      <c r="B420" s="119"/>
      <c r="C420" s="119"/>
      <c r="D420" s="119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</row>
    <row r="421" spans="2:16">
      <c r="B421" s="119"/>
      <c r="C421" s="119"/>
      <c r="D421" s="119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2:16">
      <c r="B422" s="119"/>
      <c r="C422" s="119"/>
      <c r="D422" s="119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2:16">
      <c r="B423" s="119"/>
      <c r="C423" s="119"/>
      <c r="D423" s="119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</row>
    <row r="424" spans="2:16">
      <c r="B424" s="119"/>
      <c r="C424" s="119"/>
      <c r="D424" s="119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2:16">
      <c r="B425" s="119"/>
      <c r="C425" s="119"/>
      <c r="D425" s="119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2:16">
      <c r="B426" s="119"/>
      <c r="C426" s="119"/>
      <c r="D426" s="119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</row>
    <row r="427" spans="2:16">
      <c r="B427" s="119"/>
      <c r="C427" s="119"/>
      <c r="D427" s="119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</row>
    <row r="428" spans="2:16">
      <c r="B428" s="119"/>
      <c r="C428" s="119"/>
      <c r="D428" s="119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</row>
    <row r="429" spans="2:16">
      <c r="B429" s="119"/>
      <c r="C429" s="119"/>
      <c r="D429" s="119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</row>
    <row r="430" spans="2:16">
      <c r="B430" s="119"/>
      <c r="C430" s="119"/>
      <c r="D430" s="119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</row>
    <row r="431" spans="2:16">
      <c r="B431" s="119"/>
      <c r="C431" s="119"/>
      <c r="D431" s="119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</row>
    <row r="432" spans="2:16">
      <c r="B432" s="119"/>
      <c r="C432" s="119"/>
      <c r="D432" s="119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</row>
    <row r="433" spans="2:16">
      <c r="B433" s="119"/>
      <c r="C433" s="119"/>
      <c r="D433" s="119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2:16">
      <c r="B434" s="119"/>
      <c r="C434" s="119"/>
      <c r="D434" s="119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2:16">
      <c r="B435" s="119"/>
      <c r="C435" s="119"/>
      <c r="D435" s="119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</row>
    <row r="436" spans="2:16">
      <c r="B436" s="119"/>
      <c r="C436" s="119"/>
      <c r="D436" s="119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2:16">
      <c r="B437" s="119"/>
      <c r="C437" s="119"/>
      <c r="D437" s="119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</row>
    <row r="438" spans="2:16">
      <c r="B438" s="119"/>
      <c r="C438" s="119"/>
      <c r="D438" s="119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</row>
    <row r="439" spans="2:16">
      <c r="B439" s="119"/>
      <c r="C439" s="119"/>
      <c r="D439" s="119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</row>
    <row r="440" spans="2:16">
      <c r="B440" s="119"/>
      <c r="C440" s="119"/>
      <c r="D440" s="119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</row>
    <row r="441" spans="2:16">
      <c r="B441" s="119"/>
      <c r="C441" s="119"/>
      <c r="D441" s="119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</row>
    <row r="442" spans="2:16">
      <c r="B442" s="119"/>
      <c r="C442" s="119"/>
      <c r="D442" s="119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</row>
    <row r="443" spans="2:16">
      <c r="B443" s="119"/>
      <c r="C443" s="119"/>
      <c r="D443" s="119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</row>
    <row r="444" spans="2:16">
      <c r="B444" s="119"/>
      <c r="C444" s="119"/>
      <c r="D444" s="119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</row>
    <row r="445" spans="2:16">
      <c r="B445" s="119"/>
      <c r="C445" s="119"/>
      <c r="D445" s="119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</row>
    <row r="446" spans="2:16">
      <c r="B446" s="119"/>
      <c r="C446" s="119"/>
      <c r="D446" s="119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</row>
    <row r="447" spans="2:16">
      <c r="B447" s="119"/>
      <c r="C447" s="119"/>
      <c r="D447" s="119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</row>
    <row r="448" spans="2:16">
      <c r="B448" s="119"/>
      <c r="C448" s="119"/>
      <c r="D448" s="119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</row>
    <row r="449" spans="2:16">
      <c r="B449" s="119"/>
      <c r="C449" s="119"/>
      <c r="D449" s="119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</row>
    <row r="450" spans="2:16">
      <c r="B450" s="119"/>
      <c r="C450" s="119"/>
      <c r="D450" s="119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</row>
    <row r="451" spans="2:16">
      <c r="B451" s="119"/>
      <c r="C451" s="119"/>
      <c r="D451" s="119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</row>
    <row r="452" spans="2:16">
      <c r="B452" s="119"/>
      <c r="C452" s="119"/>
      <c r="D452" s="119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</row>
    <row r="453" spans="2:16">
      <c r="B453" s="119"/>
      <c r="C453" s="119"/>
      <c r="D453" s="119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</row>
    <row r="454" spans="2:16">
      <c r="B454" s="119"/>
      <c r="C454" s="119"/>
      <c r="D454" s="119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</row>
    <row r="455" spans="2:16">
      <c r="B455" s="119"/>
      <c r="C455" s="119"/>
      <c r="D455" s="119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</row>
    <row r="456" spans="2:16">
      <c r="B456" s="119"/>
      <c r="C456" s="119"/>
      <c r="D456" s="119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</row>
    <row r="457" spans="2:16">
      <c r="B457" s="119"/>
      <c r="C457" s="119"/>
      <c r="D457" s="119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</row>
    <row r="458" spans="2:16">
      <c r="B458" s="119"/>
      <c r="C458" s="119"/>
      <c r="D458" s="119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</row>
    <row r="459" spans="2:16">
      <c r="B459" s="119"/>
      <c r="C459" s="119"/>
      <c r="D459" s="119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</row>
    <row r="460" spans="2:16">
      <c r="B460" s="119"/>
      <c r="C460" s="119"/>
      <c r="D460" s="119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</row>
    <row r="461" spans="2:16">
      <c r="B461" s="119"/>
      <c r="C461" s="119"/>
      <c r="D461" s="119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</row>
    <row r="462" spans="2:16">
      <c r="B462" s="119"/>
      <c r="C462" s="119"/>
      <c r="D462" s="119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</row>
    <row r="463" spans="2:16">
      <c r="B463" s="119"/>
      <c r="C463" s="119"/>
      <c r="D463" s="119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0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62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9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145</v>
      </c>
      <c r="C1" s="67" t="s" vm="1">
        <v>231</v>
      </c>
    </row>
    <row r="2" spans="2:20">
      <c r="B2" s="46" t="s">
        <v>144</v>
      </c>
      <c r="C2" s="67" t="s">
        <v>232</v>
      </c>
    </row>
    <row r="3" spans="2:20">
      <c r="B3" s="46" t="s">
        <v>146</v>
      </c>
      <c r="C3" s="67" t="s">
        <v>233</v>
      </c>
    </row>
    <row r="4" spans="2:20">
      <c r="B4" s="46" t="s">
        <v>147</v>
      </c>
      <c r="C4" s="67">
        <v>12145</v>
      </c>
    </row>
    <row r="6" spans="2:20" ht="26.25" customHeight="1">
      <c r="B6" s="162" t="s">
        <v>173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</row>
    <row r="7" spans="2:20" ht="26.25" customHeight="1">
      <c r="B7" s="162" t="s">
        <v>89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</row>
    <row r="8" spans="2:20" s="3" customFormat="1" ht="78.75">
      <c r="B8" s="36" t="s">
        <v>114</v>
      </c>
      <c r="C8" s="12" t="s">
        <v>44</v>
      </c>
      <c r="D8" s="12" t="s">
        <v>118</v>
      </c>
      <c r="E8" s="12" t="s">
        <v>189</v>
      </c>
      <c r="F8" s="12" t="s">
        <v>116</v>
      </c>
      <c r="G8" s="12" t="s">
        <v>65</v>
      </c>
      <c r="H8" s="12" t="s">
        <v>14</v>
      </c>
      <c r="I8" s="12" t="s">
        <v>66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61</v>
      </c>
      <c r="R8" s="12" t="s">
        <v>58</v>
      </c>
      <c r="S8" s="12" t="s">
        <v>148</v>
      </c>
      <c r="T8" s="37" t="s">
        <v>150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190</v>
      </c>
    </row>
    <row r="11" spans="2:20" s="4" customFormat="1" ht="18" customHeight="1">
      <c r="B11" s="89" t="s">
        <v>45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0">
        <v>0</v>
      </c>
      <c r="R11" s="71"/>
      <c r="S11" s="81">
        <v>0</v>
      </c>
      <c r="T11" s="81">
        <v>0</v>
      </c>
    </row>
    <row r="12" spans="2:20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2:20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20">
      <c r="B14" s="124" t="s">
        <v>222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20">
      <c r="B15" s="124" t="s">
        <v>111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20">
      <c r="B16" s="124" t="s">
        <v>205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0">
      <c r="B17" s="124" t="s">
        <v>213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B694" s="41"/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3"/>
      <c r="C696" s="1"/>
      <c r="D696" s="1"/>
      <c r="E696" s="1"/>
      <c r="F696" s="1"/>
      <c r="G696" s="1"/>
    </row>
    <row r="697" spans="2:7"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E710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28:B30 B16:B17" xr:uid="{00000000-0002-0000-0300-000000000000}"/>
    <dataValidation type="list" allowBlank="1" showInputMessage="1" showErrorMessage="1" sqref="E202:E709" xr:uid="{00000000-0002-0000-0300-000001000000}">
      <formula1>#REF!</formula1>
    </dataValidation>
    <dataValidation type="list" allowBlank="1" showInputMessage="1" showErrorMessage="1" sqref="I31:I484 I12:I29 L12:L484 G31:G702 G12:G29 E31:E201 E12:E29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2" style="2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1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5.7109375" style="1" bestFit="1" customWidth="1"/>
    <col min="16" max="16" width="13" style="1" bestFit="1" customWidth="1"/>
    <col min="17" max="17" width="10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145</v>
      </c>
      <c r="C1" s="67" t="s" vm="1">
        <v>231</v>
      </c>
    </row>
    <row r="2" spans="2:21">
      <c r="B2" s="46" t="s">
        <v>144</v>
      </c>
      <c r="C2" s="67" t="s">
        <v>232</v>
      </c>
    </row>
    <row r="3" spans="2:21">
      <c r="B3" s="46" t="s">
        <v>146</v>
      </c>
      <c r="C3" s="67" t="s">
        <v>233</v>
      </c>
    </row>
    <row r="4" spans="2:21">
      <c r="B4" s="46" t="s">
        <v>147</v>
      </c>
      <c r="C4" s="67">
        <v>12145</v>
      </c>
    </row>
    <row r="6" spans="2:21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2:21" ht="26.2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</row>
    <row r="8" spans="2:21" s="3" customFormat="1" ht="78.75">
      <c r="B8" s="21" t="s">
        <v>114</v>
      </c>
      <c r="C8" s="29" t="s">
        <v>44</v>
      </c>
      <c r="D8" s="29" t="s">
        <v>118</v>
      </c>
      <c r="E8" s="29" t="s">
        <v>189</v>
      </c>
      <c r="F8" s="29" t="s">
        <v>116</v>
      </c>
      <c r="G8" s="29" t="s">
        <v>65</v>
      </c>
      <c r="H8" s="29" t="s">
        <v>14</v>
      </c>
      <c r="I8" s="29" t="s">
        <v>66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61</v>
      </c>
      <c r="S8" s="12" t="s">
        <v>58</v>
      </c>
      <c r="T8" s="29" t="s">
        <v>148</v>
      </c>
      <c r="U8" s="13" t="s">
        <v>150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216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4.5869346001356179</v>
      </c>
      <c r="L11" s="69"/>
      <c r="M11" s="69"/>
      <c r="N11" s="93">
        <v>5.2478335442543232E-2</v>
      </c>
      <c r="O11" s="77"/>
      <c r="P11" s="79"/>
      <c r="Q11" s="77">
        <v>1889.7007664310006</v>
      </c>
      <c r="R11" s="77">
        <f>R12+R258</f>
        <v>655842.85740786709</v>
      </c>
      <c r="S11" s="69"/>
      <c r="T11" s="78">
        <f>IFERROR(R11/$R$11,0)</f>
        <v>1</v>
      </c>
      <c r="U11" s="78">
        <f>R11/'סכום נכסי הקרן'!$C$42</f>
        <v>8.5257408192405321E-2</v>
      </c>
    </row>
    <row r="12" spans="2:21">
      <c r="B12" s="70" t="s">
        <v>199</v>
      </c>
      <c r="C12" s="71"/>
      <c r="D12" s="71"/>
      <c r="E12" s="71"/>
      <c r="F12" s="71"/>
      <c r="G12" s="71"/>
      <c r="H12" s="71"/>
      <c r="I12" s="71"/>
      <c r="J12" s="71"/>
      <c r="K12" s="80">
        <v>4.4158327900126597</v>
      </c>
      <c r="L12" s="71"/>
      <c r="M12" s="71"/>
      <c r="N12" s="94">
        <v>4.0989880043475056E-2</v>
      </c>
      <c r="O12" s="80"/>
      <c r="P12" s="82"/>
      <c r="Q12" s="80">
        <v>1889.7007664310006</v>
      </c>
      <c r="R12" s="80">
        <f>R13+R168+R252</f>
        <v>452708.59405444207</v>
      </c>
      <c r="S12" s="71"/>
      <c r="T12" s="81">
        <f t="shared" ref="T12:T75" si="0">IFERROR(R12/$R$11,0)</f>
        <v>0.69026991594253762</v>
      </c>
      <c r="U12" s="81">
        <f>R12/'סכום נכסי הקרן'!$C$42</f>
        <v>5.8850623986450232E-2</v>
      </c>
    </row>
    <row r="13" spans="2:21">
      <c r="B13" s="92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4.5008088694503812</v>
      </c>
      <c r="L13" s="71"/>
      <c r="M13" s="71"/>
      <c r="N13" s="94">
        <v>3.7325682802759032E-2</v>
      </c>
      <c r="O13" s="80"/>
      <c r="P13" s="82"/>
      <c r="Q13" s="80">
        <v>1579.4288423540006</v>
      </c>
      <c r="R13" s="80">
        <f>SUM(R14:R166)</f>
        <v>380821.49287235807</v>
      </c>
      <c r="S13" s="71"/>
      <c r="T13" s="81">
        <f t="shared" si="0"/>
        <v>0.58065966347107156</v>
      </c>
      <c r="U13" s="81">
        <f>R13/'סכום נכסי הקרן'!$C$42</f>
        <v>4.9505537949417852E-2</v>
      </c>
    </row>
    <row r="14" spans="2:21">
      <c r="B14" s="76" t="s">
        <v>283</v>
      </c>
      <c r="C14" s="73">
        <v>6040372</v>
      </c>
      <c r="D14" s="86" t="s">
        <v>119</v>
      </c>
      <c r="E14" s="86" t="s">
        <v>26</v>
      </c>
      <c r="F14" s="73" t="s">
        <v>284</v>
      </c>
      <c r="G14" s="86" t="s">
        <v>285</v>
      </c>
      <c r="H14" s="73" t="s">
        <v>286</v>
      </c>
      <c r="I14" s="73" t="s">
        <v>130</v>
      </c>
      <c r="J14" s="73"/>
      <c r="K14" s="73">
        <v>1.7300002052678032</v>
      </c>
      <c r="L14" s="86" t="s">
        <v>132</v>
      </c>
      <c r="M14" s="87">
        <v>8.3000000000000001E-3</v>
      </c>
      <c r="N14" s="87">
        <v>2.4500161122847218E-2</v>
      </c>
      <c r="O14" s="83">
        <v>5.1246000000000007E-2</v>
      </c>
      <c r="P14" s="85">
        <v>108.5</v>
      </c>
      <c r="Q14" s="73"/>
      <c r="R14" s="83">
        <v>5.5858000000000006E-5</v>
      </c>
      <c r="S14" s="84">
        <v>1.6846729802728301E-11</v>
      </c>
      <c r="T14" s="84">
        <f t="shared" si="0"/>
        <v>8.5169792381015518E-11</v>
      </c>
      <c r="U14" s="84">
        <f>R14/'סכום נכסי הקרן'!$C$42</f>
        <v>7.2613557546906521E-12</v>
      </c>
    </row>
    <row r="15" spans="2:21">
      <c r="B15" s="76" t="s">
        <v>287</v>
      </c>
      <c r="C15" s="73">
        <v>2310217</v>
      </c>
      <c r="D15" s="86" t="s">
        <v>119</v>
      </c>
      <c r="E15" s="86" t="s">
        <v>26</v>
      </c>
      <c r="F15" s="73" t="s">
        <v>288</v>
      </c>
      <c r="G15" s="86" t="s">
        <v>285</v>
      </c>
      <c r="H15" s="73" t="s">
        <v>286</v>
      </c>
      <c r="I15" s="73" t="s">
        <v>130</v>
      </c>
      <c r="J15" s="73"/>
      <c r="K15" s="85">
        <v>1</v>
      </c>
      <c r="L15" s="86" t="s">
        <v>132</v>
      </c>
      <c r="M15" s="87">
        <v>8.6E-3</v>
      </c>
      <c r="N15" s="87">
        <v>2.720028383892141E-2</v>
      </c>
      <c r="O15" s="83">
        <v>2.5623000000000003E-2</v>
      </c>
      <c r="P15" s="85">
        <v>110.38</v>
      </c>
      <c r="Q15" s="73"/>
      <c r="R15" s="83">
        <v>2.8185000000000005E-5</v>
      </c>
      <c r="S15" s="84">
        <v>1.024366432379942E-11</v>
      </c>
      <c r="T15" s="84">
        <f t="shared" si="0"/>
        <v>4.2975233596958765E-11</v>
      </c>
      <c r="U15" s="84">
        <f>R15/'סכום נכסי הקרן'!$C$42</f>
        <v>3.6639570329398845E-12</v>
      </c>
    </row>
    <row r="16" spans="2:21">
      <c r="B16" s="76" t="s">
        <v>289</v>
      </c>
      <c r="C16" s="73">
        <v>2310282</v>
      </c>
      <c r="D16" s="86" t="s">
        <v>119</v>
      </c>
      <c r="E16" s="86" t="s">
        <v>26</v>
      </c>
      <c r="F16" s="73" t="s">
        <v>288</v>
      </c>
      <c r="G16" s="86" t="s">
        <v>285</v>
      </c>
      <c r="H16" s="73" t="s">
        <v>286</v>
      </c>
      <c r="I16" s="73" t="s">
        <v>130</v>
      </c>
      <c r="J16" s="73"/>
      <c r="K16" s="83">
        <v>2.7199999999999518</v>
      </c>
      <c r="L16" s="86" t="s">
        <v>132</v>
      </c>
      <c r="M16" s="87">
        <v>3.8E-3</v>
      </c>
      <c r="N16" s="87">
        <v>2.390000000000024E-2</v>
      </c>
      <c r="O16" s="83">
        <v>2397202.4924400006</v>
      </c>
      <c r="P16" s="85">
        <v>104.01</v>
      </c>
      <c r="Q16" s="73"/>
      <c r="R16" s="83">
        <v>2493.3301627460005</v>
      </c>
      <c r="S16" s="84">
        <v>7.9906749748000021E-4</v>
      </c>
      <c r="T16" s="84">
        <f t="shared" si="0"/>
        <v>3.801718863876266E-3</v>
      </c>
      <c r="U16" s="84">
        <f>R16/'סכום נכסי הקרן'!$C$42</f>
        <v>3.241246970102662E-4</v>
      </c>
    </row>
    <row r="17" spans="2:21">
      <c r="B17" s="76" t="s">
        <v>290</v>
      </c>
      <c r="C17" s="73">
        <v>2310381</v>
      </c>
      <c r="D17" s="86" t="s">
        <v>119</v>
      </c>
      <c r="E17" s="86" t="s">
        <v>26</v>
      </c>
      <c r="F17" s="73" t="s">
        <v>288</v>
      </c>
      <c r="G17" s="86" t="s">
        <v>285</v>
      </c>
      <c r="H17" s="73" t="s">
        <v>286</v>
      </c>
      <c r="I17" s="73" t="s">
        <v>130</v>
      </c>
      <c r="J17" s="73"/>
      <c r="K17" s="83">
        <v>6.7100000000055138</v>
      </c>
      <c r="L17" s="86" t="s">
        <v>132</v>
      </c>
      <c r="M17" s="87">
        <v>2E-3</v>
      </c>
      <c r="N17" s="87">
        <v>2.4000000000033411E-2</v>
      </c>
      <c r="O17" s="83">
        <v>372771.56359500007</v>
      </c>
      <c r="P17" s="85">
        <v>96.35</v>
      </c>
      <c r="Q17" s="73"/>
      <c r="R17" s="83">
        <v>359.16539436200003</v>
      </c>
      <c r="S17" s="84">
        <v>3.8894709539842999E-4</v>
      </c>
      <c r="T17" s="84">
        <f t="shared" si="0"/>
        <v>5.476394082898976E-4</v>
      </c>
      <c r="U17" s="84">
        <f>R17/'סכום נכסי הקרן'!$C$42</f>
        <v>4.6690316574819116E-5</v>
      </c>
    </row>
    <row r="18" spans="2:21">
      <c r="B18" s="76" t="s">
        <v>291</v>
      </c>
      <c r="C18" s="73">
        <v>1158476</v>
      </c>
      <c r="D18" s="86" t="s">
        <v>119</v>
      </c>
      <c r="E18" s="86" t="s">
        <v>26</v>
      </c>
      <c r="F18" s="73" t="s">
        <v>292</v>
      </c>
      <c r="G18" s="86" t="s">
        <v>128</v>
      </c>
      <c r="H18" s="73" t="s">
        <v>293</v>
      </c>
      <c r="I18" s="73" t="s">
        <v>294</v>
      </c>
      <c r="J18" s="73"/>
      <c r="K18" s="83">
        <v>12.160000000000039</v>
      </c>
      <c r="L18" s="86" t="s">
        <v>132</v>
      </c>
      <c r="M18" s="87">
        <v>2.07E-2</v>
      </c>
      <c r="N18" s="87">
        <v>2.689999999999966E-2</v>
      </c>
      <c r="O18" s="83">
        <v>6710228.4819000009</v>
      </c>
      <c r="P18" s="85">
        <v>102.43</v>
      </c>
      <c r="Q18" s="73"/>
      <c r="R18" s="83">
        <v>6873.2872186670002</v>
      </c>
      <c r="S18" s="84">
        <v>1.9702613365483617E-3</v>
      </c>
      <c r="T18" s="84">
        <f t="shared" si="0"/>
        <v>1.048008244815346E-2</v>
      </c>
      <c r="U18" s="84">
        <f>R18/'סכום נכסי הקרן'!$C$42</f>
        <v>8.9350466717228198E-4</v>
      </c>
    </row>
    <row r="19" spans="2:21">
      <c r="B19" s="76" t="s">
        <v>295</v>
      </c>
      <c r="C19" s="73">
        <v>1145564</v>
      </c>
      <c r="D19" s="86" t="s">
        <v>119</v>
      </c>
      <c r="E19" s="86" t="s">
        <v>26</v>
      </c>
      <c r="F19" s="73" t="s">
        <v>296</v>
      </c>
      <c r="G19" s="86" t="s">
        <v>297</v>
      </c>
      <c r="H19" s="73" t="s">
        <v>286</v>
      </c>
      <c r="I19" s="73" t="s">
        <v>130</v>
      </c>
      <c r="J19" s="73"/>
      <c r="K19" s="85">
        <v>2.1300002722132607</v>
      </c>
      <c r="L19" s="86" t="s">
        <v>132</v>
      </c>
      <c r="M19" s="87">
        <v>8.3000000000000001E-3</v>
      </c>
      <c r="N19" s="87">
        <v>2.3400171243105471E-2</v>
      </c>
      <c r="O19" s="83">
        <v>4.6122000000000017E-2</v>
      </c>
      <c r="P19" s="85">
        <v>109</v>
      </c>
      <c r="Q19" s="73"/>
      <c r="R19" s="83">
        <v>5.0221000000000006E-5</v>
      </c>
      <c r="S19" s="84">
        <v>3.346345205088257E-11</v>
      </c>
      <c r="T19" s="84">
        <f t="shared" si="0"/>
        <v>7.6574745661623766E-11</v>
      </c>
      <c r="U19" s="84">
        <f>R19/'סכום נכסי הקרן'!$C$42</f>
        <v>6.5285643481026754E-12</v>
      </c>
    </row>
    <row r="20" spans="2:21">
      <c r="B20" s="76" t="s">
        <v>298</v>
      </c>
      <c r="C20" s="73">
        <v>6620496</v>
      </c>
      <c r="D20" s="86" t="s">
        <v>119</v>
      </c>
      <c r="E20" s="86" t="s">
        <v>26</v>
      </c>
      <c r="F20" s="73" t="s">
        <v>299</v>
      </c>
      <c r="G20" s="86" t="s">
        <v>285</v>
      </c>
      <c r="H20" s="73" t="s">
        <v>286</v>
      </c>
      <c r="I20" s="73" t="s">
        <v>130</v>
      </c>
      <c r="J20" s="73"/>
      <c r="K20" s="85">
        <v>4.04</v>
      </c>
      <c r="L20" s="86" t="s">
        <v>132</v>
      </c>
      <c r="M20" s="87">
        <v>1E-3</v>
      </c>
      <c r="N20" s="87">
        <v>2.379960534970401E-2</v>
      </c>
      <c r="O20" s="83">
        <v>2.3061000000000009E-2</v>
      </c>
      <c r="P20" s="85">
        <v>99.07</v>
      </c>
      <c r="Q20" s="73"/>
      <c r="R20" s="83">
        <v>2.2805000000000006E-5</v>
      </c>
      <c r="S20" s="84">
        <v>7.7701844870445059E-12</v>
      </c>
      <c r="T20" s="84">
        <f t="shared" si="0"/>
        <v>3.4772049039511962E-11</v>
      </c>
      <c r="U20" s="84">
        <f>R20/'סכום נכסי הקרן'!$C$42</f>
        <v>2.9645747786480067E-12</v>
      </c>
    </row>
    <row r="21" spans="2:21">
      <c r="B21" s="76" t="s">
        <v>300</v>
      </c>
      <c r="C21" s="73">
        <v>1199850</v>
      </c>
      <c r="D21" s="86" t="s">
        <v>119</v>
      </c>
      <c r="E21" s="86" t="s">
        <v>26</v>
      </c>
      <c r="F21" s="73" t="s">
        <v>299</v>
      </c>
      <c r="G21" s="86" t="s">
        <v>285</v>
      </c>
      <c r="H21" s="73" t="s">
        <v>286</v>
      </c>
      <c r="I21" s="73" t="s">
        <v>130</v>
      </c>
      <c r="J21" s="73"/>
      <c r="K21" s="85">
        <v>2.5299999999999998</v>
      </c>
      <c r="L21" s="86" t="s">
        <v>132</v>
      </c>
      <c r="M21" s="87">
        <v>6.0000000000000001E-3</v>
      </c>
      <c r="N21" s="125">
        <v>2.35E-2</v>
      </c>
      <c r="O21" s="83">
        <v>5.8164000000000007E-2</v>
      </c>
      <c r="P21" s="85">
        <v>107.75</v>
      </c>
      <c r="Q21" s="73"/>
      <c r="R21" s="83">
        <v>6.2520000000000018E-5</v>
      </c>
      <c r="S21" s="84">
        <v>5.2302345348615004E-11</v>
      </c>
      <c r="T21" s="84">
        <f t="shared" si="0"/>
        <v>9.5327713481705243E-11</v>
      </c>
      <c r="U21" s="84">
        <f>R21/'סכום נכסי הקרן'!$C$42</f>
        <v>8.1273937803584024E-12</v>
      </c>
    </row>
    <row r="22" spans="2:21">
      <c r="B22" s="76" t="s">
        <v>301</v>
      </c>
      <c r="C22" s="73">
        <v>1199868</v>
      </c>
      <c r="D22" s="86" t="s">
        <v>119</v>
      </c>
      <c r="E22" s="86" t="s">
        <v>26</v>
      </c>
      <c r="F22" s="73" t="s">
        <v>299</v>
      </c>
      <c r="G22" s="86" t="s">
        <v>285</v>
      </c>
      <c r="H22" s="73" t="s">
        <v>286</v>
      </c>
      <c r="I22" s="73" t="s">
        <v>130</v>
      </c>
      <c r="J22" s="73"/>
      <c r="K22" s="85">
        <v>3.47</v>
      </c>
      <c r="L22" s="86" t="s">
        <v>132</v>
      </c>
      <c r="M22" s="87">
        <v>1.7500000000000002E-2</v>
      </c>
      <c r="N22" s="125">
        <v>2.35E-2</v>
      </c>
      <c r="O22" s="83">
        <v>8.9425000000000032E-2</v>
      </c>
      <c r="P22" s="85">
        <v>109.67</v>
      </c>
      <c r="Q22" s="73"/>
      <c r="R22" s="83">
        <v>9.7880000000000005E-5</v>
      </c>
      <c r="S22" s="84">
        <v>2.7082598950970252E-11</v>
      </c>
      <c r="T22" s="84">
        <f t="shared" si="0"/>
        <v>1.4924306774774962E-10</v>
      </c>
      <c r="U22" s="84">
        <f>R22/'סכום נכסי הקרן'!$C$42</f>
        <v>1.272407714685669E-11</v>
      </c>
    </row>
    <row r="23" spans="2:21">
      <c r="B23" s="76" t="s">
        <v>302</v>
      </c>
      <c r="C23" s="73">
        <v>6000210</v>
      </c>
      <c r="D23" s="86" t="s">
        <v>119</v>
      </c>
      <c r="E23" s="86" t="s">
        <v>26</v>
      </c>
      <c r="F23" s="73" t="s">
        <v>303</v>
      </c>
      <c r="G23" s="86" t="s">
        <v>304</v>
      </c>
      <c r="H23" s="73" t="s">
        <v>305</v>
      </c>
      <c r="I23" s="73" t="s">
        <v>130</v>
      </c>
      <c r="J23" s="73"/>
      <c r="K23" s="83">
        <v>4.2000000000000313</v>
      </c>
      <c r="L23" s="86" t="s">
        <v>132</v>
      </c>
      <c r="M23" s="87">
        <v>3.85E-2</v>
      </c>
      <c r="N23" s="87">
        <v>2.5200000000000194E-2</v>
      </c>
      <c r="O23" s="83">
        <v>5225598.678464001</v>
      </c>
      <c r="P23" s="85">
        <v>120.55</v>
      </c>
      <c r="Q23" s="73"/>
      <c r="R23" s="83">
        <v>6299.4592518940008</v>
      </c>
      <c r="S23" s="84">
        <v>2.0233621749342354E-3</v>
      </c>
      <c r="T23" s="84">
        <f t="shared" si="0"/>
        <v>9.6051351032346178E-3</v>
      </c>
      <c r="U23" s="84">
        <f>R23/'סכום נכסי הקרן'!$C$42</f>
        <v>8.1890892423967505E-4</v>
      </c>
    </row>
    <row r="24" spans="2:21">
      <c r="B24" s="76" t="s">
        <v>306</v>
      </c>
      <c r="C24" s="73">
        <v>6000236</v>
      </c>
      <c r="D24" s="86" t="s">
        <v>119</v>
      </c>
      <c r="E24" s="86" t="s">
        <v>26</v>
      </c>
      <c r="F24" s="73" t="s">
        <v>303</v>
      </c>
      <c r="G24" s="86" t="s">
        <v>304</v>
      </c>
      <c r="H24" s="73" t="s">
        <v>305</v>
      </c>
      <c r="I24" s="73" t="s">
        <v>130</v>
      </c>
      <c r="J24" s="73"/>
      <c r="K24" s="83">
        <v>1.8600000000001631</v>
      </c>
      <c r="L24" s="86" t="s">
        <v>132</v>
      </c>
      <c r="M24" s="87">
        <v>4.4999999999999998E-2</v>
      </c>
      <c r="N24" s="87">
        <v>2.6300000000004306E-2</v>
      </c>
      <c r="O24" s="83">
        <v>2199135.0876039998</v>
      </c>
      <c r="P24" s="85">
        <v>117.23</v>
      </c>
      <c r="Q24" s="73"/>
      <c r="R24" s="83">
        <v>2578.0460161030005</v>
      </c>
      <c r="S24" s="84">
        <v>7.4405600775707362E-4</v>
      </c>
      <c r="T24" s="84">
        <f t="shared" si="0"/>
        <v>3.9308898267069485E-3</v>
      </c>
      <c r="U24" s="84">
        <f>R24/'סכום נכסי הקרן'!$C$42</f>
        <v>3.3513747851492771E-4</v>
      </c>
    </row>
    <row r="25" spans="2:21">
      <c r="B25" s="76" t="s">
        <v>307</v>
      </c>
      <c r="C25" s="73">
        <v>6000285</v>
      </c>
      <c r="D25" s="86" t="s">
        <v>119</v>
      </c>
      <c r="E25" s="86" t="s">
        <v>26</v>
      </c>
      <c r="F25" s="73" t="s">
        <v>303</v>
      </c>
      <c r="G25" s="86" t="s">
        <v>304</v>
      </c>
      <c r="H25" s="73" t="s">
        <v>305</v>
      </c>
      <c r="I25" s="73" t="s">
        <v>130</v>
      </c>
      <c r="J25" s="73"/>
      <c r="K25" s="83">
        <v>6.6599999999998234</v>
      </c>
      <c r="L25" s="86" t="s">
        <v>132</v>
      </c>
      <c r="M25" s="87">
        <v>2.3900000000000001E-2</v>
      </c>
      <c r="N25" s="87">
        <v>2.8199999999998848E-2</v>
      </c>
      <c r="O25" s="83">
        <v>7737410.8585700011</v>
      </c>
      <c r="P25" s="85">
        <v>108.05</v>
      </c>
      <c r="Q25" s="73"/>
      <c r="R25" s="83">
        <v>8360.2722375780013</v>
      </c>
      <c r="S25" s="84">
        <v>1.9894873783589621E-3</v>
      </c>
      <c r="T25" s="84">
        <f t="shared" si="0"/>
        <v>1.2747371025158194E-2</v>
      </c>
      <c r="U25" s="84">
        <f>R25/'סכום נכסי הקרן'!$C$42</f>
        <v>1.0868078148719522E-3</v>
      </c>
    </row>
    <row r="26" spans="2:21">
      <c r="B26" s="76" t="s">
        <v>308</v>
      </c>
      <c r="C26" s="73">
        <v>6000384</v>
      </c>
      <c r="D26" s="86" t="s">
        <v>119</v>
      </c>
      <c r="E26" s="86" t="s">
        <v>26</v>
      </c>
      <c r="F26" s="73" t="s">
        <v>303</v>
      </c>
      <c r="G26" s="86" t="s">
        <v>304</v>
      </c>
      <c r="H26" s="73" t="s">
        <v>305</v>
      </c>
      <c r="I26" s="73" t="s">
        <v>130</v>
      </c>
      <c r="J26" s="73"/>
      <c r="K26" s="83">
        <v>3.75</v>
      </c>
      <c r="L26" s="86" t="s">
        <v>132</v>
      </c>
      <c r="M26" s="87">
        <v>0.01</v>
      </c>
      <c r="N26" s="87">
        <v>2.3700000000002518E-2</v>
      </c>
      <c r="O26" s="83">
        <v>759978.75654900016</v>
      </c>
      <c r="P26" s="85">
        <v>104.44</v>
      </c>
      <c r="Q26" s="73"/>
      <c r="R26" s="83">
        <v>793.72177344000011</v>
      </c>
      <c r="S26" s="84">
        <v>6.3239812617610629E-4</v>
      </c>
      <c r="T26" s="84">
        <f t="shared" si="0"/>
        <v>1.2102316347197579E-3</v>
      </c>
      <c r="U26" s="84">
        <f>R26/'סכום נכסי הקרן'!$C$42</f>
        <v>1.0318121248866437E-4</v>
      </c>
    </row>
    <row r="27" spans="2:21">
      <c r="B27" s="76" t="s">
        <v>309</v>
      </c>
      <c r="C27" s="73">
        <v>6000392</v>
      </c>
      <c r="D27" s="86" t="s">
        <v>119</v>
      </c>
      <c r="E27" s="86" t="s">
        <v>26</v>
      </c>
      <c r="F27" s="73" t="s">
        <v>303</v>
      </c>
      <c r="G27" s="86" t="s">
        <v>304</v>
      </c>
      <c r="H27" s="73" t="s">
        <v>305</v>
      </c>
      <c r="I27" s="73" t="s">
        <v>130</v>
      </c>
      <c r="J27" s="73"/>
      <c r="K27" s="83">
        <v>11.639999999998539</v>
      </c>
      <c r="L27" s="86" t="s">
        <v>132</v>
      </c>
      <c r="M27" s="87">
        <v>1.2500000000000001E-2</v>
      </c>
      <c r="N27" s="87">
        <v>2.8999999999995026E-2</v>
      </c>
      <c r="O27" s="83">
        <v>3305765.8364630006</v>
      </c>
      <c r="P27" s="85">
        <v>91.1</v>
      </c>
      <c r="Q27" s="73"/>
      <c r="R27" s="83">
        <v>3011.5525584349998</v>
      </c>
      <c r="S27" s="84">
        <v>7.7023922129566412E-4</v>
      </c>
      <c r="T27" s="84">
        <f t="shared" si="0"/>
        <v>4.5918813087905946E-3</v>
      </c>
      <c r="U27" s="84">
        <f>R27/'סכום נכסי הקרן'!$C$42</f>
        <v>3.9149189911463604E-4</v>
      </c>
    </row>
    <row r="28" spans="2:21">
      <c r="B28" s="76" t="s">
        <v>310</v>
      </c>
      <c r="C28" s="73">
        <v>1196781</v>
      </c>
      <c r="D28" s="86" t="s">
        <v>119</v>
      </c>
      <c r="E28" s="86" t="s">
        <v>26</v>
      </c>
      <c r="F28" s="73" t="s">
        <v>303</v>
      </c>
      <c r="G28" s="86" t="s">
        <v>304</v>
      </c>
      <c r="H28" s="73" t="s">
        <v>305</v>
      </c>
      <c r="I28" s="73" t="s">
        <v>130</v>
      </c>
      <c r="J28" s="73"/>
      <c r="K28" s="83">
        <v>8.4299999999991506</v>
      </c>
      <c r="L28" s="86" t="s">
        <v>132</v>
      </c>
      <c r="M28" s="87">
        <v>0.03</v>
      </c>
      <c r="N28" s="87">
        <v>2.8899999999998788E-2</v>
      </c>
      <c r="O28" s="83">
        <v>401386.56596000004</v>
      </c>
      <c r="P28" s="85">
        <v>102.99</v>
      </c>
      <c r="Q28" s="73"/>
      <c r="R28" s="83">
        <v>413.38802644500009</v>
      </c>
      <c r="S28" s="84">
        <v>3.6042757620056753E-4</v>
      </c>
      <c r="T28" s="84">
        <f t="shared" si="0"/>
        <v>6.3031566445483913E-4</v>
      </c>
      <c r="U28" s="84">
        <f>R28/'סכום נכסי הקרן'!$C$42</f>
        <v>5.3739079894493407E-5</v>
      </c>
    </row>
    <row r="29" spans="2:21">
      <c r="B29" s="76" t="s">
        <v>311</v>
      </c>
      <c r="C29" s="73">
        <v>1196799</v>
      </c>
      <c r="D29" s="86" t="s">
        <v>119</v>
      </c>
      <c r="E29" s="86" t="s">
        <v>26</v>
      </c>
      <c r="F29" s="73" t="s">
        <v>303</v>
      </c>
      <c r="G29" s="86" t="s">
        <v>304</v>
      </c>
      <c r="H29" s="73" t="s">
        <v>305</v>
      </c>
      <c r="I29" s="73" t="s">
        <v>130</v>
      </c>
      <c r="J29" s="73"/>
      <c r="K29" s="83">
        <v>11.160000000002055</v>
      </c>
      <c r="L29" s="86" t="s">
        <v>132</v>
      </c>
      <c r="M29" s="87">
        <v>3.2000000000000001E-2</v>
      </c>
      <c r="N29" s="87">
        <v>2.9200000000005888E-2</v>
      </c>
      <c r="O29" s="83">
        <v>2646735.3255350003</v>
      </c>
      <c r="P29" s="85">
        <v>105.31</v>
      </c>
      <c r="Q29" s="73"/>
      <c r="R29" s="83">
        <v>2787.2771363329998</v>
      </c>
      <c r="S29" s="84">
        <v>1.9409653770594113E-3</v>
      </c>
      <c r="T29" s="84">
        <f t="shared" si="0"/>
        <v>4.2499161267827894E-3</v>
      </c>
      <c r="U29" s="84">
        <f>R29/'סכום נכסי הקרן'!$C$42</f>
        <v>3.6233683400460647E-4</v>
      </c>
    </row>
    <row r="30" spans="2:21">
      <c r="B30" s="76" t="s">
        <v>312</v>
      </c>
      <c r="C30" s="73">
        <v>1147503</v>
      </c>
      <c r="D30" s="86" t="s">
        <v>119</v>
      </c>
      <c r="E30" s="86" t="s">
        <v>26</v>
      </c>
      <c r="F30" s="73" t="s">
        <v>313</v>
      </c>
      <c r="G30" s="86" t="s">
        <v>128</v>
      </c>
      <c r="H30" s="73" t="s">
        <v>305</v>
      </c>
      <c r="I30" s="73" t="s">
        <v>130</v>
      </c>
      <c r="J30" s="73"/>
      <c r="K30" s="83">
        <v>6.240000000000717</v>
      </c>
      <c r="L30" s="86" t="s">
        <v>132</v>
      </c>
      <c r="M30" s="87">
        <v>2.6499999999999999E-2</v>
      </c>
      <c r="N30" s="87">
        <v>2.6499999999998879E-2</v>
      </c>
      <c r="O30" s="83">
        <v>791636.95774200012</v>
      </c>
      <c r="P30" s="85">
        <v>112.76</v>
      </c>
      <c r="Q30" s="73"/>
      <c r="R30" s="83">
        <v>892.64985191400012</v>
      </c>
      <c r="S30" s="84">
        <v>5.2935173202413907E-4</v>
      </c>
      <c r="T30" s="84">
        <f t="shared" si="0"/>
        <v>1.361072765878829E-3</v>
      </c>
      <c r="U30" s="84">
        <f>R30/'סכום נכסי הקרן'!$C$42</f>
        <v>1.1604153638009744E-4</v>
      </c>
    </row>
    <row r="31" spans="2:21">
      <c r="B31" s="76" t="s">
        <v>314</v>
      </c>
      <c r="C31" s="73">
        <v>1134436</v>
      </c>
      <c r="D31" s="86" t="s">
        <v>119</v>
      </c>
      <c r="E31" s="86" t="s">
        <v>26</v>
      </c>
      <c r="F31" s="73" t="s">
        <v>315</v>
      </c>
      <c r="G31" s="86" t="s">
        <v>297</v>
      </c>
      <c r="H31" s="73" t="s">
        <v>316</v>
      </c>
      <c r="I31" s="73" t="s">
        <v>294</v>
      </c>
      <c r="J31" s="73"/>
      <c r="K31" s="83">
        <v>1</v>
      </c>
      <c r="L31" s="86" t="s">
        <v>132</v>
      </c>
      <c r="M31" s="87">
        <v>6.5000000000000006E-3</v>
      </c>
      <c r="N31" s="87">
        <v>2.549999999997412E-2</v>
      </c>
      <c r="O31" s="83">
        <v>299577.29079300002</v>
      </c>
      <c r="P31" s="85">
        <v>109.23</v>
      </c>
      <c r="Q31" s="83">
        <v>1.2007766320000004</v>
      </c>
      <c r="R31" s="83">
        <v>328.42905214700005</v>
      </c>
      <c r="S31" s="84">
        <v>2.7439413769914437E-4</v>
      </c>
      <c r="T31" s="84">
        <f t="shared" si="0"/>
        <v>5.0077400163367307E-4</v>
      </c>
      <c r="U31" s="84">
        <f>R31/'סכום נכסי הקרן'!$C$42</f>
        <v>4.2694693469426314E-5</v>
      </c>
    </row>
    <row r="32" spans="2:21">
      <c r="B32" s="76" t="s">
        <v>317</v>
      </c>
      <c r="C32" s="73">
        <v>1138650</v>
      </c>
      <c r="D32" s="86" t="s">
        <v>119</v>
      </c>
      <c r="E32" s="86" t="s">
        <v>26</v>
      </c>
      <c r="F32" s="73" t="s">
        <v>315</v>
      </c>
      <c r="G32" s="86" t="s">
        <v>297</v>
      </c>
      <c r="H32" s="73" t="s">
        <v>305</v>
      </c>
      <c r="I32" s="73" t="s">
        <v>130</v>
      </c>
      <c r="J32" s="73"/>
      <c r="K32" s="83">
        <v>3.3500000000001284</v>
      </c>
      <c r="L32" s="86" t="s">
        <v>132</v>
      </c>
      <c r="M32" s="87">
        <v>1.34E-2</v>
      </c>
      <c r="N32" s="87">
        <v>3.0000000000000995E-2</v>
      </c>
      <c r="O32" s="83">
        <v>9422728.9482310023</v>
      </c>
      <c r="P32" s="85">
        <v>107.07</v>
      </c>
      <c r="Q32" s="73"/>
      <c r="R32" s="83">
        <v>10088.915910422002</v>
      </c>
      <c r="S32" s="84">
        <v>3.0470187575530831E-3</v>
      </c>
      <c r="T32" s="84">
        <f t="shared" si="0"/>
        <v>1.538312996240764E-2</v>
      </c>
      <c r="U32" s="84">
        <f>R32/'סכום נכסי הקרן'!$C$42</f>
        <v>1.3115257904818087E-3</v>
      </c>
    </row>
    <row r="33" spans="2:21">
      <c r="B33" s="76" t="s">
        <v>318</v>
      </c>
      <c r="C33" s="73">
        <v>1156603</v>
      </c>
      <c r="D33" s="86" t="s">
        <v>119</v>
      </c>
      <c r="E33" s="86" t="s">
        <v>26</v>
      </c>
      <c r="F33" s="73" t="s">
        <v>315</v>
      </c>
      <c r="G33" s="86" t="s">
        <v>297</v>
      </c>
      <c r="H33" s="73" t="s">
        <v>305</v>
      </c>
      <c r="I33" s="73" t="s">
        <v>130</v>
      </c>
      <c r="J33" s="73"/>
      <c r="K33" s="83">
        <v>3.3300000000000352</v>
      </c>
      <c r="L33" s="86" t="s">
        <v>132</v>
      </c>
      <c r="M33" s="87">
        <v>1.77E-2</v>
      </c>
      <c r="N33" s="87">
        <v>3.0100000000000619E-2</v>
      </c>
      <c r="O33" s="83">
        <v>5546667.8598200008</v>
      </c>
      <c r="P33" s="85">
        <v>107.4</v>
      </c>
      <c r="Q33" s="73"/>
      <c r="R33" s="83">
        <v>5957.1212139630006</v>
      </c>
      <c r="S33" s="84">
        <v>2.0119349161998156E-3</v>
      </c>
      <c r="T33" s="84">
        <f t="shared" si="0"/>
        <v>9.083153299111529E-3</v>
      </c>
      <c r="U33" s="84">
        <f>R33/'סכום נכסי הקרן'!$C$42</f>
        <v>7.744061084965447E-4</v>
      </c>
    </row>
    <row r="34" spans="2:21">
      <c r="B34" s="76" t="s">
        <v>319</v>
      </c>
      <c r="C34" s="73">
        <v>1156611</v>
      </c>
      <c r="D34" s="86" t="s">
        <v>119</v>
      </c>
      <c r="E34" s="86" t="s">
        <v>26</v>
      </c>
      <c r="F34" s="73" t="s">
        <v>315</v>
      </c>
      <c r="G34" s="86" t="s">
        <v>297</v>
      </c>
      <c r="H34" s="73" t="s">
        <v>305</v>
      </c>
      <c r="I34" s="73" t="s">
        <v>130</v>
      </c>
      <c r="J34" s="73"/>
      <c r="K34" s="83">
        <v>6.3299999999998224</v>
      </c>
      <c r="L34" s="86" t="s">
        <v>132</v>
      </c>
      <c r="M34" s="87">
        <v>2.4799999999999999E-2</v>
      </c>
      <c r="N34" s="87">
        <v>3.139999999999963E-2</v>
      </c>
      <c r="O34" s="83">
        <v>10429423.768348999</v>
      </c>
      <c r="P34" s="85">
        <v>107.59</v>
      </c>
      <c r="Q34" s="73"/>
      <c r="R34" s="83">
        <v>11221.017116903002</v>
      </c>
      <c r="S34" s="84">
        <v>3.165717233425811E-3</v>
      </c>
      <c r="T34" s="84">
        <f t="shared" si="0"/>
        <v>1.7109307496696084E-2</v>
      </c>
      <c r="U34" s="84">
        <f>R34/'סכום נכסי הקרן'!$C$42</f>
        <v>1.4586952131351984E-3</v>
      </c>
    </row>
    <row r="35" spans="2:21">
      <c r="B35" s="76" t="s">
        <v>320</v>
      </c>
      <c r="C35" s="73">
        <v>1178672</v>
      </c>
      <c r="D35" s="86" t="s">
        <v>119</v>
      </c>
      <c r="E35" s="86" t="s">
        <v>26</v>
      </c>
      <c r="F35" s="73" t="s">
        <v>315</v>
      </c>
      <c r="G35" s="86" t="s">
        <v>297</v>
      </c>
      <c r="H35" s="73" t="s">
        <v>316</v>
      </c>
      <c r="I35" s="73" t="s">
        <v>294</v>
      </c>
      <c r="J35" s="73"/>
      <c r="K35" s="83">
        <v>7.6899999999997695</v>
      </c>
      <c r="L35" s="86" t="s">
        <v>132</v>
      </c>
      <c r="M35" s="87">
        <v>9.0000000000000011E-3</v>
      </c>
      <c r="N35" s="87">
        <v>3.1999999999999612E-2</v>
      </c>
      <c r="O35" s="83">
        <v>5574632.4773610011</v>
      </c>
      <c r="P35" s="85">
        <v>92.19</v>
      </c>
      <c r="Q35" s="73"/>
      <c r="R35" s="83">
        <v>5139.2538633510003</v>
      </c>
      <c r="S35" s="84">
        <v>2.9284745698987605E-3</v>
      </c>
      <c r="T35" s="84">
        <f t="shared" si="0"/>
        <v>7.836105562944189E-3</v>
      </c>
      <c r="U35" s="84">
        <f>R35/'סכום נכסי הקרן'!$C$42</f>
        <v>6.6808605061871086E-4</v>
      </c>
    </row>
    <row r="36" spans="2:21">
      <c r="B36" s="76" t="s">
        <v>321</v>
      </c>
      <c r="C36" s="73">
        <v>1178680</v>
      </c>
      <c r="D36" s="86" t="s">
        <v>119</v>
      </c>
      <c r="E36" s="86" t="s">
        <v>26</v>
      </c>
      <c r="F36" s="73" t="s">
        <v>315</v>
      </c>
      <c r="G36" s="86" t="s">
        <v>297</v>
      </c>
      <c r="H36" s="73" t="s">
        <v>316</v>
      </c>
      <c r="I36" s="73" t="s">
        <v>294</v>
      </c>
      <c r="J36" s="73"/>
      <c r="K36" s="83">
        <v>11.180000000000778</v>
      </c>
      <c r="L36" s="86" t="s">
        <v>132</v>
      </c>
      <c r="M36" s="87">
        <v>1.6899999999999998E-2</v>
      </c>
      <c r="N36" s="87">
        <v>3.3200000000002367E-2</v>
      </c>
      <c r="O36" s="83">
        <v>6971876.5585790006</v>
      </c>
      <c r="P36" s="85">
        <v>92.05</v>
      </c>
      <c r="Q36" s="73"/>
      <c r="R36" s="83">
        <v>6417.6119971390017</v>
      </c>
      <c r="S36" s="84">
        <v>2.6034768004074074E-3</v>
      </c>
      <c r="T36" s="84">
        <f t="shared" si="0"/>
        <v>9.7852891506721162E-3</v>
      </c>
      <c r="U36" s="84">
        <f>R36/'סכום נכסי הקרן'!$C$42</f>
        <v>8.3426839139956769E-4</v>
      </c>
    </row>
    <row r="37" spans="2:21">
      <c r="B37" s="76" t="s">
        <v>322</v>
      </c>
      <c r="C37" s="73">
        <v>1133149</v>
      </c>
      <c r="D37" s="86" t="s">
        <v>119</v>
      </c>
      <c r="E37" s="86" t="s">
        <v>26</v>
      </c>
      <c r="F37" s="73" t="s">
        <v>323</v>
      </c>
      <c r="G37" s="86" t="s">
        <v>297</v>
      </c>
      <c r="H37" s="73" t="s">
        <v>324</v>
      </c>
      <c r="I37" s="73" t="s">
        <v>130</v>
      </c>
      <c r="J37" s="73"/>
      <c r="K37" s="83">
        <v>2.5199999999998308</v>
      </c>
      <c r="L37" s="86" t="s">
        <v>132</v>
      </c>
      <c r="M37" s="87">
        <v>3.2000000000000001E-2</v>
      </c>
      <c r="N37" s="87">
        <v>2.9899999999998209E-2</v>
      </c>
      <c r="O37" s="83">
        <v>3362960.5121000004</v>
      </c>
      <c r="P37" s="85">
        <v>112.5</v>
      </c>
      <c r="Q37" s="73"/>
      <c r="R37" s="83">
        <v>3783.3305748320004</v>
      </c>
      <c r="S37" s="84">
        <v>2.397242085729178E-3</v>
      </c>
      <c r="T37" s="84">
        <f t="shared" si="0"/>
        <v>5.7686540794011521E-3</v>
      </c>
      <c r="U37" s="84">
        <f>R37/'סכום נכסי הקרן'!$C$42</f>
        <v>4.9182049556828814E-4</v>
      </c>
    </row>
    <row r="38" spans="2:21">
      <c r="B38" s="76" t="s">
        <v>325</v>
      </c>
      <c r="C38" s="73">
        <v>1158609</v>
      </c>
      <c r="D38" s="86" t="s">
        <v>119</v>
      </c>
      <c r="E38" s="86" t="s">
        <v>26</v>
      </c>
      <c r="F38" s="73" t="s">
        <v>323</v>
      </c>
      <c r="G38" s="86" t="s">
        <v>297</v>
      </c>
      <c r="H38" s="73" t="s">
        <v>324</v>
      </c>
      <c r="I38" s="73" t="s">
        <v>130</v>
      </c>
      <c r="J38" s="73"/>
      <c r="K38" s="83">
        <v>4.290000000000151</v>
      </c>
      <c r="L38" s="86" t="s">
        <v>132</v>
      </c>
      <c r="M38" s="87">
        <v>1.1399999999999999E-2</v>
      </c>
      <c r="N38" s="87">
        <v>3.1000000000000801E-2</v>
      </c>
      <c r="O38" s="83">
        <v>3663870.7018270004</v>
      </c>
      <c r="P38" s="85">
        <v>100.96</v>
      </c>
      <c r="Q38" s="83">
        <v>45.804706458000005</v>
      </c>
      <c r="R38" s="83">
        <v>3744.848625167001</v>
      </c>
      <c r="S38" s="84">
        <v>1.5505277447307071E-3</v>
      </c>
      <c r="T38" s="84">
        <f t="shared" si="0"/>
        <v>5.7099785152315667E-3</v>
      </c>
      <c r="U38" s="84">
        <f>R38/'סכום נכסי הקרן'!$C$42</f>
        <v>4.868179690429621E-4</v>
      </c>
    </row>
    <row r="39" spans="2:21">
      <c r="B39" s="76" t="s">
        <v>326</v>
      </c>
      <c r="C39" s="73">
        <v>1172782</v>
      </c>
      <c r="D39" s="86" t="s">
        <v>119</v>
      </c>
      <c r="E39" s="86" t="s">
        <v>26</v>
      </c>
      <c r="F39" s="73" t="s">
        <v>323</v>
      </c>
      <c r="G39" s="86" t="s">
        <v>297</v>
      </c>
      <c r="H39" s="73" t="s">
        <v>324</v>
      </c>
      <c r="I39" s="73" t="s">
        <v>130</v>
      </c>
      <c r="J39" s="73"/>
      <c r="K39" s="83">
        <v>6.4999999999997025</v>
      </c>
      <c r="L39" s="86" t="s">
        <v>132</v>
      </c>
      <c r="M39" s="87">
        <v>9.1999999999999998E-3</v>
      </c>
      <c r="N39" s="87">
        <v>3.2899999999999027E-2</v>
      </c>
      <c r="O39" s="83">
        <v>5221330.708277001</v>
      </c>
      <c r="P39" s="85">
        <v>96.51</v>
      </c>
      <c r="Q39" s="73"/>
      <c r="R39" s="83">
        <v>5039.1064094810008</v>
      </c>
      <c r="S39" s="84">
        <v>2.6086931820928382E-3</v>
      </c>
      <c r="T39" s="84">
        <f t="shared" si="0"/>
        <v>7.6834051824508816E-3</v>
      </c>
      <c r="U39" s="84">
        <f>R39/'סכום נכסי הקרן'!$C$42</f>
        <v>6.5506721194785733E-4</v>
      </c>
    </row>
    <row r="40" spans="2:21">
      <c r="B40" s="76" t="s">
        <v>327</v>
      </c>
      <c r="C40" s="73">
        <v>1133487</v>
      </c>
      <c r="D40" s="86" t="s">
        <v>119</v>
      </c>
      <c r="E40" s="86" t="s">
        <v>26</v>
      </c>
      <c r="F40" s="73" t="s">
        <v>328</v>
      </c>
      <c r="G40" s="86" t="s">
        <v>297</v>
      </c>
      <c r="H40" s="73" t="s">
        <v>329</v>
      </c>
      <c r="I40" s="73" t="s">
        <v>294</v>
      </c>
      <c r="J40" s="73"/>
      <c r="K40" s="83">
        <v>2.610000000000535</v>
      </c>
      <c r="L40" s="86" t="s">
        <v>132</v>
      </c>
      <c r="M40" s="87">
        <v>2.3399999999999997E-2</v>
      </c>
      <c r="N40" s="87">
        <v>3.1400000000006159E-2</v>
      </c>
      <c r="O40" s="83">
        <v>2559039.2169410004</v>
      </c>
      <c r="P40" s="85">
        <v>110.3</v>
      </c>
      <c r="Q40" s="73"/>
      <c r="R40" s="83">
        <v>2822.6200438090004</v>
      </c>
      <c r="S40" s="84">
        <v>9.8842692441104005E-4</v>
      </c>
      <c r="T40" s="84">
        <f t="shared" si="0"/>
        <v>4.3038054191289607E-3</v>
      </c>
      <c r="U40" s="84">
        <f>R40/'סכום נכסי הקרן'!$C$42</f>
        <v>3.669312953993638E-4</v>
      </c>
    </row>
    <row r="41" spans="2:21">
      <c r="B41" s="76" t="s">
        <v>330</v>
      </c>
      <c r="C41" s="73">
        <v>1160944</v>
      </c>
      <c r="D41" s="86" t="s">
        <v>119</v>
      </c>
      <c r="E41" s="86" t="s">
        <v>26</v>
      </c>
      <c r="F41" s="73" t="s">
        <v>328</v>
      </c>
      <c r="G41" s="86" t="s">
        <v>297</v>
      </c>
      <c r="H41" s="73" t="s">
        <v>329</v>
      </c>
      <c r="I41" s="73" t="s">
        <v>294</v>
      </c>
      <c r="J41" s="73"/>
      <c r="K41" s="83">
        <v>5.8900000000003487</v>
      </c>
      <c r="L41" s="86" t="s">
        <v>132</v>
      </c>
      <c r="M41" s="87">
        <v>6.5000000000000006E-3</v>
      </c>
      <c r="N41" s="87">
        <v>3.1800000000002153E-2</v>
      </c>
      <c r="O41" s="83">
        <v>7401618.6310260007</v>
      </c>
      <c r="P41" s="85">
        <v>95.32</v>
      </c>
      <c r="Q41" s="73"/>
      <c r="R41" s="83">
        <v>7055.2228299860017</v>
      </c>
      <c r="S41" s="84">
        <v>3.467301834682808E-3</v>
      </c>
      <c r="T41" s="84">
        <f t="shared" si="0"/>
        <v>1.0757489771057118E-2</v>
      </c>
      <c r="U41" s="84">
        <f>R41/'סכום נכסי הקרן'!$C$42</f>
        <v>9.1715569653664142E-4</v>
      </c>
    </row>
    <row r="42" spans="2:21">
      <c r="B42" s="76" t="s">
        <v>331</v>
      </c>
      <c r="C42" s="73">
        <v>1195999</v>
      </c>
      <c r="D42" s="86" t="s">
        <v>119</v>
      </c>
      <c r="E42" s="86" t="s">
        <v>26</v>
      </c>
      <c r="F42" s="73" t="s">
        <v>328</v>
      </c>
      <c r="G42" s="86" t="s">
        <v>297</v>
      </c>
      <c r="H42" s="73" t="s">
        <v>329</v>
      </c>
      <c r="I42" s="73" t="s">
        <v>294</v>
      </c>
      <c r="J42" s="73"/>
      <c r="K42" s="83">
        <v>8.7999999999863601</v>
      </c>
      <c r="L42" s="86" t="s">
        <v>132</v>
      </c>
      <c r="M42" s="87">
        <v>2.64E-2</v>
      </c>
      <c r="N42" s="87">
        <v>3.0299999999949156E-2</v>
      </c>
      <c r="O42" s="83">
        <v>324131.87345000007</v>
      </c>
      <c r="P42" s="85">
        <v>99.52</v>
      </c>
      <c r="Q42" s="73"/>
      <c r="R42" s="83">
        <v>322.57605608800009</v>
      </c>
      <c r="S42" s="84">
        <v>1.080439578166667E-3</v>
      </c>
      <c r="T42" s="84">
        <f t="shared" si="0"/>
        <v>4.9184961373664976E-4</v>
      </c>
      <c r="U42" s="84">
        <f>R42/'סכום נכסי הקרן'!$C$42</f>
        <v>4.1933823287622429E-5</v>
      </c>
    </row>
    <row r="43" spans="2:21">
      <c r="B43" s="76" t="s">
        <v>332</v>
      </c>
      <c r="C43" s="73">
        <v>1138924</v>
      </c>
      <c r="D43" s="86" t="s">
        <v>119</v>
      </c>
      <c r="E43" s="86" t="s">
        <v>26</v>
      </c>
      <c r="F43" s="73" t="s">
        <v>333</v>
      </c>
      <c r="G43" s="86" t="s">
        <v>297</v>
      </c>
      <c r="H43" s="73" t="s">
        <v>324</v>
      </c>
      <c r="I43" s="73" t="s">
        <v>130</v>
      </c>
      <c r="J43" s="73"/>
      <c r="K43" s="83">
        <v>2.2599999999994234</v>
      </c>
      <c r="L43" s="86" t="s">
        <v>132</v>
      </c>
      <c r="M43" s="87">
        <v>1.34E-2</v>
      </c>
      <c r="N43" s="87">
        <v>2.9600000000000001E-2</v>
      </c>
      <c r="O43" s="83">
        <v>794902.03419000015</v>
      </c>
      <c r="P43" s="85">
        <v>109.14</v>
      </c>
      <c r="Q43" s="73"/>
      <c r="R43" s="83">
        <v>867.55601682500014</v>
      </c>
      <c r="S43" s="84">
        <v>1.4908618498943478E-3</v>
      </c>
      <c r="T43" s="84">
        <f t="shared" si="0"/>
        <v>1.3228108029626207E-3</v>
      </c>
      <c r="U43" s="84">
        <f>R43/'סכום נכסי הקרן'!$C$42</f>
        <v>1.1277942058950758E-4</v>
      </c>
    </row>
    <row r="44" spans="2:21">
      <c r="B44" s="76" t="s">
        <v>334</v>
      </c>
      <c r="C44" s="73">
        <v>1151117</v>
      </c>
      <c r="D44" s="86" t="s">
        <v>119</v>
      </c>
      <c r="E44" s="86" t="s">
        <v>26</v>
      </c>
      <c r="F44" s="73" t="s">
        <v>333</v>
      </c>
      <c r="G44" s="86" t="s">
        <v>297</v>
      </c>
      <c r="H44" s="73" t="s">
        <v>329</v>
      </c>
      <c r="I44" s="73" t="s">
        <v>294</v>
      </c>
      <c r="J44" s="73"/>
      <c r="K44" s="83">
        <v>3.5900000000007291</v>
      </c>
      <c r="L44" s="86" t="s">
        <v>132</v>
      </c>
      <c r="M44" s="87">
        <v>1.8200000000000001E-2</v>
      </c>
      <c r="N44" s="87">
        <v>2.9600000000003998E-2</v>
      </c>
      <c r="O44" s="83">
        <v>2137745.6397250006</v>
      </c>
      <c r="P44" s="85">
        <v>107.72</v>
      </c>
      <c r="Q44" s="73"/>
      <c r="R44" s="83">
        <v>2302.7796307480003</v>
      </c>
      <c r="S44" s="84">
        <v>4.0045738493910011E-3</v>
      </c>
      <c r="T44" s="84">
        <f t="shared" si="0"/>
        <v>3.5111758933373685E-3</v>
      </c>
      <c r="U44" s="84">
        <f>R44/'סכום נכסי הקרן'!$C$42</f>
        <v>2.9935375637359741E-4</v>
      </c>
    </row>
    <row r="45" spans="2:21">
      <c r="B45" s="76" t="s">
        <v>335</v>
      </c>
      <c r="C45" s="73">
        <v>1161512</v>
      </c>
      <c r="D45" s="86" t="s">
        <v>119</v>
      </c>
      <c r="E45" s="86" t="s">
        <v>26</v>
      </c>
      <c r="F45" s="73" t="s">
        <v>333</v>
      </c>
      <c r="G45" s="86" t="s">
        <v>297</v>
      </c>
      <c r="H45" s="73" t="s">
        <v>329</v>
      </c>
      <c r="I45" s="73" t="s">
        <v>294</v>
      </c>
      <c r="J45" s="73"/>
      <c r="K45" s="83">
        <v>2.0300000000002858</v>
      </c>
      <c r="L45" s="86" t="s">
        <v>132</v>
      </c>
      <c r="M45" s="87">
        <v>2E-3</v>
      </c>
      <c r="N45" s="87">
        <v>2.890000000000072E-2</v>
      </c>
      <c r="O45" s="83">
        <v>1706792.2652000005</v>
      </c>
      <c r="P45" s="85">
        <v>104.5</v>
      </c>
      <c r="Q45" s="73"/>
      <c r="R45" s="83">
        <v>1783.5979699830004</v>
      </c>
      <c r="S45" s="84">
        <v>5.1720977733333345E-3</v>
      </c>
      <c r="T45" s="84">
        <f t="shared" si="0"/>
        <v>2.7195508037282552E-3</v>
      </c>
      <c r="U45" s="84">
        <f>R45/'סכום נכסי הקרן'!$C$42</f>
        <v>2.3186185297344381E-4</v>
      </c>
    </row>
    <row r="46" spans="2:21">
      <c r="B46" s="76" t="s">
        <v>336</v>
      </c>
      <c r="C46" s="73">
        <v>7590128</v>
      </c>
      <c r="D46" s="86" t="s">
        <v>119</v>
      </c>
      <c r="E46" s="86" t="s">
        <v>26</v>
      </c>
      <c r="F46" s="73" t="s">
        <v>337</v>
      </c>
      <c r="G46" s="86" t="s">
        <v>297</v>
      </c>
      <c r="H46" s="73" t="s">
        <v>329</v>
      </c>
      <c r="I46" s="73" t="s">
        <v>294</v>
      </c>
      <c r="J46" s="73"/>
      <c r="K46" s="83">
        <v>1.4600000000007312</v>
      </c>
      <c r="L46" s="86" t="s">
        <v>132</v>
      </c>
      <c r="M46" s="87">
        <v>4.7500000000000001E-2</v>
      </c>
      <c r="N46" s="87">
        <v>3.2700000000009395E-2</v>
      </c>
      <c r="O46" s="83">
        <v>832689.92142699996</v>
      </c>
      <c r="P46" s="85">
        <v>137.97999999999999</v>
      </c>
      <c r="Q46" s="83"/>
      <c r="R46" s="83">
        <v>1148.9455545960002</v>
      </c>
      <c r="S46" s="84">
        <v>6.4514866406921575E-4</v>
      </c>
      <c r="T46" s="84">
        <f t="shared" si="0"/>
        <v>1.7518610466187843E-3</v>
      </c>
      <c r="U46" s="84">
        <f>R46/'סכום נכסי הקרן'!$C$42</f>
        <v>1.493591323479521E-4</v>
      </c>
    </row>
    <row r="47" spans="2:21">
      <c r="B47" s="76" t="s">
        <v>338</v>
      </c>
      <c r="C47" s="73">
        <v>7590219</v>
      </c>
      <c r="D47" s="86" t="s">
        <v>119</v>
      </c>
      <c r="E47" s="86" t="s">
        <v>26</v>
      </c>
      <c r="F47" s="73" t="s">
        <v>337</v>
      </c>
      <c r="G47" s="86" t="s">
        <v>297</v>
      </c>
      <c r="H47" s="73" t="s">
        <v>329</v>
      </c>
      <c r="I47" s="73" t="s">
        <v>294</v>
      </c>
      <c r="J47" s="73"/>
      <c r="K47" s="83">
        <v>4.2800000000001539</v>
      </c>
      <c r="L47" s="86" t="s">
        <v>132</v>
      </c>
      <c r="M47" s="87">
        <v>5.0000000000000001E-3</v>
      </c>
      <c r="N47" s="87">
        <v>3.1500000000000833E-2</v>
      </c>
      <c r="O47" s="83">
        <v>1826964.6682060002</v>
      </c>
      <c r="P47" s="85">
        <v>99.19</v>
      </c>
      <c r="Q47" s="73"/>
      <c r="R47" s="83">
        <v>1812.1661694990003</v>
      </c>
      <c r="S47" s="84">
        <v>1.0235859660868969E-3</v>
      </c>
      <c r="T47" s="84">
        <f t="shared" si="0"/>
        <v>2.7631103228925136E-3</v>
      </c>
      <c r="U47" s="84">
        <f>R47/'סכום נכסי הקרן'!$C$42</f>
        <v>2.3557562467949587E-4</v>
      </c>
    </row>
    <row r="48" spans="2:21">
      <c r="B48" s="76" t="s">
        <v>339</v>
      </c>
      <c r="C48" s="73">
        <v>7590284</v>
      </c>
      <c r="D48" s="86" t="s">
        <v>119</v>
      </c>
      <c r="E48" s="86" t="s">
        <v>26</v>
      </c>
      <c r="F48" s="73" t="s">
        <v>337</v>
      </c>
      <c r="G48" s="86" t="s">
        <v>297</v>
      </c>
      <c r="H48" s="73" t="s">
        <v>329</v>
      </c>
      <c r="I48" s="73" t="s">
        <v>294</v>
      </c>
      <c r="J48" s="73"/>
      <c r="K48" s="83">
        <v>6.0999999999995058</v>
      </c>
      <c r="L48" s="86" t="s">
        <v>132</v>
      </c>
      <c r="M48" s="87">
        <v>5.8999999999999999E-3</v>
      </c>
      <c r="N48" s="87">
        <v>3.3699999999996545E-2</v>
      </c>
      <c r="O48" s="83">
        <v>5533749.1476430008</v>
      </c>
      <c r="P48" s="85">
        <v>91.47</v>
      </c>
      <c r="Q48" s="73"/>
      <c r="R48" s="83">
        <v>5061.7200676750008</v>
      </c>
      <c r="S48" s="84">
        <v>5.0334494405040965E-3</v>
      </c>
      <c r="T48" s="84">
        <f t="shared" si="0"/>
        <v>7.7178854820204729E-3</v>
      </c>
      <c r="U48" s="84">
        <f>R48/'סכום נכסי הקרן'!$C$42</f>
        <v>6.5800691292285834E-4</v>
      </c>
    </row>
    <row r="49" spans="2:21">
      <c r="B49" s="76" t="s">
        <v>340</v>
      </c>
      <c r="C49" s="73">
        <v>7670284</v>
      </c>
      <c r="D49" s="86" t="s">
        <v>119</v>
      </c>
      <c r="E49" s="86" t="s">
        <v>26</v>
      </c>
      <c r="F49" s="73" t="s">
        <v>341</v>
      </c>
      <c r="G49" s="86" t="s">
        <v>342</v>
      </c>
      <c r="H49" s="73" t="s">
        <v>324</v>
      </c>
      <c r="I49" s="73" t="s">
        <v>130</v>
      </c>
      <c r="J49" s="73"/>
      <c r="K49" s="83">
        <v>5.2800000000018219</v>
      </c>
      <c r="L49" s="86" t="s">
        <v>132</v>
      </c>
      <c r="M49" s="87">
        <v>4.4000000000000003E-3</v>
      </c>
      <c r="N49" s="87">
        <v>2.7400000000008255E-2</v>
      </c>
      <c r="O49" s="83">
        <v>1178471.852314</v>
      </c>
      <c r="P49" s="85">
        <v>98.69</v>
      </c>
      <c r="Q49" s="73"/>
      <c r="R49" s="83">
        <v>1163.0339246960002</v>
      </c>
      <c r="S49" s="84">
        <v>1.5571635678842809E-3</v>
      </c>
      <c r="T49" s="84">
        <f t="shared" si="0"/>
        <v>1.7733423663295494E-3</v>
      </c>
      <c r="U49" s="84">
        <f>R49/'סכום נכסי הקרן'!$C$42</f>
        <v>1.5119057399104433E-4</v>
      </c>
    </row>
    <row r="50" spans="2:21">
      <c r="B50" s="76" t="s">
        <v>343</v>
      </c>
      <c r="C50" s="73">
        <v>6130207</v>
      </c>
      <c r="D50" s="86" t="s">
        <v>119</v>
      </c>
      <c r="E50" s="86" t="s">
        <v>26</v>
      </c>
      <c r="F50" s="73" t="s">
        <v>344</v>
      </c>
      <c r="G50" s="86" t="s">
        <v>297</v>
      </c>
      <c r="H50" s="73" t="s">
        <v>324</v>
      </c>
      <c r="I50" s="73" t="s">
        <v>130</v>
      </c>
      <c r="J50" s="73"/>
      <c r="K50" s="83">
        <v>3.0600000000007852</v>
      </c>
      <c r="L50" s="86" t="s">
        <v>132</v>
      </c>
      <c r="M50" s="87">
        <v>1.5800000000000002E-2</v>
      </c>
      <c r="N50" s="87">
        <v>2.9400000000005092E-2</v>
      </c>
      <c r="O50" s="83">
        <v>2134604.0570090003</v>
      </c>
      <c r="P50" s="85">
        <v>108.57</v>
      </c>
      <c r="Q50" s="73"/>
      <c r="R50" s="83">
        <v>2317.5396746030001</v>
      </c>
      <c r="S50" s="84">
        <v>4.5890471223987124E-3</v>
      </c>
      <c r="T50" s="84">
        <f t="shared" si="0"/>
        <v>3.5336813512962112E-3</v>
      </c>
      <c r="U50" s="84">
        <f>R50/'סכום נכסי הקרן'!$C$42</f>
        <v>3.0127251338935148E-4</v>
      </c>
    </row>
    <row r="51" spans="2:21">
      <c r="B51" s="76" t="s">
        <v>345</v>
      </c>
      <c r="C51" s="73">
        <v>6130280</v>
      </c>
      <c r="D51" s="86" t="s">
        <v>119</v>
      </c>
      <c r="E51" s="86" t="s">
        <v>26</v>
      </c>
      <c r="F51" s="73" t="s">
        <v>344</v>
      </c>
      <c r="G51" s="86" t="s">
        <v>297</v>
      </c>
      <c r="H51" s="73" t="s">
        <v>324</v>
      </c>
      <c r="I51" s="73" t="s">
        <v>130</v>
      </c>
      <c r="J51" s="73"/>
      <c r="K51" s="83">
        <v>5.4900000000015892</v>
      </c>
      <c r="L51" s="86" t="s">
        <v>132</v>
      </c>
      <c r="M51" s="87">
        <v>8.3999999999999995E-3</v>
      </c>
      <c r="N51" s="87">
        <v>3.010000000000479E-2</v>
      </c>
      <c r="O51" s="83">
        <v>1717933.7792270002</v>
      </c>
      <c r="P51" s="85">
        <v>98.55</v>
      </c>
      <c r="Q51" s="73"/>
      <c r="R51" s="83">
        <v>1693.023680019</v>
      </c>
      <c r="S51" s="84">
        <v>2.092744279725911E-3</v>
      </c>
      <c r="T51" s="84">
        <f t="shared" si="0"/>
        <v>2.5814471574950961E-3</v>
      </c>
      <c r="U51" s="84">
        <f>R51/'סכום נכסי הקרן'!$C$42</f>
        <v>2.200874940336838E-4</v>
      </c>
    </row>
    <row r="52" spans="2:21">
      <c r="B52" s="76" t="s">
        <v>346</v>
      </c>
      <c r="C52" s="73">
        <v>6040398</v>
      </c>
      <c r="D52" s="86" t="s">
        <v>119</v>
      </c>
      <c r="E52" s="86" t="s">
        <v>26</v>
      </c>
      <c r="F52" s="73" t="s">
        <v>284</v>
      </c>
      <c r="G52" s="86" t="s">
        <v>285</v>
      </c>
      <c r="H52" s="73" t="s">
        <v>329</v>
      </c>
      <c r="I52" s="73" t="s">
        <v>294</v>
      </c>
      <c r="J52" s="73"/>
      <c r="K52" s="83">
        <v>4.5199999999985732</v>
      </c>
      <c r="L52" s="86" t="s">
        <v>132</v>
      </c>
      <c r="M52" s="87">
        <v>2.7799999999999998E-2</v>
      </c>
      <c r="N52" s="87">
        <v>3.3499999999987033E-2</v>
      </c>
      <c r="O52" s="83">
        <v>28.240742000000004</v>
      </c>
      <c r="P52" s="85">
        <v>5460000</v>
      </c>
      <c r="Q52" s="73"/>
      <c r="R52" s="83">
        <v>1541.9446304600001</v>
      </c>
      <c r="S52" s="84">
        <v>6.75292730750837E-3</v>
      </c>
      <c r="T52" s="84">
        <f t="shared" si="0"/>
        <v>2.3510885466593843E-3</v>
      </c>
      <c r="U52" s="84">
        <f>R52/'סכום נכסי הקרן'!$C$42</f>
        <v>2.0044771591902811E-4</v>
      </c>
    </row>
    <row r="53" spans="2:21">
      <c r="B53" s="76" t="s">
        <v>347</v>
      </c>
      <c r="C53" s="73">
        <v>6040430</v>
      </c>
      <c r="D53" s="86" t="s">
        <v>119</v>
      </c>
      <c r="E53" s="86" t="s">
        <v>26</v>
      </c>
      <c r="F53" s="73" t="s">
        <v>284</v>
      </c>
      <c r="G53" s="86" t="s">
        <v>285</v>
      </c>
      <c r="H53" s="73" t="s">
        <v>329</v>
      </c>
      <c r="I53" s="73" t="s">
        <v>294</v>
      </c>
      <c r="J53" s="73"/>
      <c r="K53" s="83">
        <v>1.3999999999999997</v>
      </c>
      <c r="L53" s="86" t="s">
        <v>132</v>
      </c>
      <c r="M53" s="87">
        <v>2.4199999999999999E-2</v>
      </c>
      <c r="N53" s="87">
        <v>3.5600000000001325E-2</v>
      </c>
      <c r="O53" s="83">
        <v>108.48781100000001</v>
      </c>
      <c r="P53" s="85">
        <v>5556939</v>
      </c>
      <c r="Q53" s="73"/>
      <c r="R53" s="83">
        <v>6028.6015932700011</v>
      </c>
      <c r="S53" s="84">
        <v>3.763931964056483E-3</v>
      </c>
      <c r="T53" s="84">
        <f t="shared" si="0"/>
        <v>9.192143400169453E-3</v>
      </c>
      <c r="U53" s="84">
        <f>R53/'סכום נכסי הקרן'!$C$42</f>
        <v>7.8369832203137161E-4</v>
      </c>
    </row>
    <row r="54" spans="2:21">
      <c r="B54" s="76" t="s">
        <v>348</v>
      </c>
      <c r="C54" s="73">
        <v>6040471</v>
      </c>
      <c r="D54" s="86" t="s">
        <v>119</v>
      </c>
      <c r="E54" s="86" t="s">
        <v>26</v>
      </c>
      <c r="F54" s="73" t="s">
        <v>284</v>
      </c>
      <c r="G54" s="86" t="s">
        <v>285</v>
      </c>
      <c r="H54" s="73" t="s">
        <v>329</v>
      </c>
      <c r="I54" s="73" t="s">
        <v>294</v>
      </c>
      <c r="J54" s="73"/>
      <c r="K54" s="83">
        <v>1.0100000000004488</v>
      </c>
      <c r="L54" s="86" t="s">
        <v>132</v>
      </c>
      <c r="M54" s="87">
        <v>1.95E-2</v>
      </c>
      <c r="N54" s="87">
        <v>3.5600000000010186E-2</v>
      </c>
      <c r="O54" s="83">
        <v>26.684166000000005</v>
      </c>
      <c r="P54" s="85">
        <v>5397000</v>
      </c>
      <c r="Q54" s="83">
        <v>52.90200432000001</v>
      </c>
      <c r="R54" s="83">
        <v>1493.0464323330002</v>
      </c>
      <c r="S54" s="84">
        <v>1.0751507312945728E-3</v>
      </c>
      <c r="T54" s="84">
        <f t="shared" si="0"/>
        <v>2.2765307504210236E-3</v>
      </c>
      <c r="U54" s="84">
        <f>R54/'סכום נכסי הקרן'!$C$42</f>
        <v>1.9409111145120801E-4</v>
      </c>
    </row>
    <row r="55" spans="2:21">
      <c r="B55" s="76" t="s">
        <v>349</v>
      </c>
      <c r="C55" s="73">
        <v>6040620</v>
      </c>
      <c r="D55" s="86" t="s">
        <v>119</v>
      </c>
      <c r="E55" s="86" t="s">
        <v>26</v>
      </c>
      <c r="F55" s="73" t="s">
        <v>284</v>
      </c>
      <c r="G55" s="86" t="s">
        <v>285</v>
      </c>
      <c r="H55" s="73" t="s">
        <v>324</v>
      </c>
      <c r="I55" s="73" t="s">
        <v>130</v>
      </c>
      <c r="J55" s="73"/>
      <c r="K55" s="83">
        <v>4.3400000000001553</v>
      </c>
      <c r="L55" s="86" t="s">
        <v>132</v>
      </c>
      <c r="M55" s="87">
        <v>1.4999999999999999E-2</v>
      </c>
      <c r="N55" s="87">
        <v>3.8000000000002226E-2</v>
      </c>
      <c r="O55" s="83">
        <v>91.726820000000032</v>
      </c>
      <c r="P55" s="85">
        <v>4910638</v>
      </c>
      <c r="Q55" s="73"/>
      <c r="R55" s="83">
        <v>4504.3720767950008</v>
      </c>
      <c r="S55" s="84">
        <v>3.2668573260203728E-3</v>
      </c>
      <c r="T55" s="84">
        <f t="shared" si="0"/>
        <v>6.868066070884634E-3</v>
      </c>
      <c r="U55" s="84">
        <f>R55/'סכום נכסי הקרן'!$C$42</f>
        <v>5.855535124978206E-4</v>
      </c>
    </row>
    <row r="56" spans="2:21">
      <c r="B56" s="76" t="s">
        <v>350</v>
      </c>
      <c r="C56" s="73">
        <v>2260446</v>
      </c>
      <c r="D56" s="86" t="s">
        <v>119</v>
      </c>
      <c r="E56" s="86" t="s">
        <v>26</v>
      </c>
      <c r="F56" s="73" t="s">
        <v>351</v>
      </c>
      <c r="G56" s="86" t="s">
        <v>297</v>
      </c>
      <c r="H56" s="73" t="s">
        <v>324</v>
      </c>
      <c r="I56" s="73" t="s">
        <v>130</v>
      </c>
      <c r="J56" s="73"/>
      <c r="K56" s="83">
        <v>2.5999999999929027</v>
      </c>
      <c r="L56" s="86" t="s">
        <v>132</v>
      </c>
      <c r="M56" s="87">
        <v>3.7000000000000005E-2</v>
      </c>
      <c r="N56" s="87">
        <v>3.0499999999920157E-2</v>
      </c>
      <c r="O56" s="83">
        <v>147852.07352500001</v>
      </c>
      <c r="P56" s="85">
        <v>114.36</v>
      </c>
      <c r="Q56" s="73"/>
      <c r="R56" s="83">
        <v>169.08363776700003</v>
      </c>
      <c r="S56" s="84">
        <v>3.9329583025335727E-4</v>
      </c>
      <c r="T56" s="84">
        <f t="shared" si="0"/>
        <v>2.5781120562215303E-4</v>
      </c>
      <c r="U56" s="84">
        <f>R56/'סכום נכסי הקרן'!$C$42</f>
        <v>2.1980315194304043E-5</v>
      </c>
    </row>
    <row r="57" spans="2:21">
      <c r="B57" s="76" t="s">
        <v>352</v>
      </c>
      <c r="C57" s="73">
        <v>2260495</v>
      </c>
      <c r="D57" s="86" t="s">
        <v>119</v>
      </c>
      <c r="E57" s="86" t="s">
        <v>26</v>
      </c>
      <c r="F57" s="73" t="s">
        <v>351</v>
      </c>
      <c r="G57" s="86" t="s">
        <v>297</v>
      </c>
      <c r="H57" s="73" t="s">
        <v>324</v>
      </c>
      <c r="I57" s="73" t="s">
        <v>130</v>
      </c>
      <c r="J57" s="73"/>
      <c r="K57" s="83">
        <v>4.0799999999984369</v>
      </c>
      <c r="L57" s="86" t="s">
        <v>132</v>
      </c>
      <c r="M57" s="87">
        <v>2.81E-2</v>
      </c>
      <c r="N57" s="87">
        <v>3.1199999999984362E-2</v>
      </c>
      <c r="O57" s="83">
        <v>570285.35580400017</v>
      </c>
      <c r="P57" s="85">
        <v>112.12</v>
      </c>
      <c r="Q57" s="73"/>
      <c r="R57" s="83">
        <v>639.40396137500011</v>
      </c>
      <c r="S57" s="84">
        <v>4.2718554561452043E-4</v>
      </c>
      <c r="T57" s="84">
        <f t="shared" si="0"/>
        <v>9.7493470295942602E-4</v>
      </c>
      <c r="U57" s="84">
        <f>R57/'סכום נכסי הקרן'!$C$42</f>
        <v>8.312040593115321E-5</v>
      </c>
    </row>
    <row r="58" spans="2:21">
      <c r="B58" s="76" t="s">
        <v>353</v>
      </c>
      <c r="C58" s="73">
        <v>2260545</v>
      </c>
      <c r="D58" s="86" t="s">
        <v>119</v>
      </c>
      <c r="E58" s="86" t="s">
        <v>26</v>
      </c>
      <c r="F58" s="73" t="s">
        <v>351</v>
      </c>
      <c r="G58" s="86" t="s">
        <v>297</v>
      </c>
      <c r="H58" s="73" t="s">
        <v>329</v>
      </c>
      <c r="I58" s="73" t="s">
        <v>294</v>
      </c>
      <c r="J58" s="73"/>
      <c r="K58" s="83">
        <v>2.7200000000083242</v>
      </c>
      <c r="L58" s="86" t="s">
        <v>132</v>
      </c>
      <c r="M58" s="87">
        <v>2.4E-2</v>
      </c>
      <c r="N58" s="87">
        <v>2.940000000003222E-2</v>
      </c>
      <c r="O58" s="83">
        <v>124638.60250900003</v>
      </c>
      <c r="P58" s="85">
        <v>110.4</v>
      </c>
      <c r="Q58" s="83">
        <v>11.347611421000002</v>
      </c>
      <c r="R58" s="83">
        <v>148.94862830800005</v>
      </c>
      <c r="S58" s="84">
        <v>2.3080514655251911E-4</v>
      </c>
      <c r="T58" s="84">
        <f t="shared" si="0"/>
        <v>2.2711023932882335E-4</v>
      </c>
      <c r="U58" s="84">
        <f>R58/'סכום נכסי הקרן'!$C$42</f>
        <v>1.9362830379132356E-5</v>
      </c>
    </row>
    <row r="59" spans="2:21">
      <c r="B59" s="76" t="s">
        <v>354</v>
      </c>
      <c r="C59" s="73">
        <v>2260552</v>
      </c>
      <c r="D59" s="86" t="s">
        <v>119</v>
      </c>
      <c r="E59" s="86" t="s">
        <v>26</v>
      </c>
      <c r="F59" s="73" t="s">
        <v>351</v>
      </c>
      <c r="G59" s="86" t="s">
        <v>297</v>
      </c>
      <c r="H59" s="73" t="s">
        <v>324</v>
      </c>
      <c r="I59" s="73" t="s">
        <v>130</v>
      </c>
      <c r="J59" s="73"/>
      <c r="K59" s="83">
        <v>3.869999999999898</v>
      </c>
      <c r="L59" s="86" t="s">
        <v>132</v>
      </c>
      <c r="M59" s="87">
        <v>2.6000000000000002E-2</v>
      </c>
      <c r="N59" s="87">
        <v>2.9300000000001943E-2</v>
      </c>
      <c r="O59" s="83">
        <v>1940697.2593780002</v>
      </c>
      <c r="P59" s="85">
        <v>111.25</v>
      </c>
      <c r="Q59" s="73"/>
      <c r="R59" s="83">
        <v>2159.0256308060007</v>
      </c>
      <c r="S59" s="84">
        <v>3.9586031138892971E-3</v>
      </c>
      <c r="T59" s="84">
        <f t="shared" si="0"/>
        <v>3.2919861921486288E-3</v>
      </c>
      <c r="U59" s="84">
        <f>R59/'סכום נכסי הקרן'!$C$42</f>
        <v>2.8066621054777773E-4</v>
      </c>
    </row>
    <row r="60" spans="2:21">
      <c r="B60" s="76" t="s">
        <v>355</v>
      </c>
      <c r="C60" s="73">
        <v>2260636</v>
      </c>
      <c r="D60" s="86" t="s">
        <v>119</v>
      </c>
      <c r="E60" s="86" t="s">
        <v>26</v>
      </c>
      <c r="F60" s="73" t="s">
        <v>351</v>
      </c>
      <c r="G60" s="86" t="s">
        <v>297</v>
      </c>
      <c r="H60" s="73" t="s">
        <v>324</v>
      </c>
      <c r="I60" s="73" t="s">
        <v>130</v>
      </c>
      <c r="J60" s="73"/>
      <c r="K60" s="83">
        <v>6.819999999999828</v>
      </c>
      <c r="L60" s="86" t="s">
        <v>132</v>
      </c>
      <c r="M60" s="87">
        <v>3.4999999999999996E-3</v>
      </c>
      <c r="N60" s="87">
        <v>3.2999999999999675E-2</v>
      </c>
      <c r="O60" s="83">
        <v>9961450.1792350002</v>
      </c>
      <c r="P60" s="85">
        <v>88.99</v>
      </c>
      <c r="Q60" s="83">
        <v>589.81914240200013</v>
      </c>
      <c r="R60" s="83">
        <v>9454.5136569410024</v>
      </c>
      <c r="S60" s="84">
        <v>3.6004708785383004E-3</v>
      </c>
      <c r="T60" s="84">
        <f t="shared" si="0"/>
        <v>1.4415821641038721E-2</v>
      </c>
      <c r="U60" s="84">
        <f>R60/'סכום נכסי הקרן'!$C$42</f>
        <v>1.2290555900789485E-3</v>
      </c>
    </row>
    <row r="61" spans="2:21">
      <c r="B61" s="76" t="s">
        <v>356</v>
      </c>
      <c r="C61" s="73">
        <v>3230125</v>
      </c>
      <c r="D61" s="86" t="s">
        <v>119</v>
      </c>
      <c r="E61" s="86" t="s">
        <v>26</v>
      </c>
      <c r="F61" s="73" t="s">
        <v>357</v>
      </c>
      <c r="G61" s="86" t="s">
        <v>297</v>
      </c>
      <c r="H61" s="73" t="s">
        <v>329</v>
      </c>
      <c r="I61" s="73" t="s">
        <v>294</v>
      </c>
      <c r="J61" s="73"/>
      <c r="K61" s="85">
        <v>3.0000094189130064E-2</v>
      </c>
      <c r="L61" s="86" t="s">
        <v>132</v>
      </c>
      <c r="M61" s="87">
        <v>4.9000000000000002E-2</v>
      </c>
      <c r="N61" s="87">
        <v>5.0400372801056283E-2</v>
      </c>
      <c r="O61" s="83">
        <v>4.4072000000000007E-2</v>
      </c>
      <c r="P61" s="85">
        <v>117.36</v>
      </c>
      <c r="Q61" s="73"/>
      <c r="R61" s="83">
        <v>5.1502000000000009E-5</v>
      </c>
      <c r="S61" s="84">
        <v>3.3136180627371691E-10</v>
      </c>
      <c r="T61" s="84">
        <f t="shared" si="0"/>
        <v>7.852795744937272E-11</v>
      </c>
      <c r="U61" s="84">
        <f>R61/'סכום נכסי הקרן'!$C$42</f>
        <v>6.6950901227770058E-12</v>
      </c>
    </row>
    <row r="62" spans="2:21">
      <c r="B62" s="76" t="s">
        <v>358</v>
      </c>
      <c r="C62" s="73">
        <v>3230265</v>
      </c>
      <c r="D62" s="86" t="s">
        <v>119</v>
      </c>
      <c r="E62" s="86" t="s">
        <v>26</v>
      </c>
      <c r="F62" s="73" t="s">
        <v>357</v>
      </c>
      <c r="G62" s="86" t="s">
        <v>297</v>
      </c>
      <c r="H62" s="73" t="s">
        <v>329</v>
      </c>
      <c r="I62" s="73" t="s">
        <v>294</v>
      </c>
      <c r="J62" s="73"/>
      <c r="K62" s="83">
        <v>3.269999999999893</v>
      </c>
      <c r="L62" s="86" t="s">
        <v>132</v>
      </c>
      <c r="M62" s="87">
        <v>2.35E-2</v>
      </c>
      <c r="N62" s="87">
        <v>2.8500000000000872E-2</v>
      </c>
      <c r="O62" s="83">
        <v>3545575.0682340008</v>
      </c>
      <c r="P62" s="85">
        <v>110.9</v>
      </c>
      <c r="Q62" s="83">
        <v>93.914079705000006</v>
      </c>
      <c r="R62" s="83">
        <v>4025.9568303090009</v>
      </c>
      <c r="S62" s="84">
        <v>3.7749029120483103E-3</v>
      </c>
      <c r="T62" s="84">
        <f t="shared" si="0"/>
        <v>6.1385997954160349E-3</v>
      </c>
      <c r="U62" s="84">
        <f>R62/'סכום נכסי הקרן'!$C$42</f>
        <v>5.233611084876007E-4</v>
      </c>
    </row>
    <row r="63" spans="2:21">
      <c r="B63" s="76" t="s">
        <v>359</v>
      </c>
      <c r="C63" s="73">
        <v>3230190</v>
      </c>
      <c r="D63" s="86" t="s">
        <v>119</v>
      </c>
      <c r="E63" s="86" t="s">
        <v>26</v>
      </c>
      <c r="F63" s="73" t="s">
        <v>357</v>
      </c>
      <c r="G63" s="86" t="s">
        <v>297</v>
      </c>
      <c r="H63" s="73" t="s">
        <v>329</v>
      </c>
      <c r="I63" s="73" t="s">
        <v>294</v>
      </c>
      <c r="J63" s="73"/>
      <c r="K63" s="83">
        <v>1.7199999999996489</v>
      </c>
      <c r="L63" s="86" t="s">
        <v>132</v>
      </c>
      <c r="M63" s="87">
        <v>1.7600000000000001E-2</v>
      </c>
      <c r="N63" s="87">
        <v>2.9599999999995318E-2</v>
      </c>
      <c r="O63" s="83">
        <v>1535595.3452710002</v>
      </c>
      <c r="P63" s="85">
        <v>111.29</v>
      </c>
      <c r="Q63" s="73"/>
      <c r="R63" s="83">
        <v>1708.9640835300002</v>
      </c>
      <c r="S63" s="84">
        <v>1.1497495205282512E-3</v>
      </c>
      <c r="T63" s="84">
        <f t="shared" si="0"/>
        <v>2.6057523753242606E-3</v>
      </c>
      <c r="U63" s="84">
        <f>R63/'סכום נכסי הקרן'!$C$42</f>
        <v>2.2215969391135024E-4</v>
      </c>
    </row>
    <row r="64" spans="2:21">
      <c r="B64" s="76" t="s">
        <v>360</v>
      </c>
      <c r="C64" s="73">
        <v>3230232</v>
      </c>
      <c r="D64" s="86" t="s">
        <v>119</v>
      </c>
      <c r="E64" s="86" t="s">
        <v>26</v>
      </c>
      <c r="F64" s="73" t="s">
        <v>357</v>
      </c>
      <c r="G64" s="86" t="s">
        <v>297</v>
      </c>
      <c r="H64" s="73" t="s">
        <v>329</v>
      </c>
      <c r="I64" s="73" t="s">
        <v>294</v>
      </c>
      <c r="J64" s="73"/>
      <c r="K64" s="83">
        <v>2.4100000000001365</v>
      </c>
      <c r="L64" s="86" t="s">
        <v>132</v>
      </c>
      <c r="M64" s="87">
        <v>2.1499999999999998E-2</v>
      </c>
      <c r="N64" s="87">
        <v>2.9300000000000038E-2</v>
      </c>
      <c r="O64" s="83">
        <v>2414803.6146860006</v>
      </c>
      <c r="P64" s="85">
        <v>112.3</v>
      </c>
      <c r="Q64" s="73"/>
      <c r="R64" s="83">
        <v>2711.8245719430006</v>
      </c>
      <c r="S64" s="84">
        <v>1.9772510116991531E-3</v>
      </c>
      <c r="T64" s="84">
        <f t="shared" si="0"/>
        <v>4.1348694146965811E-3</v>
      </c>
      <c r="U64" s="84">
        <f>R64/'סכום נכסי הקרן'!$C$42</f>
        <v>3.5252824951107848E-4</v>
      </c>
    </row>
    <row r="65" spans="2:21">
      <c r="B65" s="76" t="s">
        <v>361</v>
      </c>
      <c r="C65" s="73">
        <v>3230273</v>
      </c>
      <c r="D65" s="86" t="s">
        <v>119</v>
      </c>
      <c r="E65" s="86" t="s">
        <v>26</v>
      </c>
      <c r="F65" s="73" t="s">
        <v>357</v>
      </c>
      <c r="G65" s="86" t="s">
        <v>297</v>
      </c>
      <c r="H65" s="73" t="s">
        <v>329</v>
      </c>
      <c r="I65" s="73" t="s">
        <v>294</v>
      </c>
      <c r="J65" s="73"/>
      <c r="K65" s="83">
        <v>4.2200000000003959</v>
      </c>
      <c r="L65" s="86" t="s">
        <v>132</v>
      </c>
      <c r="M65" s="87">
        <v>2.2499999999999999E-2</v>
      </c>
      <c r="N65" s="87">
        <v>3.0900000000001624E-2</v>
      </c>
      <c r="O65" s="83">
        <v>5062141.0829490013</v>
      </c>
      <c r="P65" s="85">
        <v>109.55</v>
      </c>
      <c r="Q65" s="73"/>
      <c r="R65" s="83">
        <v>5545.5753393900013</v>
      </c>
      <c r="S65" s="84">
        <v>3.7441174628812155E-3</v>
      </c>
      <c r="T65" s="84">
        <f t="shared" si="0"/>
        <v>8.4556464658442129E-3</v>
      </c>
      <c r="U65" s="84">
        <f>R65/'סכום נכסי הקרן'!$C$42</f>
        <v>7.2090650226914945E-4</v>
      </c>
    </row>
    <row r="66" spans="2:21">
      <c r="B66" s="76" t="s">
        <v>362</v>
      </c>
      <c r="C66" s="73">
        <v>3230372</v>
      </c>
      <c r="D66" s="86" t="s">
        <v>119</v>
      </c>
      <c r="E66" s="86" t="s">
        <v>26</v>
      </c>
      <c r="F66" s="73" t="s">
        <v>357</v>
      </c>
      <c r="G66" s="86" t="s">
        <v>297</v>
      </c>
      <c r="H66" s="73" t="s">
        <v>329</v>
      </c>
      <c r="I66" s="73" t="s">
        <v>294</v>
      </c>
      <c r="J66" s="73"/>
      <c r="K66" s="83">
        <v>4.4299999999994641</v>
      </c>
      <c r="L66" s="86" t="s">
        <v>132</v>
      </c>
      <c r="M66" s="87">
        <v>6.5000000000000006E-3</v>
      </c>
      <c r="N66" s="87">
        <v>2.6799999999997378E-2</v>
      </c>
      <c r="O66" s="83">
        <v>1796514.7442870003</v>
      </c>
      <c r="P66" s="85">
        <v>101.81</v>
      </c>
      <c r="Q66" s="73"/>
      <c r="R66" s="83">
        <v>1829.0317670860002</v>
      </c>
      <c r="S66" s="84">
        <v>3.5672749052858069E-3</v>
      </c>
      <c r="T66" s="84">
        <f t="shared" si="0"/>
        <v>2.7888262354720281E-3</v>
      </c>
      <c r="U66" s="84">
        <f>R66/'סכום נכסי הקרן'!$C$42</f>
        <v>2.3776809673532777E-4</v>
      </c>
    </row>
    <row r="67" spans="2:21">
      <c r="B67" s="76" t="s">
        <v>363</v>
      </c>
      <c r="C67" s="73">
        <v>3230398</v>
      </c>
      <c r="D67" s="86" t="s">
        <v>119</v>
      </c>
      <c r="E67" s="86" t="s">
        <v>26</v>
      </c>
      <c r="F67" s="73" t="s">
        <v>357</v>
      </c>
      <c r="G67" s="86" t="s">
        <v>297</v>
      </c>
      <c r="H67" s="73" t="s">
        <v>329</v>
      </c>
      <c r="I67" s="73" t="s">
        <v>294</v>
      </c>
      <c r="J67" s="73"/>
      <c r="K67" s="83">
        <v>5.1699999999140598</v>
      </c>
      <c r="L67" s="86" t="s">
        <v>132</v>
      </c>
      <c r="M67" s="87">
        <v>1.43E-2</v>
      </c>
      <c r="N67" s="87">
        <v>3.0799999999595574E-2</v>
      </c>
      <c r="O67" s="83">
        <v>28877.400056000002</v>
      </c>
      <c r="P67" s="85">
        <v>102.75</v>
      </c>
      <c r="Q67" s="73"/>
      <c r="R67" s="83">
        <v>29.671528015000003</v>
      </c>
      <c r="S67" s="84">
        <v>7.1777192423941148E-5</v>
      </c>
      <c r="T67" s="84">
        <f t="shared" si="0"/>
        <v>4.5241825354739437E-5</v>
      </c>
      <c r="U67" s="84">
        <f>R67/'סכום נכסי הקרן'!$C$42</f>
        <v>3.8572007716385329E-6</v>
      </c>
    </row>
    <row r="68" spans="2:21">
      <c r="B68" s="76" t="s">
        <v>364</v>
      </c>
      <c r="C68" s="73">
        <v>3230422</v>
      </c>
      <c r="D68" s="86" t="s">
        <v>119</v>
      </c>
      <c r="E68" s="86" t="s">
        <v>26</v>
      </c>
      <c r="F68" s="73" t="s">
        <v>357</v>
      </c>
      <c r="G68" s="86" t="s">
        <v>297</v>
      </c>
      <c r="H68" s="73" t="s">
        <v>329</v>
      </c>
      <c r="I68" s="73" t="s">
        <v>294</v>
      </c>
      <c r="J68" s="73"/>
      <c r="K68" s="83">
        <v>5.9900000000002906</v>
      </c>
      <c r="L68" s="86" t="s">
        <v>132</v>
      </c>
      <c r="M68" s="87">
        <v>2.5000000000000001E-3</v>
      </c>
      <c r="N68" s="87">
        <v>3.1100000000001463E-2</v>
      </c>
      <c r="O68" s="83">
        <v>4217187.3479300011</v>
      </c>
      <c r="P68" s="85">
        <v>92.21</v>
      </c>
      <c r="Q68" s="73"/>
      <c r="R68" s="83">
        <v>3888.6683944130004</v>
      </c>
      <c r="S68" s="84">
        <v>3.2499480799585223E-3</v>
      </c>
      <c r="T68" s="84">
        <f t="shared" si="0"/>
        <v>5.9292684985279131E-3</v>
      </c>
      <c r="U68" s="84">
        <f>R68/'סכום נכסי הקרן'!$C$42</f>
        <v>5.0551406466136446E-4</v>
      </c>
    </row>
    <row r="69" spans="2:21">
      <c r="B69" s="76" t="s">
        <v>365</v>
      </c>
      <c r="C69" s="73">
        <v>1194638</v>
      </c>
      <c r="D69" s="86" t="s">
        <v>119</v>
      </c>
      <c r="E69" s="86" t="s">
        <v>26</v>
      </c>
      <c r="F69" s="73" t="s">
        <v>357</v>
      </c>
      <c r="G69" s="86" t="s">
        <v>297</v>
      </c>
      <c r="H69" s="73" t="s">
        <v>329</v>
      </c>
      <c r="I69" s="73" t="s">
        <v>294</v>
      </c>
      <c r="J69" s="73"/>
      <c r="K69" s="83">
        <v>6.7299999999994169</v>
      </c>
      <c r="L69" s="86" t="s">
        <v>132</v>
      </c>
      <c r="M69" s="87">
        <v>3.61E-2</v>
      </c>
      <c r="N69" s="87">
        <v>3.3499999999997913E-2</v>
      </c>
      <c r="O69" s="83">
        <v>2742363.9649700006</v>
      </c>
      <c r="P69" s="85">
        <v>104.99</v>
      </c>
      <c r="Q69" s="73"/>
      <c r="R69" s="83">
        <v>2879.2080427160008</v>
      </c>
      <c r="S69" s="84">
        <v>5.9690182572214026E-3</v>
      </c>
      <c r="T69" s="84">
        <f t="shared" si="0"/>
        <v>4.3900882813540021E-3</v>
      </c>
      <c r="U69" s="84">
        <f>R69/'סכום נכסי הקרן'!$C$42</f>
        <v>3.7428754860409325E-4</v>
      </c>
    </row>
    <row r="70" spans="2:21">
      <c r="B70" s="76" t="s">
        <v>366</v>
      </c>
      <c r="C70" s="73">
        <v>1199876</v>
      </c>
      <c r="D70" s="86" t="s">
        <v>119</v>
      </c>
      <c r="E70" s="86" t="s">
        <v>26</v>
      </c>
      <c r="F70" s="73" t="s">
        <v>299</v>
      </c>
      <c r="G70" s="86" t="s">
        <v>285</v>
      </c>
      <c r="H70" s="73" t="s">
        <v>324</v>
      </c>
      <c r="I70" s="73" t="s">
        <v>130</v>
      </c>
      <c r="J70" s="73"/>
      <c r="K70" s="85">
        <v>0.25</v>
      </c>
      <c r="L70" s="86" t="s">
        <v>132</v>
      </c>
      <c r="M70" s="87">
        <v>1.5900000000000001E-2</v>
      </c>
      <c r="N70" s="125">
        <v>6.3100000000000003E-2</v>
      </c>
      <c r="O70" s="83">
        <v>86.751335000000012</v>
      </c>
      <c r="P70" s="85">
        <v>5566402</v>
      </c>
      <c r="Q70" s="73"/>
      <c r="R70" s="83">
        <v>4828.9281287790009</v>
      </c>
      <c r="S70" s="84">
        <v>5.7950123580494325E-3</v>
      </c>
      <c r="T70" s="84">
        <f t="shared" si="0"/>
        <v>7.3629346942417065E-3</v>
      </c>
      <c r="U70" s="84">
        <f>R70/'סכום נכסי הקרן'!$C$42</f>
        <v>6.2774472872098813E-4</v>
      </c>
    </row>
    <row r="71" spans="2:21">
      <c r="B71" s="76" t="s">
        <v>367</v>
      </c>
      <c r="C71" s="73">
        <v>1199884</v>
      </c>
      <c r="D71" s="86" t="s">
        <v>119</v>
      </c>
      <c r="E71" s="86" t="s">
        <v>26</v>
      </c>
      <c r="F71" s="73" t="s">
        <v>299</v>
      </c>
      <c r="G71" s="86" t="s">
        <v>285</v>
      </c>
      <c r="H71" s="73" t="s">
        <v>324</v>
      </c>
      <c r="I71" s="73" t="s">
        <v>130</v>
      </c>
      <c r="J71" s="73"/>
      <c r="K71" s="85">
        <v>1.49</v>
      </c>
      <c r="L71" s="86" t="s">
        <v>132</v>
      </c>
      <c r="M71" s="87">
        <v>2.0199999999999999E-2</v>
      </c>
      <c r="N71" s="125">
        <v>3.3799999999999997E-2</v>
      </c>
      <c r="O71" s="83">
        <v>63.597262000000008</v>
      </c>
      <c r="P71" s="126">
        <v>5510000</v>
      </c>
      <c r="Q71" s="73"/>
      <c r="R71" s="83">
        <v>3504.2088977330004</v>
      </c>
      <c r="S71" s="84">
        <v>3.0219654074602046E-3</v>
      </c>
      <c r="T71" s="84">
        <f t="shared" si="0"/>
        <v>5.3430617687641319E-3</v>
      </c>
      <c r="U71" s="84">
        <f>R71/'סכום נכסי הקרן'!$C$42</f>
        <v>4.555355982167587E-4</v>
      </c>
    </row>
    <row r="72" spans="2:21">
      <c r="B72" s="76" t="s">
        <v>368</v>
      </c>
      <c r="C72" s="73">
        <v>1199892</v>
      </c>
      <c r="D72" s="86" t="s">
        <v>119</v>
      </c>
      <c r="E72" s="86" t="s">
        <v>26</v>
      </c>
      <c r="F72" s="73" t="s">
        <v>299</v>
      </c>
      <c r="G72" s="86" t="s">
        <v>285</v>
      </c>
      <c r="H72" s="73" t="s">
        <v>324</v>
      </c>
      <c r="I72" s="73" t="s">
        <v>130</v>
      </c>
      <c r="J72" s="73"/>
      <c r="K72" s="85">
        <v>2.56</v>
      </c>
      <c r="L72" s="86" t="s">
        <v>132</v>
      </c>
      <c r="M72" s="87">
        <v>2.5899999999999999E-2</v>
      </c>
      <c r="N72" s="125">
        <v>3.6600000000000001E-2</v>
      </c>
      <c r="O72" s="83">
        <v>140.50881000000004</v>
      </c>
      <c r="P72" s="85">
        <v>5459551</v>
      </c>
      <c r="Q72" s="73"/>
      <c r="R72" s="83">
        <v>7671.1497444650013</v>
      </c>
      <c r="S72" s="84">
        <v>6.6519343843204105E-3</v>
      </c>
      <c r="T72" s="84">
        <f t="shared" si="0"/>
        <v>1.1696627717780163E-2</v>
      </c>
      <c r="U72" s="84">
        <f>R72/'סכום נכסי הקרן'!$C$42</f>
        <v>9.9722416380938566E-4</v>
      </c>
    </row>
    <row r="73" spans="2:21">
      <c r="B73" s="76" t="s">
        <v>369</v>
      </c>
      <c r="C73" s="73">
        <v>6620462</v>
      </c>
      <c r="D73" s="86" t="s">
        <v>119</v>
      </c>
      <c r="E73" s="86" t="s">
        <v>26</v>
      </c>
      <c r="F73" s="73" t="s">
        <v>299</v>
      </c>
      <c r="G73" s="86" t="s">
        <v>285</v>
      </c>
      <c r="H73" s="73" t="s">
        <v>324</v>
      </c>
      <c r="I73" s="73" t="s">
        <v>130</v>
      </c>
      <c r="J73" s="73"/>
      <c r="K73" s="83">
        <v>2.7999999999996787</v>
      </c>
      <c r="L73" s="86" t="s">
        <v>132</v>
      </c>
      <c r="M73" s="87">
        <v>2.9700000000000001E-2</v>
      </c>
      <c r="N73" s="87">
        <v>2.9099999999995338E-2</v>
      </c>
      <c r="O73" s="83">
        <v>55.536420000000007</v>
      </c>
      <c r="P73" s="85">
        <v>5593655</v>
      </c>
      <c r="Q73" s="73"/>
      <c r="R73" s="83">
        <v>3106.5157559949998</v>
      </c>
      <c r="S73" s="84">
        <v>3.9668871428571433E-3</v>
      </c>
      <c r="T73" s="84">
        <f t="shared" si="0"/>
        <v>4.7366769659931895E-3</v>
      </c>
      <c r="U73" s="84">
        <f>R73/'סכום נכסי הקרן'!$C$42</f>
        <v>4.038368015652453E-4</v>
      </c>
    </row>
    <row r="74" spans="2:21">
      <c r="B74" s="76" t="s">
        <v>370</v>
      </c>
      <c r="C74" s="73">
        <v>6620553</v>
      </c>
      <c r="D74" s="86" t="s">
        <v>119</v>
      </c>
      <c r="E74" s="86" t="s">
        <v>26</v>
      </c>
      <c r="F74" s="73" t="s">
        <v>299</v>
      </c>
      <c r="G74" s="86" t="s">
        <v>285</v>
      </c>
      <c r="H74" s="73" t="s">
        <v>324</v>
      </c>
      <c r="I74" s="73" t="s">
        <v>130</v>
      </c>
      <c r="J74" s="73"/>
      <c r="K74" s="83">
        <v>4.3700000000002115</v>
      </c>
      <c r="L74" s="86" t="s">
        <v>132</v>
      </c>
      <c r="M74" s="87">
        <v>8.3999999999999995E-3</v>
      </c>
      <c r="N74" s="87">
        <v>3.4500000000002577E-2</v>
      </c>
      <c r="O74" s="83">
        <v>35.940236000000006</v>
      </c>
      <c r="P74" s="85">
        <v>4859428</v>
      </c>
      <c r="Q74" s="73"/>
      <c r="R74" s="83">
        <v>1746.4898593990001</v>
      </c>
      <c r="S74" s="84">
        <v>4.5190790896517041E-3</v>
      </c>
      <c r="T74" s="84">
        <f t="shared" si="0"/>
        <v>2.6629700082452254E-3</v>
      </c>
      <c r="U74" s="84">
        <f>R74/'סכום נכסי הקרן'!$C$42</f>
        <v>2.2703792099709613E-4</v>
      </c>
    </row>
    <row r="75" spans="2:21">
      <c r="B75" s="76" t="s">
        <v>371</v>
      </c>
      <c r="C75" s="73">
        <v>1191329</v>
      </c>
      <c r="D75" s="86" t="s">
        <v>119</v>
      </c>
      <c r="E75" s="86" t="s">
        <v>26</v>
      </c>
      <c r="F75" s="73" t="s">
        <v>299</v>
      </c>
      <c r="G75" s="86" t="s">
        <v>285</v>
      </c>
      <c r="H75" s="73" t="s">
        <v>324</v>
      </c>
      <c r="I75" s="73" t="s">
        <v>130</v>
      </c>
      <c r="J75" s="73"/>
      <c r="K75" s="83">
        <v>4.7300000000005147</v>
      </c>
      <c r="L75" s="86" t="s">
        <v>132</v>
      </c>
      <c r="M75" s="87">
        <v>3.0899999999999997E-2</v>
      </c>
      <c r="N75" s="87">
        <v>3.5200000000004408E-2</v>
      </c>
      <c r="O75" s="83">
        <v>85.50051400000001</v>
      </c>
      <c r="P75" s="85">
        <v>5195474</v>
      </c>
      <c r="Q75" s="73"/>
      <c r="R75" s="83">
        <v>4442.1567777270011</v>
      </c>
      <c r="S75" s="84">
        <v>4.5000270526315798E-3</v>
      </c>
      <c r="T75" s="84">
        <f t="shared" si="0"/>
        <v>6.7732029518230074E-3</v>
      </c>
      <c r="U75" s="84">
        <f>R75/'סכום נכסי הקרן'!$C$42</f>
        <v>5.7746572883357876E-4</v>
      </c>
    </row>
    <row r="76" spans="2:21">
      <c r="B76" s="76" t="s">
        <v>372</v>
      </c>
      <c r="C76" s="73">
        <v>1157569</v>
      </c>
      <c r="D76" s="86" t="s">
        <v>119</v>
      </c>
      <c r="E76" s="86" t="s">
        <v>26</v>
      </c>
      <c r="F76" s="73" t="s">
        <v>373</v>
      </c>
      <c r="G76" s="86" t="s">
        <v>297</v>
      </c>
      <c r="H76" s="73" t="s">
        <v>329</v>
      </c>
      <c r="I76" s="73" t="s">
        <v>294</v>
      </c>
      <c r="J76" s="73"/>
      <c r="K76" s="83">
        <v>2.9700000000008564</v>
      </c>
      <c r="L76" s="86" t="s">
        <v>132</v>
      </c>
      <c r="M76" s="87">
        <v>1.4199999999999999E-2</v>
      </c>
      <c r="N76" s="87">
        <v>2.96000000000094E-2</v>
      </c>
      <c r="O76" s="83">
        <v>1549377.5816560003</v>
      </c>
      <c r="P76" s="85">
        <v>107.02</v>
      </c>
      <c r="Q76" s="73"/>
      <c r="R76" s="83">
        <v>1658.1438901140004</v>
      </c>
      <c r="S76" s="84">
        <v>1.6092431202627815E-3</v>
      </c>
      <c r="T76" s="84">
        <f t="shared" ref="T76:T139" si="1">IFERROR(R76/$R$11,0)</f>
        <v>2.5282640062096531E-3</v>
      </c>
      <c r="U76" s="84">
        <f>R76/'סכום נכסי הקרן'!$C$42</f>
        <v>2.1555323639558239E-4</v>
      </c>
    </row>
    <row r="77" spans="2:21">
      <c r="B77" s="76" t="s">
        <v>374</v>
      </c>
      <c r="C77" s="73">
        <v>1129899</v>
      </c>
      <c r="D77" s="86" t="s">
        <v>119</v>
      </c>
      <c r="E77" s="86" t="s">
        <v>26</v>
      </c>
      <c r="F77" s="73" t="s">
        <v>375</v>
      </c>
      <c r="G77" s="86" t="s">
        <v>297</v>
      </c>
      <c r="H77" s="73" t="s">
        <v>329</v>
      </c>
      <c r="I77" s="73" t="s">
        <v>294</v>
      </c>
      <c r="J77" s="73"/>
      <c r="K77" s="83">
        <v>0.97000000001650877</v>
      </c>
      <c r="L77" s="86" t="s">
        <v>132</v>
      </c>
      <c r="M77" s="87">
        <v>0.04</v>
      </c>
      <c r="N77" s="87">
        <v>3.0100000000082547E-2</v>
      </c>
      <c r="O77" s="83">
        <v>21585.515222000005</v>
      </c>
      <c r="P77" s="85">
        <v>112.25</v>
      </c>
      <c r="Q77" s="73"/>
      <c r="R77" s="83">
        <v>24.229741280000002</v>
      </c>
      <c r="S77" s="84">
        <v>2.6514276970284362E-4</v>
      </c>
      <c r="T77" s="84">
        <f t="shared" si="1"/>
        <v>3.6944431133648202E-5</v>
      </c>
      <c r="U77" s="84">
        <f>R77/'סכום נכסי הקרן'!$C$42</f>
        <v>3.1497864455976522E-6</v>
      </c>
    </row>
    <row r="78" spans="2:21">
      <c r="B78" s="76" t="s">
        <v>376</v>
      </c>
      <c r="C78" s="73">
        <v>1136753</v>
      </c>
      <c r="D78" s="86" t="s">
        <v>119</v>
      </c>
      <c r="E78" s="86" t="s">
        <v>26</v>
      </c>
      <c r="F78" s="73" t="s">
        <v>375</v>
      </c>
      <c r="G78" s="86" t="s">
        <v>297</v>
      </c>
      <c r="H78" s="73" t="s">
        <v>329</v>
      </c>
      <c r="I78" s="73" t="s">
        <v>294</v>
      </c>
      <c r="J78" s="73"/>
      <c r="K78" s="83">
        <v>2.919999999999634</v>
      </c>
      <c r="L78" s="86" t="s">
        <v>132</v>
      </c>
      <c r="M78" s="87">
        <v>0.04</v>
      </c>
      <c r="N78" s="87">
        <v>2.8799999999996797E-2</v>
      </c>
      <c r="O78" s="83">
        <v>3773460.4615450008</v>
      </c>
      <c r="P78" s="85">
        <v>115.78</v>
      </c>
      <c r="Q78" s="73"/>
      <c r="R78" s="83">
        <v>4368.9127289300004</v>
      </c>
      <c r="S78" s="84">
        <v>4.1668908723088696E-3</v>
      </c>
      <c r="T78" s="84">
        <f t="shared" si="1"/>
        <v>6.6615236860206959E-3</v>
      </c>
      <c r="U78" s="84">
        <f>R78/'סכום נכסי הקרן'!$C$42</f>
        <v>5.6794424408244297E-4</v>
      </c>
    </row>
    <row r="79" spans="2:21">
      <c r="B79" s="76" t="s">
        <v>377</v>
      </c>
      <c r="C79" s="73">
        <v>1138544</v>
      </c>
      <c r="D79" s="86" t="s">
        <v>119</v>
      </c>
      <c r="E79" s="86" t="s">
        <v>26</v>
      </c>
      <c r="F79" s="73" t="s">
        <v>375</v>
      </c>
      <c r="G79" s="86" t="s">
        <v>297</v>
      </c>
      <c r="H79" s="73" t="s">
        <v>329</v>
      </c>
      <c r="I79" s="73" t="s">
        <v>294</v>
      </c>
      <c r="J79" s="73"/>
      <c r="K79" s="83">
        <v>4.2699999999989959</v>
      </c>
      <c r="L79" s="86" t="s">
        <v>132</v>
      </c>
      <c r="M79" s="87">
        <v>3.5000000000000003E-2</v>
      </c>
      <c r="N79" s="87">
        <v>3.1199999999991436E-2</v>
      </c>
      <c r="O79" s="83">
        <v>1175936.5504520002</v>
      </c>
      <c r="P79" s="85">
        <v>115.14</v>
      </c>
      <c r="Q79" s="73"/>
      <c r="R79" s="83">
        <v>1353.9734036680002</v>
      </c>
      <c r="S79" s="84">
        <v>1.3338480326260593E-3</v>
      </c>
      <c r="T79" s="84">
        <f t="shared" si="1"/>
        <v>2.0644783859039076E-3</v>
      </c>
      <c r="U79" s="84">
        <f>R79/'סכום נכסי הקרן'!$C$42</f>
        <v>1.7601207645140754E-4</v>
      </c>
    </row>
    <row r="80" spans="2:21">
      <c r="B80" s="76" t="s">
        <v>378</v>
      </c>
      <c r="C80" s="73">
        <v>1171271</v>
      </c>
      <c r="D80" s="86" t="s">
        <v>119</v>
      </c>
      <c r="E80" s="86" t="s">
        <v>26</v>
      </c>
      <c r="F80" s="73" t="s">
        <v>375</v>
      </c>
      <c r="G80" s="86" t="s">
        <v>297</v>
      </c>
      <c r="H80" s="73" t="s">
        <v>329</v>
      </c>
      <c r="I80" s="73" t="s">
        <v>294</v>
      </c>
      <c r="J80" s="73"/>
      <c r="K80" s="83">
        <v>6.819999999999534</v>
      </c>
      <c r="L80" s="86" t="s">
        <v>132</v>
      </c>
      <c r="M80" s="87">
        <v>2.5000000000000001E-2</v>
      </c>
      <c r="N80" s="87">
        <v>3.1799999999995519E-2</v>
      </c>
      <c r="O80" s="83">
        <v>2054971.7759820002</v>
      </c>
      <c r="P80" s="85">
        <v>106.56</v>
      </c>
      <c r="Q80" s="73"/>
      <c r="R80" s="83">
        <v>2189.7778257610007</v>
      </c>
      <c r="S80" s="84">
        <v>3.4682861139698896E-3</v>
      </c>
      <c r="T80" s="84">
        <f t="shared" si="1"/>
        <v>3.3388757703572626E-3</v>
      </c>
      <c r="U80" s="84">
        <f>R80/'סכום נכסי הקרן'!$C$42</f>
        <v>2.8466389445708093E-4</v>
      </c>
    </row>
    <row r="81" spans="2:21">
      <c r="B81" s="76" t="s">
        <v>379</v>
      </c>
      <c r="C81" s="73">
        <v>1410307</v>
      </c>
      <c r="D81" s="86" t="s">
        <v>119</v>
      </c>
      <c r="E81" s="86" t="s">
        <v>26</v>
      </c>
      <c r="F81" s="73" t="s">
        <v>380</v>
      </c>
      <c r="G81" s="86" t="s">
        <v>128</v>
      </c>
      <c r="H81" s="73" t="s">
        <v>329</v>
      </c>
      <c r="I81" s="73" t="s">
        <v>294</v>
      </c>
      <c r="J81" s="73"/>
      <c r="K81" s="83">
        <v>1.4500000000001132</v>
      </c>
      <c r="L81" s="86" t="s">
        <v>132</v>
      </c>
      <c r="M81" s="87">
        <v>1.8000000000000002E-2</v>
      </c>
      <c r="N81" s="87">
        <v>3.2900000000010789E-2</v>
      </c>
      <c r="O81" s="83">
        <v>1209349.309505</v>
      </c>
      <c r="P81" s="85">
        <v>109.59</v>
      </c>
      <c r="Q81" s="73"/>
      <c r="R81" s="83">
        <v>1325.3259148330001</v>
      </c>
      <c r="S81" s="84">
        <v>1.3535592408767151E-3</v>
      </c>
      <c r="T81" s="84">
        <f t="shared" si="1"/>
        <v>2.0207979699148923E-3</v>
      </c>
      <c r="U81" s="84">
        <f>R81/'סכום נכסי הקרן'!$C$42</f>
        <v>1.7228799739541796E-4</v>
      </c>
    </row>
    <row r="82" spans="2:21">
      <c r="B82" s="76" t="s">
        <v>381</v>
      </c>
      <c r="C82" s="73">
        <v>1192749</v>
      </c>
      <c r="D82" s="86" t="s">
        <v>119</v>
      </c>
      <c r="E82" s="86" t="s">
        <v>26</v>
      </c>
      <c r="F82" s="73" t="s">
        <v>380</v>
      </c>
      <c r="G82" s="86" t="s">
        <v>128</v>
      </c>
      <c r="H82" s="73" t="s">
        <v>329</v>
      </c>
      <c r="I82" s="73" t="s">
        <v>294</v>
      </c>
      <c r="J82" s="73"/>
      <c r="K82" s="83">
        <v>3.9399999999986326</v>
      </c>
      <c r="L82" s="86" t="s">
        <v>132</v>
      </c>
      <c r="M82" s="87">
        <v>2.2000000000000002E-2</v>
      </c>
      <c r="N82" s="87">
        <v>3.0799999999989745E-2</v>
      </c>
      <c r="O82" s="83">
        <v>939512.9155590001</v>
      </c>
      <c r="P82" s="85">
        <v>99.64</v>
      </c>
      <c r="Q82" s="73"/>
      <c r="R82" s="83">
        <v>936.13065506200019</v>
      </c>
      <c r="S82" s="84">
        <v>3.4329106059858947E-3</v>
      </c>
      <c r="T82" s="84">
        <f t="shared" si="1"/>
        <v>1.4273703593600667E-3</v>
      </c>
      <c r="U82" s="84">
        <f>R82/'סכום נכסי הקרן'!$C$42</f>
        <v>1.2169389736970146E-4</v>
      </c>
    </row>
    <row r="83" spans="2:21">
      <c r="B83" s="76" t="s">
        <v>382</v>
      </c>
      <c r="C83" s="73">
        <v>1110915</v>
      </c>
      <c r="D83" s="86" t="s">
        <v>119</v>
      </c>
      <c r="E83" s="86" t="s">
        <v>26</v>
      </c>
      <c r="F83" s="73" t="s">
        <v>383</v>
      </c>
      <c r="G83" s="86" t="s">
        <v>384</v>
      </c>
      <c r="H83" s="73" t="s">
        <v>385</v>
      </c>
      <c r="I83" s="73" t="s">
        <v>294</v>
      </c>
      <c r="J83" s="73"/>
      <c r="K83" s="83">
        <v>5.6300000000002406</v>
      </c>
      <c r="L83" s="86" t="s">
        <v>132</v>
      </c>
      <c r="M83" s="87">
        <v>5.1500000000000004E-2</v>
      </c>
      <c r="N83" s="87">
        <v>3.2600000000001572E-2</v>
      </c>
      <c r="O83" s="83">
        <v>6135365.3931990005</v>
      </c>
      <c r="P83" s="85">
        <v>151.19999999999999</v>
      </c>
      <c r="Q83" s="73"/>
      <c r="R83" s="83">
        <v>9276.6722134790016</v>
      </c>
      <c r="S83" s="84">
        <v>1.9618289215899442E-3</v>
      </c>
      <c r="T83" s="84">
        <f t="shared" si="1"/>
        <v>1.4144656923068176E-2</v>
      </c>
      <c r="U83" s="84">
        <f>R83/'סכום נכסי הקרן'!$C$42</f>
        <v>1.2059367890315553E-3</v>
      </c>
    </row>
    <row r="84" spans="2:21">
      <c r="B84" s="76" t="s">
        <v>386</v>
      </c>
      <c r="C84" s="73">
        <v>2300184</v>
      </c>
      <c r="D84" s="86" t="s">
        <v>119</v>
      </c>
      <c r="E84" s="86" t="s">
        <v>26</v>
      </c>
      <c r="F84" s="73" t="s">
        <v>387</v>
      </c>
      <c r="G84" s="86" t="s">
        <v>156</v>
      </c>
      <c r="H84" s="73" t="s">
        <v>388</v>
      </c>
      <c r="I84" s="73" t="s">
        <v>130</v>
      </c>
      <c r="J84" s="73"/>
      <c r="K84" s="83">
        <v>1.1500000000015516</v>
      </c>
      <c r="L84" s="86" t="s">
        <v>132</v>
      </c>
      <c r="M84" s="87">
        <v>2.2000000000000002E-2</v>
      </c>
      <c r="N84" s="87">
        <v>2.7500000000077587E-2</v>
      </c>
      <c r="O84" s="83">
        <v>115449.68015600002</v>
      </c>
      <c r="P84" s="85">
        <v>111.64</v>
      </c>
      <c r="Q84" s="73"/>
      <c r="R84" s="83">
        <v>128.88803107200002</v>
      </c>
      <c r="S84" s="84">
        <v>1.4549141229991489E-4</v>
      </c>
      <c r="T84" s="84">
        <f t="shared" si="1"/>
        <v>1.9652273348132976E-4</v>
      </c>
      <c r="U84" s="84">
        <f>R84/'סכום נכסי הקרן'!$C$42</f>
        <v>1.6755018907505008E-5</v>
      </c>
    </row>
    <row r="85" spans="2:21">
      <c r="B85" s="76" t="s">
        <v>389</v>
      </c>
      <c r="C85" s="73">
        <v>2300242</v>
      </c>
      <c r="D85" s="86" t="s">
        <v>119</v>
      </c>
      <c r="E85" s="86" t="s">
        <v>26</v>
      </c>
      <c r="F85" s="73" t="s">
        <v>387</v>
      </c>
      <c r="G85" s="86" t="s">
        <v>156</v>
      </c>
      <c r="H85" s="73" t="s">
        <v>388</v>
      </c>
      <c r="I85" s="73" t="s">
        <v>130</v>
      </c>
      <c r="J85" s="73"/>
      <c r="K85" s="83">
        <v>4.4500000000016824</v>
      </c>
      <c r="L85" s="86" t="s">
        <v>132</v>
      </c>
      <c r="M85" s="87">
        <v>1.7000000000000001E-2</v>
      </c>
      <c r="N85" s="87">
        <v>2.5900000000012545E-2</v>
      </c>
      <c r="O85" s="83">
        <v>924508.06989000028</v>
      </c>
      <c r="P85" s="85">
        <v>106.1</v>
      </c>
      <c r="Q85" s="73"/>
      <c r="R85" s="83">
        <v>980.90308170300011</v>
      </c>
      <c r="S85" s="84">
        <v>7.2839500007090884E-4</v>
      </c>
      <c r="T85" s="84">
        <f t="shared" si="1"/>
        <v>1.4956373628583696E-3</v>
      </c>
      <c r="U85" s="84">
        <f>R85/'סכום נכסי הקרן'!$C$42</f>
        <v>1.2751416515302864E-4</v>
      </c>
    </row>
    <row r="86" spans="2:21">
      <c r="B86" s="76" t="s">
        <v>390</v>
      </c>
      <c r="C86" s="73">
        <v>2300317</v>
      </c>
      <c r="D86" s="86" t="s">
        <v>119</v>
      </c>
      <c r="E86" s="86" t="s">
        <v>26</v>
      </c>
      <c r="F86" s="73" t="s">
        <v>387</v>
      </c>
      <c r="G86" s="86" t="s">
        <v>156</v>
      </c>
      <c r="H86" s="73" t="s">
        <v>388</v>
      </c>
      <c r="I86" s="73" t="s">
        <v>130</v>
      </c>
      <c r="J86" s="73"/>
      <c r="K86" s="83">
        <v>9.3199999999980143</v>
      </c>
      <c r="L86" s="86" t="s">
        <v>132</v>
      </c>
      <c r="M86" s="87">
        <v>5.7999999999999996E-3</v>
      </c>
      <c r="N86" s="87">
        <v>2.930000000000213E-2</v>
      </c>
      <c r="O86" s="83">
        <v>482431.21844400006</v>
      </c>
      <c r="P86" s="85">
        <v>87.7</v>
      </c>
      <c r="Q86" s="73"/>
      <c r="R86" s="83">
        <v>423.09219138700007</v>
      </c>
      <c r="S86" s="84">
        <v>1.0085044588398352E-3</v>
      </c>
      <c r="T86" s="84">
        <f t="shared" si="1"/>
        <v>6.4511214326434308E-4</v>
      </c>
      <c r="U86" s="84">
        <f>R86/'סכום נכסי הקרן'!$C$42</f>
        <v>5.5000589328165554E-5</v>
      </c>
    </row>
    <row r="87" spans="2:21">
      <c r="B87" s="76" t="s">
        <v>391</v>
      </c>
      <c r="C87" s="73">
        <v>1136084</v>
      </c>
      <c r="D87" s="86" t="s">
        <v>119</v>
      </c>
      <c r="E87" s="86" t="s">
        <v>26</v>
      </c>
      <c r="F87" s="73" t="s">
        <v>333</v>
      </c>
      <c r="G87" s="86" t="s">
        <v>297</v>
      </c>
      <c r="H87" s="73" t="s">
        <v>388</v>
      </c>
      <c r="I87" s="73" t="s">
        <v>130</v>
      </c>
      <c r="J87" s="73"/>
      <c r="K87" s="85">
        <v>1.0899993005928503</v>
      </c>
      <c r="L87" s="86" t="s">
        <v>132</v>
      </c>
      <c r="M87" s="87">
        <v>2.5000000000000001E-2</v>
      </c>
      <c r="N87" s="87">
        <v>2.8699972012314577E-2</v>
      </c>
      <c r="O87" s="83">
        <v>5.739600000000001E-2</v>
      </c>
      <c r="P87" s="85">
        <v>112.16</v>
      </c>
      <c r="Q87" s="73"/>
      <c r="R87" s="83">
        <v>6.4314000000000008E-5</v>
      </c>
      <c r="S87" s="84">
        <v>1.2188199225226272E-10</v>
      </c>
      <c r="T87" s="84">
        <f t="shared" si="1"/>
        <v>9.806312483785012E-11</v>
      </c>
      <c r="U87" s="84">
        <f>R87/'סכום נכסי הקרן'!$C$42</f>
        <v>8.3606078629233879E-12</v>
      </c>
    </row>
    <row r="88" spans="2:21">
      <c r="B88" s="76" t="s">
        <v>392</v>
      </c>
      <c r="C88" s="73">
        <v>1141050</v>
      </c>
      <c r="D88" s="86" t="s">
        <v>119</v>
      </c>
      <c r="E88" s="86" t="s">
        <v>26</v>
      </c>
      <c r="F88" s="73" t="s">
        <v>333</v>
      </c>
      <c r="G88" s="86" t="s">
        <v>297</v>
      </c>
      <c r="H88" s="73" t="s">
        <v>388</v>
      </c>
      <c r="I88" s="73" t="s">
        <v>130</v>
      </c>
      <c r="J88" s="73"/>
      <c r="K88" s="83">
        <v>1.9399999999998159</v>
      </c>
      <c r="L88" s="86" t="s">
        <v>132</v>
      </c>
      <c r="M88" s="87">
        <v>1.95E-2</v>
      </c>
      <c r="N88" s="87">
        <v>3.2099999999995819E-2</v>
      </c>
      <c r="O88" s="83">
        <v>1278905.0815990001</v>
      </c>
      <c r="P88" s="85">
        <v>110.25</v>
      </c>
      <c r="Q88" s="73"/>
      <c r="R88" s="83">
        <v>1409.992896279</v>
      </c>
      <c r="S88" s="84">
        <v>2.2473298572971423E-3</v>
      </c>
      <c r="T88" s="84">
        <f t="shared" si="1"/>
        <v>2.1498944150307774E-3</v>
      </c>
      <c r="U88" s="84">
        <f>R88/'סכום נכסי הקרן'!$C$42</f>
        <v>1.8329442571285144E-4</v>
      </c>
    </row>
    <row r="89" spans="2:21">
      <c r="B89" s="76" t="s">
        <v>393</v>
      </c>
      <c r="C89" s="73">
        <v>1162221</v>
      </c>
      <c r="D89" s="86" t="s">
        <v>119</v>
      </c>
      <c r="E89" s="86" t="s">
        <v>26</v>
      </c>
      <c r="F89" s="73" t="s">
        <v>333</v>
      </c>
      <c r="G89" s="86" t="s">
        <v>297</v>
      </c>
      <c r="H89" s="73" t="s">
        <v>388</v>
      </c>
      <c r="I89" s="73" t="s">
        <v>130</v>
      </c>
      <c r="J89" s="73"/>
      <c r="K89" s="83">
        <v>5.1499999999992374</v>
      </c>
      <c r="L89" s="86" t="s">
        <v>132</v>
      </c>
      <c r="M89" s="87">
        <v>1.1699999999999999E-2</v>
      </c>
      <c r="N89" s="87">
        <v>3.9199999999993899E-2</v>
      </c>
      <c r="O89" s="83">
        <v>339549.55704699998</v>
      </c>
      <c r="P89" s="85">
        <v>96.51</v>
      </c>
      <c r="Q89" s="73"/>
      <c r="R89" s="83">
        <v>327.69929293500002</v>
      </c>
      <c r="S89" s="84">
        <v>4.7070707523909258E-4</v>
      </c>
      <c r="T89" s="84">
        <f t="shared" si="1"/>
        <v>4.9966129726591597E-4</v>
      </c>
      <c r="U89" s="84">
        <f>R89/'סכום נכסי הקרן'!$C$42</f>
        <v>4.2599827178946971E-5</v>
      </c>
    </row>
    <row r="90" spans="2:21">
      <c r="B90" s="76" t="s">
        <v>394</v>
      </c>
      <c r="C90" s="73">
        <v>1156231</v>
      </c>
      <c r="D90" s="86" t="s">
        <v>119</v>
      </c>
      <c r="E90" s="86" t="s">
        <v>26</v>
      </c>
      <c r="F90" s="73" t="s">
        <v>333</v>
      </c>
      <c r="G90" s="86" t="s">
        <v>297</v>
      </c>
      <c r="H90" s="73" t="s">
        <v>388</v>
      </c>
      <c r="I90" s="73" t="s">
        <v>130</v>
      </c>
      <c r="J90" s="73"/>
      <c r="K90" s="83">
        <v>3.4999999999992313</v>
      </c>
      <c r="L90" s="86" t="s">
        <v>132</v>
      </c>
      <c r="M90" s="87">
        <v>3.3500000000000002E-2</v>
      </c>
      <c r="N90" s="87">
        <v>3.3799999999994466E-2</v>
      </c>
      <c r="O90" s="83">
        <v>1168768.3458850002</v>
      </c>
      <c r="P90" s="85">
        <v>111.29</v>
      </c>
      <c r="Q90" s="73"/>
      <c r="R90" s="83">
        <v>1300.7223236940004</v>
      </c>
      <c r="S90" s="84">
        <v>1.753776056366581E-3</v>
      </c>
      <c r="T90" s="84">
        <f t="shared" si="1"/>
        <v>1.9832835091548222E-3</v>
      </c>
      <c r="U90" s="84">
        <f>R90/'סכום נכסי הקרן'!$C$42</f>
        <v>1.6908961170127869E-4</v>
      </c>
    </row>
    <row r="91" spans="2:21">
      <c r="B91" s="76" t="s">
        <v>395</v>
      </c>
      <c r="C91" s="73">
        <v>1174226</v>
      </c>
      <c r="D91" s="86" t="s">
        <v>119</v>
      </c>
      <c r="E91" s="86" t="s">
        <v>26</v>
      </c>
      <c r="F91" s="73" t="s">
        <v>333</v>
      </c>
      <c r="G91" s="86" t="s">
        <v>297</v>
      </c>
      <c r="H91" s="73" t="s">
        <v>388</v>
      </c>
      <c r="I91" s="73" t="s">
        <v>130</v>
      </c>
      <c r="J91" s="73"/>
      <c r="K91" s="83">
        <v>5.1600000000000374</v>
      </c>
      <c r="L91" s="86" t="s">
        <v>132</v>
      </c>
      <c r="M91" s="87">
        <v>1.3300000000000001E-2</v>
      </c>
      <c r="N91" s="87">
        <v>3.9200000000000769E-2</v>
      </c>
      <c r="O91" s="83">
        <v>5299109.9909280008</v>
      </c>
      <c r="P91" s="85">
        <v>97.5</v>
      </c>
      <c r="Q91" s="83">
        <v>39.184117695000005</v>
      </c>
      <c r="R91" s="83">
        <v>5205.8163706050009</v>
      </c>
      <c r="S91" s="84">
        <v>4.4624084134130531E-3</v>
      </c>
      <c r="T91" s="84">
        <f t="shared" si="1"/>
        <v>7.9375971115707624E-3</v>
      </c>
      <c r="U91" s="84">
        <f>R91/'סכום נכסי הקרן'!$C$42</f>
        <v>6.7673895700804581E-4</v>
      </c>
    </row>
    <row r="92" spans="2:21">
      <c r="B92" s="76" t="s">
        <v>396</v>
      </c>
      <c r="C92" s="73">
        <v>1186188</v>
      </c>
      <c r="D92" s="86" t="s">
        <v>119</v>
      </c>
      <c r="E92" s="86" t="s">
        <v>26</v>
      </c>
      <c r="F92" s="73" t="s">
        <v>333</v>
      </c>
      <c r="G92" s="86" t="s">
        <v>297</v>
      </c>
      <c r="H92" s="73" t="s">
        <v>385</v>
      </c>
      <c r="I92" s="73" t="s">
        <v>294</v>
      </c>
      <c r="J92" s="73"/>
      <c r="K92" s="83">
        <v>5.749999999998793</v>
      </c>
      <c r="L92" s="86" t="s">
        <v>132</v>
      </c>
      <c r="M92" s="87">
        <v>1.8700000000000001E-2</v>
      </c>
      <c r="N92" s="87">
        <v>4.0399999999992421E-2</v>
      </c>
      <c r="O92" s="83">
        <v>2823422.0208840007</v>
      </c>
      <c r="P92" s="85">
        <v>95.22</v>
      </c>
      <c r="Q92" s="73"/>
      <c r="R92" s="83">
        <v>2688.4624499510001</v>
      </c>
      <c r="S92" s="84">
        <v>5.0495354976572279E-3</v>
      </c>
      <c r="T92" s="84">
        <f t="shared" si="1"/>
        <v>4.0992478908389663E-3</v>
      </c>
      <c r="U92" s="84">
        <f>R92/'סכום נכסי הקרן'!$C$42</f>
        <v>3.4949125071111431E-4</v>
      </c>
    </row>
    <row r="93" spans="2:21">
      <c r="B93" s="76" t="s">
        <v>397</v>
      </c>
      <c r="C93" s="73">
        <v>1185537</v>
      </c>
      <c r="D93" s="86" t="s">
        <v>119</v>
      </c>
      <c r="E93" s="86" t="s">
        <v>26</v>
      </c>
      <c r="F93" s="73" t="s">
        <v>398</v>
      </c>
      <c r="G93" s="86" t="s">
        <v>285</v>
      </c>
      <c r="H93" s="73" t="s">
        <v>388</v>
      </c>
      <c r="I93" s="73" t="s">
        <v>130</v>
      </c>
      <c r="J93" s="73"/>
      <c r="K93" s="83">
        <v>4.3900000000000441</v>
      </c>
      <c r="L93" s="86" t="s">
        <v>132</v>
      </c>
      <c r="M93" s="87">
        <v>1.09E-2</v>
      </c>
      <c r="N93" s="87">
        <v>3.7000000000000359E-2</v>
      </c>
      <c r="O93" s="83">
        <v>112.51823200000001</v>
      </c>
      <c r="P93" s="85">
        <v>4827766</v>
      </c>
      <c r="Q93" s="73"/>
      <c r="R93" s="83">
        <v>5432.1171225840008</v>
      </c>
      <c r="S93" s="84">
        <v>6.1962790902582747E-3</v>
      </c>
      <c r="T93" s="84">
        <f t="shared" si="1"/>
        <v>8.2826504264355821E-3</v>
      </c>
      <c r="U93" s="84">
        <f>R93/'סכום נכסי הקרן'!$C$42</f>
        <v>7.0615730832161835E-4</v>
      </c>
    </row>
    <row r="94" spans="2:21">
      <c r="B94" s="76" t="s">
        <v>399</v>
      </c>
      <c r="C94" s="73">
        <v>1189497</v>
      </c>
      <c r="D94" s="86" t="s">
        <v>119</v>
      </c>
      <c r="E94" s="86" t="s">
        <v>26</v>
      </c>
      <c r="F94" s="73" t="s">
        <v>398</v>
      </c>
      <c r="G94" s="86" t="s">
        <v>285</v>
      </c>
      <c r="H94" s="73" t="s">
        <v>388</v>
      </c>
      <c r="I94" s="73" t="s">
        <v>130</v>
      </c>
      <c r="J94" s="73"/>
      <c r="K94" s="83">
        <v>5.0299999999997977</v>
      </c>
      <c r="L94" s="86" t="s">
        <v>132</v>
      </c>
      <c r="M94" s="87">
        <v>2.9900000000000003E-2</v>
      </c>
      <c r="N94" s="87">
        <v>3.3999999999998323E-2</v>
      </c>
      <c r="O94" s="83">
        <v>92.338332000000008</v>
      </c>
      <c r="P94" s="85">
        <v>5169986</v>
      </c>
      <c r="Q94" s="73"/>
      <c r="R94" s="83">
        <v>4773.8787362320018</v>
      </c>
      <c r="S94" s="84">
        <v>5.7711457500000006E-3</v>
      </c>
      <c r="T94" s="84">
        <f t="shared" si="1"/>
        <v>7.2789978305171019E-3</v>
      </c>
      <c r="U94" s="84">
        <f>R94/'סכום נכסי הקרן'!$C$42</f>
        <v>6.2058848926802935E-4</v>
      </c>
    </row>
    <row r="95" spans="2:21">
      <c r="B95" s="76" t="s">
        <v>400</v>
      </c>
      <c r="C95" s="73">
        <v>1167030</v>
      </c>
      <c r="D95" s="86" t="s">
        <v>119</v>
      </c>
      <c r="E95" s="86" t="s">
        <v>26</v>
      </c>
      <c r="F95" s="73" t="s">
        <v>398</v>
      </c>
      <c r="G95" s="86" t="s">
        <v>285</v>
      </c>
      <c r="H95" s="73" t="s">
        <v>388</v>
      </c>
      <c r="I95" s="73" t="s">
        <v>130</v>
      </c>
      <c r="J95" s="73"/>
      <c r="K95" s="83">
        <v>2.6700000000007771</v>
      </c>
      <c r="L95" s="86" t="s">
        <v>132</v>
      </c>
      <c r="M95" s="87">
        <v>2.3199999999999998E-2</v>
      </c>
      <c r="N95" s="87">
        <v>3.5900000000001667E-2</v>
      </c>
      <c r="O95" s="83">
        <v>13.286491000000002</v>
      </c>
      <c r="P95" s="85">
        <v>5423550</v>
      </c>
      <c r="Q95" s="73"/>
      <c r="R95" s="83">
        <v>720.59941543200011</v>
      </c>
      <c r="S95" s="84">
        <v>2.214415166666667E-3</v>
      </c>
      <c r="T95" s="84">
        <f t="shared" si="1"/>
        <v>1.0987379176165383E-3</v>
      </c>
      <c r="U95" s="84">
        <f>R95/'סכום נכסי הקרן'!$C$42</f>
        <v>9.3675547138706602E-5</v>
      </c>
    </row>
    <row r="96" spans="2:21">
      <c r="B96" s="76" t="s">
        <v>401</v>
      </c>
      <c r="C96" s="73">
        <v>7480197</v>
      </c>
      <c r="D96" s="86" t="s">
        <v>119</v>
      </c>
      <c r="E96" s="86" t="s">
        <v>26</v>
      </c>
      <c r="F96" s="73" t="s">
        <v>402</v>
      </c>
      <c r="G96" s="86" t="s">
        <v>285</v>
      </c>
      <c r="H96" s="73" t="s">
        <v>388</v>
      </c>
      <c r="I96" s="73" t="s">
        <v>130</v>
      </c>
      <c r="J96" s="73"/>
      <c r="K96" s="83">
        <v>2.0400000000000378</v>
      </c>
      <c r="L96" s="86" t="s">
        <v>132</v>
      </c>
      <c r="M96" s="87">
        <v>1.46E-2</v>
      </c>
      <c r="N96" s="87">
        <v>3.4600000000000408E-2</v>
      </c>
      <c r="O96" s="83">
        <v>119.57841800000001</v>
      </c>
      <c r="P96" s="85">
        <v>5387000</v>
      </c>
      <c r="Q96" s="73"/>
      <c r="R96" s="83">
        <v>6441.6894742690001</v>
      </c>
      <c r="S96" s="84">
        <v>4.4898591221417044E-3</v>
      </c>
      <c r="T96" s="84">
        <f t="shared" si="1"/>
        <v>9.8220014162065175E-3</v>
      </c>
      <c r="U96" s="84">
        <f>R96/'סכום נכסי הקרן'!$C$42</f>
        <v>8.3739838400790224E-4</v>
      </c>
    </row>
    <row r="97" spans="2:21">
      <c r="B97" s="76" t="s">
        <v>403</v>
      </c>
      <c r="C97" s="73">
        <v>7480247</v>
      </c>
      <c r="D97" s="86" t="s">
        <v>119</v>
      </c>
      <c r="E97" s="86" t="s">
        <v>26</v>
      </c>
      <c r="F97" s="73" t="s">
        <v>402</v>
      </c>
      <c r="G97" s="86" t="s">
        <v>285</v>
      </c>
      <c r="H97" s="73" t="s">
        <v>388</v>
      </c>
      <c r="I97" s="73" t="s">
        <v>130</v>
      </c>
      <c r="J97" s="73"/>
      <c r="K97" s="83">
        <v>2.6800000000000623</v>
      </c>
      <c r="L97" s="86" t="s">
        <v>132</v>
      </c>
      <c r="M97" s="87">
        <v>2.4199999999999999E-2</v>
      </c>
      <c r="N97" s="87">
        <v>3.8000000000000568E-2</v>
      </c>
      <c r="O97" s="83">
        <v>130.78020800000002</v>
      </c>
      <c r="P97" s="85">
        <v>5405050</v>
      </c>
      <c r="Q97" s="73"/>
      <c r="R97" s="83">
        <v>7068.7359131670009</v>
      </c>
      <c r="S97" s="84">
        <v>4.3184588561616701E-3</v>
      </c>
      <c r="T97" s="84">
        <f t="shared" si="1"/>
        <v>1.0778093918877539E-2</v>
      </c>
      <c r="U97" s="84">
        <f>R97/'סכום נכסי הקרן'!$C$42</f>
        <v>9.189123527778238E-4</v>
      </c>
    </row>
    <row r="98" spans="2:21">
      <c r="B98" s="76" t="s">
        <v>404</v>
      </c>
      <c r="C98" s="73">
        <v>7480312</v>
      </c>
      <c r="D98" s="86" t="s">
        <v>119</v>
      </c>
      <c r="E98" s="86" t="s">
        <v>26</v>
      </c>
      <c r="F98" s="73" t="s">
        <v>402</v>
      </c>
      <c r="G98" s="86" t="s">
        <v>285</v>
      </c>
      <c r="H98" s="73" t="s">
        <v>388</v>
      </c>
      <c r="I98" s="73" t="s">
        <v>130</v>
      </c>
      <c r="J98" s="73"/>
      <c r="K98" s="83">
        <v>4.0700000000000172</v>
      </c>
      <c r="L98" s="86" t="s">
        <v>132</v>
      </c>
      <c r="M98" s="87">
        <v>2E-3</v>
      </c>
      <c r="N98" s="87">
        <v>3.6999999999998916E-2</v>
      </c>
      <c r="O98" s="83">
        <v>78.078981000000013</v>
      </c>
      <c r="P98" s="85">
        <v>4728999</v>
      </c>
      <c r="Q98" s="73"/>
      <c r="R98" s="83">
        <v>3692.3542093420006</v>
      </c>
      <c r="S98" s="84">
        <v>6.8119857790961448E-3</v>
      </c>
      <c r="T98" s="84">
        <f t="shared" si="1"/>
        <v>5.6299373663007421E-3</v>
      </c>
      <c r="U98" s="84">
        <f>R98/'סכום נכסי הקרן'!$C$42</f>
        <v>4.7999386813637774E-4</v>
      </c>
    </row>
    <row r="99" spans="2:21">
      <c r="B99" s="76" t="s">
        <v>405</v>
      </c>
      <c r="C99" s="73">
        <v>1191246</v>
      </c>
      <c r="D99" s="86" t="s">
        <v>119</v>
      </c>
      <c r="E99" s="86" t="s">
        <v>26</v>
      </c>
      <c r="F99" s="73" t="s">
        <v>402</v>
      </c>
      <c r="G99" s="86" t="s">
        <v>285</v>
      </c>
      <c r="H99" s="73" t="s">
        <v>388</v>
      </c>
      <c r="I99" s="73" t="s">
        <v>130</v>
      </c>
      <c r="J99" s="73"/>
      <c r="K99" s="83">
        <v>4.7300000000001177</v>
      </c>
      <c r="L99" s="86" t="s">
        <v>132</v>
      </c>
      <c r="M99" s="87">
        <v>3.1699999999999999E-2</v>
      </c>
      <c r="N99" s="87">
        <v>3.5100000000000998E-2</v>
      </c>
      <c r="O99" s="83">
        <v>105.95837500000002</v>
      </c>
      <c r="P99" s="85">
        <v>5221114</v>
      </c>
      <c r="Q99" s="73"/>
      <c r="R99" s="83">
        <v>5532.2076507950005</v>
      </c>
      <c r="S99" s="84">
        <v>6.273438425103613E-3</v>
      </c>
      <c r="T99" s="84">
        <f t="shared" si="1"/>
        <v>8.4352640092175829E-3</v>
      </c>
      <c r="U99" s="84">
        <f>R99/'סכום נכסי הקרן'!$C$42</f>
        <v>7.1916874684456889E-4</v>
      </c>
    </row>
    <row r="100" spans="2:21">
      <c r="B100" s="76" t="s">
        <v>406</v>
      </c>
      <c r="C100" s="73">
        <v>1126077</v>
      </c>
      <c r="D100" s="86" t="s">
        <v>119</v>
      </c>
      <c r="E100" s="86" t="s">
        <v>26</v>
      </c>
      <c r="F100" s="73" t="s">
        <v>407</v>
      </c>
      <c r="G100" s="86" t="s">
        <v>342</v>
      </c>
      <c r="H100" s="73" t="s">
        <v>385</v>
      </c>
      <c r="I100" s="73" t="s">
        <v>294</v>
      </c>
      <c r="J100" s="73"/>
      <c r="K100" s="83">
        <v>0.65999999999973558</v>
      </c>
      <c r="L100" s="86" t="s">
        <v>132</v>
      </c>
      <c r="M100" s="87">
        <v>3.85E-2</v>
      </c>
      <c r="N100" s="87">
        <v>2.4899999999996033E-2</v>
      </c>
      <c r="O100" s="83">
        <v>772902.38169500011</v>
      </c>
      <c r="P100" s="85">
        <v>117.44</v>
      </c>
      <c r="Q100" s="73"/>
      <c r="R100" s="83">
        <v>907.69659566400026</v>
      </c>
      <c r="S100" s="84">
        <v>3.0916095267800006E-3</v>
      </c>
      <c r="T100" s="84">
        <f t="shared" si="1"/>
        <v>1.3840153710776878E-3</v>
      </c>
      <c r="U100" s="84">
        <f>R100/'סכום נכסי הקרן'!$C$42</f>
        <v>1.1799756343653375E-4</v>
      </c>
    </row>
    <row r="101" spans="2:21">
      <c r="B101" s="76" t="s">
        <v>408</v>
      </c>
      <c r="C101" s="73">
        <v>6130223</v>
      </c>
      <c r="D101" s="86" t="s">
        <v>119</v>
      </c>
      <c r="E101" s="86" t="s">
        <v>26</v>
      </c>
      <c r="F101" s="73" t="s">
        <v>344</v>
      </c>
      <c r="G101" s="86" t="s">
        <v>297</v>
      </c>
      <c r="H101" s="73" t="s">
        <v>388</v>
      </c>
      <c r="I101" s="73" t="s">
        <v>130</v>
      </c>
      <c r="J101" s="73"/>
      <c r="K101" s="83">
        <v>4.1299999999996846</v>
      </c>
      <c r="L101" s="86" t="s">
        <v>132</v>
      </c>
      <c r="M101" s="87">
        <v>2.4E-2</v>
      </c>
      <c r="N101" s="87">
        <v>3.1399999999997187E-2</v>
      </c>
      <c r="O101" s="83">
        <v>2404257.9588170005</v>
      </c>
      <c r="P101" s="85">
        <v>109.47</v>
      </c>
      <c r="Q101" s="73"/>
      <c r="R101" s="83">
        <v>2631.9411473910004</v>
      </c>
      <c r="S101" s="84">
        <v>2.2308108368387179E-3</v>
      </c>
      <c r="T101" s="84">
        <f t="shared" si="1"/>
        <v>4.0130667242354407E-3</v>
      </c>
      <c r="U101" s="84">
        <f>R101/'סכום נכסי הקרן'!$C$42</f>
        <v>3.4214366781149983E-4</v>
      </c>
    </row>
    <row r="102" spans="2:21">
      <c r="B102" s="76" t="s">
        <v>409</v>
      </c>
      <c r="C102" s="73">
        <v>6130181</v>
      </c>
      <c r="D102" s="86" t="s">
        <v>119</v>
      </c>
      <c r="E102" s="86" t="s">
        <v>26</v>
      </c>
      <c r="F102" s="73" t="s">
        <v>344</v>
      </c>
      <c r="G102" s="86" t="s">
        <v>297</v>
      </c>
      <c r="H102" s="73" t="s">
        <v>388</v>
      </c>
      <c r="I102" s="73" t="s">
        <v>130</v>
      </c>
      <c r="J102" s="73"/>
      <c r="K102" s="83">
        <v>0.25</v>
      </c>
      <c r="L102" s="86" t="s">
        <v>132</v>
      </c>
      <c r="M102" s="87">
        <v>3.4799999999999998E-2</v>
      </c>
      <c r="N102" s="87">
        <v>4.1499999998854682E-2</v>
      </c>
      <c r="O102" s="83">
        <v>14092.689638000003</v>
      </c>
      <c r="P102" s="85">
        <v>111.52</v>
      </c>
      <c r="Q102" s="73"/>
      <c r="R102" s="83">
        <v>15.716168312000002</v>
      </c>
      <c r="S102" s="84">
        <v>1.0822732340930999E-4</v>
      </c>
      <c r="T102" s="84">
        <f t="shared" si="1"/>
        <v>2.3963313977552637E-5</v>
      </c>
      <c r="U102" s="84">
        <f>R102/'סכום נכסי הקרן'!$C$42</f>
        <v>2.0430500414269769E-6</v>
      </c>
    </row>
    <row r="103" spans="2:21">
      <c r="B103" s="76" t="s">
        <v>410</v>
      </c>
      <c r="C103" s="73">
        <v>6130348</v>
      </c>
      <c r="D103" s="86" t="s">
        <v>119</v>
      </c>
      <c r="E103" s="86" t="s">
        <v>26</v>
      </c>
      <c r="F103" s="73" t="s">
        <v>344</v>
      </c>
      <c r="G103" s="86" t="s">
        <v>297</v>
      </c>
      <c r="H103" s="73" t="s">
        <v>388</v>
      </c>
      <c r="I103" s="73" t="s">
        <v>130</v>
      </c>
      <c r="J103" s="73"/>
      <c r="K103" s="83">
        <v>6.2799999999998573</v>
      </c>
      <c r="L103" s="86" t="s">
        <v>132</v>
      </c>
      <c r="M103" s="87">
        <v>1.4999999999999999E-2</v>
      </c>
      <c r="N103" s="87">
        <v>3.3100000000000712E-2</v>
      </c>
      <c r="O103" s="83">
        <v>1448560.2807000002</v>
      </c>
      <c r="P103" s="85">
        <v>95.95</v>
      </c>
      <c r="Q103" s="83">
        <v>11.671931111000001</v>
      </c>
      <c r="R103" s="83">
        <v>1401.5655218900001</v>
      </c>
      <c r="S103" s="84">
        <v>5.5335891527829731E-3</v>
      </c>
      <c r="T103" s="84">
        <f t="shared" si="1"/>
        <v>2.1370447296315829E-3</v>
      </c>
      <c r="U103" s="84">
        <f>R103/'סכום נכסי הקרן'!$C$42</f>
        <v>1.8219889483962832E-4</v>
      </c>
    </row>
    <row r="104" spans="2:21">
      <c r="B104" s="76" t="s">
        <v>411</v>
      </c>
      <c r="C104" s="73">
        <v>1136050</v>
      </c>
      <c r="D104" s="86" t="s">
        <v>119</v>
      </c>
      <c r="E104" s="86" t="s">
        <v>26</v>
      </c>
      <c r="F104" s="73" t="s">
        <v>412</v>
      </c>
      <c r="G104" s="86" t="s">
        <v>342</v>
      </c>
      <c r="H104" s="73" t="s">
        <v>388</v>
      </c>
      <c r="I104" s="73" t="s">
        <v>130</v>
      </c>
      <c r="J104" s="73"/>
      <c r="K104" s="83">
        <v>1.8000000000007259</v>
      </c>
      <c r="L104" s="86" t="s">
        <v>132</v>
      </c>
      <c r="M104" s="87">
        <v>2.4799999999999999E-2</v>
      </c>
      <c r="N104" s="87">
        <v>2.8600000000005989E-2</v>
      </c>
      <c r="O104" s="83">
        <v>990690.08450300025</v>
      </c>
      <c r="P104" s="85">
        <v>111.24</v>
      </c>
      <c r="Q104" s="73"/>
      <c r="R104" s="83">
        <v>1102.0436935190003</v>
      </c>
      <c r="S104" s="84">
        <v>2.339367985946065E-3</v>
      </c>
      <c r="T104" s="84">
        <f t="shared" si="1"/>
        <v>1.6803471762651856E-3</v>
      </c>
      <c r="U104" s="84">
        <f>R104/'סכום נכסי הקרן'!$C$42</f>
        <v>1.4326204511179658E-4</v>
      </c>
    </row>
    <row r="105" spans="2:21">
      <c r="B105" s="76" t="s">
        <v>413</v>
      </c>
      <c r="C105" s="73">
        <v>1147602</v>
      </c>
      <c r="D105" s="86" t="s">
        <v>119</v>
      </c>
      <c r="E105" s="86" t="s">
        <v>26</v>
      </c>
      <c r="F105" s="73" t="s">
        <v>414</v>
      </c>
      <c r="G105" s="86" t="s">
        <v>297</v>
      </c>
      <c r="H105" s="73" t="s">
        <v>385</v>
      </c>
      <c r="I105" s="73" t="s">
        <v>294</v>
      </c>
      <c r="J105" s="73"/>
      <c r="K105" s="83">
        <v>2.2399999999998688</v>
      </c>
      <c r="L105" s="86" t="s">
        <v>132</v>
      </c>
      <c r="M105" s="87">
        <v>1.3999999999999999E-2</v>
      </c>
      <c r="N105" s="87">
        <v>3.1600000000001315E-2</v>
      </c>
      <c r="O105" s="83">
        <v>1401629.1626850003</v>
      </c>
      <c r="P105" s="85">
        <v>107.61</v>
      </c>
      <c r="Q105" s="83">
        <v>11.125936479000002</v>
      </c>
      <c r="R105" s="83">
        <v>1519.4190754800004</v>
      </c>
      <c r="S105" s="84">
        <v>1.5773454452903447E-3</v>
      </c>
      <c r="T105" s="84">
        <f t="shared" si="1"/>
        <v>2.3167425829493746E-3</v>
      </c>
      <c r="U105" s="84">
        <f>R105/'סכום נכסי הקרן'!$C$42</f>
        <v>1.9751946807124225E-4</v>
      </c>
    </row>
    <row r="106" spans="2:21">
      <c r="B106" s="76" t="s">
        <v>415</v>
      </c>
      <c r="C106" s="73">
        <v>2310399</v>
      </c>
      <c r="D106" s="86" t="s">
        <v>119</v>
      </c>
      <c r="E106" s="86" t="s">
        <v>26</v>
      </c>
      <c r="F106" s="73" t="s">
        <v>288</v>
      </c>
      <c r="G106" s="86" t="s">
        <v>285</v>
      </c>
      <c r="H106" s="73" t="s">
        <v>388</v>
      </c>
      <c r="I106" s="73" t="s">
        <v>130</v>
      </c>
      <c r="J106" s="73"/>
      <c r="K106" s="83">
        <v>2.6799999999998882</v>
      </c>
      <c r="L106" s="86" t="s">
        <v>132</v>
      </c>
      <c r="M106" s="87">
        <v>1.89E-2</v>
      </c>
      <c r="N106" s="87">
        <v>3.2699999999998328E-2</v>
      </c>
      <c r="O106" s="83">
        <v>53.201555000000006</v>
      </c>
      <c r="P106" s="85">
        <v>5395000</v>
      </c>
      <c r="Q106" s="73"/>
      <c r="R106" s="83">
        <v>2870.2237927240003</v>
      </c>
      <c r="S106" s="84">
        <v>6.6501943750000006E-3</v>
      </c>
      <c r="T106" s="84">
        <f t="shared" si="1"/>
        <v>4.3763894968196857E-3</v>
      </c>
      <c r="U106" s="84">
        <f>R106/'סכום נכסי הקרן'!$C$42</f>
        <v>3.7311962573931127E-4</v>
      </c>
    </row>
    <row r="107" spans="2:21">
      <c r="B107" s="76" t="s">
        <v>416</v>
      </c>
      <c r="C107" s="73">
        <v>1191675</v>
      </c>
      <c r="D107" s="86" t="s">
        <v>119</v>
      </c>
      <c r="E107" s="86" t="s">
        <v>26</v>
      </c>
      <c r="F107" s="73" t="s">
        <v>288</v>
      </c>
      <c r="G107" s="86" t="s">
        <v>285</v>
      </c>
      <c r="H107" s="73" t="s">
        <v>388</v>
      </c>
      <c r="I107" s="73" t="s">
        <v>130</v>
      </c>
      <c r="J107" s="73"/>
      <c r="K107" s="83">
        <v>4.3800000000003703</v>
      </c>
      <c r="L107" s="86" t="s">
        <v>132</v>
      </c>
      <c r="M107" s="87">
        <v>3.3099999999999997E-2</v>
      </c>
      <c r="N107" s="87">
        <v>3.5300000000002378E-2</v>
      </c>
      <c r="O107" s="83">
        <v>80.580621000000008</v>
      </c>
      <c r="P107" s="85">
        <v>5170870</v>
      </c>
      <c r="Q107" s="73"/>
      <c r="R107" s="83">
        <v>4166.7188339170007</v>
      </c>
      <c r="S107" s="84">
        <v>5.7438606458051185E-3</v>
      </c>
      <c r="T107" s="84">
        <f t="shared" si="1"/>
        <v>6.3532274337566325E-3</v>
      </c>
      <c r="U107" s="84">
        <f>R107/'סכום נכסי הקרן'!$C$42</f>
        <v>5.4165970465897689E-4</v>
      </c>
    </row>
    <row r="108" spans="2:21">
      <c r="B108" s="76" t="s">
        <v>417</v>
      </c>
      <c r="C108" s="73">
        <v>2310266</v>
      </c>
      <c r="D108" s="86" t="s">
        <v>119</v>
      </c>
      <c r="E108" s="86" t="s">
        <v>26</v>
      </c>
      <c r="F108" s="73" t="s">
        <v>288</v>
      </c>
      <c r="G108" s="86" t="s">
        <v>285</v>
      </c>
      <c r="H108" s="73" t="s">
        <v>388</v>
      </c>
      <c r="I108" s="73" t="s">
        <v>130</v>
      </c>
      <c r="J108" s="73"/>
      <c r="K108" s="83">
        <v>5.9999999999993357E-2</v>
      </c>
      <c r="L108" s="86" t="s">
        <v>132</v>
      </c>
      <c r="M108" s="87">
        <v>1.8200000000000001E-2</v>
      </c>
      <c r="N108" s="87">
        <v>8.7999999999998024E-2</v>
      </c>
      <c r="O108" s="83">
        <v>53.535108000000008</v>
      </c>
      <c r="P108" s="85">
        <v>5620000</v>
      </c>
      <c r="Q108" s="73"/>
      <c r="R108" s="83">
        <v>3008.6732695170003</v>
      </c>
      <c r="S108" s="84">
        <v>3.7671598057842522E-3</v>
      </c>
      <c r="T108" s="84">
        <f t="shared" si="1"/>
        <v>4.5874910971942075E-3</v>
      </c>
      <c r="U108" s="84">
        <f>R108/'סכום נכסי הקרן'!$C$42</f>
        <v>3.9111760105251187E-4</v>
      </c>
    </row>
    <row r="109" spans="2:21">
      <c r="B109" s="76" t="s">
        <v>418</v>
      </c>
      <c r="C109" s="73">
        <v>2310290</v>
      </c>
      <c r="D109" s="86" t="s">
        <v>119</v>
      </c>
      <c r="E109" s="86" t="s">
        <v>26</v>
      </c>
      <c r="F109" s="73" t="s">
        <v>288</v>
      </c>
      <c r="G109" s="86" t="s">
        <v>285</v>
      </c>
      <c r="H109" s="73" t="s">
        <v>388</v>
      </c>
      <c r="I109" s="73" t="s">
        <v>130</v>
      </c>
      <c r="J109" s="73"/>
      <c r="K109" s="83">
        <v>1.2200000000000897</v>
      </c>
      <c r="L109" s="86" t="s">
        <v>132</v>
      </c>
      <c r="M109" s="87">
        <v>1.89E-2</v>
      </c>
      <c r="N109" s="87">
        <v>3.570000000000164E-2</v>
      </c>
      <c r="O109" s="83">
        <v>85.945251000000013</v>
      </c>
      <c r="P109" s="85">
        <v>5452500</v>
      </c>
      <c r="Q109" s="73"/>
      <c r="R109" s="83">
        <v>4686.1648747390009</v>
      </c>
      <c r="S109" s="84">
        <v>3.9428044315992297E-3</v>
      </c>
      <c r="T109" s="84">
        <f t="shared" si="1"/>
        <v>7.1452556383101483E-3</v>
      </c>
      <c r="U109" s="84">
        <f>R109/'סכום נכסי הקרן'!$C$42</f>
        <v>6.091859765944939E-4</v>
      </c>
    </row>
    <row r="110" spans="2:21">
      <c r="B110" s="76" t="s">
        <v>419</v>
      </c>
      <c r="C110" s="73">
        <v>1132927</v>
      </c>
      <c r="D110" s="86" t="s">
        <v>119</v>
      </c>
      <c r="E110" s="86" t="s">
        <v>26</v>
      </c>
      <c r="F110" s="73" t="s">
        <v>420</v>
      </c>
      <c r="G110" s="86" t="s">
        <v>297</v>
      </c>
      <c r="H110" s="73" t="s">
        <v>388</v>
      </c>
      <c r="I110" s="73" t="s">
        <v>130</v>
      </c>
      <c r="J110" s="73"/>
      <c r="K110" s="83">
        <v>0.78000000000256786</v>
      </c>
      <c r="L110" s="86" t="s">
        <v>132</v>
      </c>
      <c r="M110" s="87">
        <v>2.75E-2</v>
      </c>
      <c r="N110" s="87">
        <v>3.1700000000038517E-2</v>
      </c>
      <c r="O110" s="83">
        <v>220802.35035800003</v>
      </c>
      <c r="P110" s="85">
        <v>112.87</v>
      </c>
      <c r="Q110" s="73"/>
      <c r="R110" s="83">
        <v>249.21962331200004</v>
      </c>
      <c r="S110" s="84">
        <v>7.9861246019078628E-4</v>
      </c>
      <c r="T110" s="84">
        <f t="shared" si="1"/>
        <v>3.7999898984492704E-4</v>
      </c>
      <c r="U110" s="84">
        <f>R110/'סכום נכסי הקרן'!$C$42</f>
        <v>3.2397728989910627E-5</v>
      </c>
    </row>
    <row r="111" spans="2:21">
      <c r="B111" s="76" t="s">
        <v>421</v>
      </c>
      <c r="C111" s="73">
        <v>1138973</v>
      </c>
      <c r="D111" s="86" t="s">
        <v>119</v>
      </c>
      <c r="E111" s="86" t="s">
        <v>26</v>
      </c>
      <c r="F111" s="73" t="s">
        <v>420</v>
      </c>
      <c r="G111" s="86" t="s">
        <v>297</v>
      </c>
      <c r="H111" s="73" t="s">
        <v>388</v>
      </c>
      <c r="I111" s="73" t="s">
        <v>130</v>
      </c>
      <c r="J111" s="73"/>
      <c r="K111" s="83">
        <v>3.8400000000004262</v>
      </c>
      <c r="L111" s="86" t="s">
        <v>132</v>
      </c>
      <c r="M111" s="87">
        <v>1.9599999999999999E-2</v>
      </c>
      <c r="N111" s="87">
        <v>3.1200000000003811E-2</v>
      </c>
      <c r="O111" s="83">
        <v>1647584.9538060003</v>
      </c>
      <c r="P111" s="85">
        <v>108.21</v>
      </c>
      <c r="Q111" s="73"/>
      <c r="R111" s="83">
        <v>1782.8518061110003</v>
      </c>
      <c r="S111" s="84">
        <v>1.5675735646257559E-3</v>
      </c>
      <c r="T111" s="84">
        <f t="shared" si="1"/>
        <v>2.7184130862650366E-3</v>
      </c>
      <c r="U111" s="84">
        <f>R111/'סכום נכסי הקרן'!$C$42</f>
        <v>2.3176485413127455E-4</v>
      </c>
    </row>
    <row r="112" spans="2:21">
      <c r="B112" s="76" t="s">
        <v>422</v>
      </c>
      <c r="C112" s="73">
        <v>1167147</v>
      </c>
      <c r="D112" s="86" t="s">
        <v>119</v>
      </c>
      <c r="E112" s="86" t="s">
        <v>26</v>
      </c>
      <c r="F112" s="73" t="s">
        <v>420</v>
      </c>
      <c r="G112" s="86" t="s">
        <v>297</v>
      </c>
      <c r="H112" s="73" t="s">
        <v>388</v>
      </c>
      <c r="I112" s="73" t="s">
        <v>130</v>
      </c>
      <c r="J112" s="73"/>
      <c r="K112" s="83">
        <v>6.0699999999992995</v>
      </c>
      <c r="L112" s="86" t="s">
        <v>132</v>
      </c>
      <c r="M112" s="87">
        <v>1.5800000000000002E-2</v>
      </c>
      <c r="N112" s="87">
        <v>3.279999999999559E-2</v>
      </c>
      <c r="O112" s="83">
        <v>3782045.2761370004</v>
      </c>
      <c r="P112" s="85">
        <v>100.66</v>
      </c>
      <c r="Q112" s="73"/>
      <c r="R112" s="83">
        <v>3807.0067526810008</v>
      </c>
      <c r="S112" s="84">
        <v>3.1852830990957638E-3</v>
      </c>
      <c r="T112" s="84">
        <f t="shared" si="1"/>
        <v>5.8047544616521337E-3</v>
      </c>
      <c r="U112" s="84">
        <f>R112/'סכום נכסי הקרן'!$C$42</f>
        <v>4.9489832059376195E-4</v>
      </c>
    </row>
    <row r="113" spans="2:21">
      <c r="B113" s="76" t="s">
        <v>423</v>
      </c>
      <c r="C113" s="73">
        <v>1135417</v>
      </c>
      <c r="D113" s="86" t="s">
        <v>119</v>
      </c>
      <c r="E113" s="86" t="s">
        <v>26</v>
      </c>
      <c r="F113" s="73" t="s">
        <v>424</v>
      </c>
      <c r="G113" s="86" t="s">
        <v>342</v>
      </c>
      <c r="H113" s="73" t="s">
        <v>388</v>
      </c>
      <c r="I113" s="73" t="s">
        <v>130</v>
      </c>
      <c r="J113" s="73"/>
      <c r="K113" s="83">
        <v>2.9800000000012892</v>
      </c>
      <c r="L113" s="86" t="s">
        <v>132</v>
      </c>
      <c r="M113" s="87">
        <v>2.2499999999999999E-2</v>
      </c>
      <c r="N113" s="87">
        <v>2.4800000000012895E-2</v>
      </c>
      <c r="O113" s="83">
        <v>521425.46148100012</v>
      </c>
      <c r="P113" s="85">
        <v>113.07</v>
      </c>
      <c r="Q113" s="73"/>
      <c r="R113" s="83">
        <v>589.57574703800003</v>
      </c>
      <c r="S113" s="84">
        <v>1.2745169815436394E-3</v>
      </c>
      <c r="T113" s="84">
        <f t="shared" si="1"/>
        <v>8.9895885939540591E-4</v>
      </c>
      <c r="U113" s="84">
        <f>R113/'סכום נכסי הקרן'!$C$42</f>
        <v>7.6642902423653222E-5</v>
      </c>
    </row>
    <row r="114" spans="2:21">
      <c r="B114" s="76" t="s">
        <v>425</v>
      </c>
      <c r="C114" s="73">
        <v>1140607</v>
      </c>
      <c r="D114" s="86" t="s">
        <v>119</v>
      </c>
      <c r="E114" s="86" t="s">
        <v>26</v>
      </c>
      <c r="F114" s="73" t="s">
        <v>373</v>
      </c>
      <c r="G114" s="86" t="s">
        <v>297</v>
      </c>
      <c r="H114" s="73" t="s">
        <v>385</v>
      </c>
      <c r="I114" s="73" t="s">
        <v>294</v>
      </c>
      <c r="J114" s="73"/>
      <c r="K114" s="83">
        <v>2.1700000000001416</v>
      </c>
      <c r="L114" s="86" t="s">
        <v>132</v>
      </c>
      <c r="M114" s="87">
        <v>2.1499999999999998E-2</v>
      </c>
      <c r="N114" s="87">
        <v>3.4800000000003481E-2</v>
      </c>
      <c r="O114" s="83">
        <v>4154211.4451800007</v>
      </c>
      <c r="P114" s="85">
        <v>110.54</v>
      </c>
      <c r="Q114" s="73"/>
      <c r="R114" s="83">
        <v>4592.0653164550013</v>
      </c>
      <c r="S114" s="84">
        <v>2.1180916431210498E-3</v>
      </c>
      <c r="T114" s="84">
        <f t="shared" si="1"/>
        <v>7.0017768198384249E-3</v>
      </c>
      <c r="U114" s="84">
        <f>R114/'סכום נכסי הקרן'!$C$42</f>
        <v>5.9695334440108621E-4</v>
      </c>
    </row>
    <row r="115" spans="2:21">
      <c r="B115" s="76" t="s">
        <v>426</v>
      </c>
      <c r="C115" s="73">
        <v>1174556</v>
      </c>
      <c r="D115" s="86" t="s">
        <v>119</v>
      </c>
      <c r="E115" s="86" t="s">
        <v>26</v>
      </c>
      <c r="F115" s="73" t="s">
        <v>373</v>
      </c>
      <c r="G115" s="86" t="s">
        <v>297</v>
      </c>
      <c r="H115" s="73" t="s">
        <v>385</v>
      </c>
      <c r="I115" s="73" t="s">
        <v>294</v>
      </c>
      <c r="J115" s="73"/>
      <c r="K115" s="83">
        <v>7.1900000000006443</v>
      </c>
      <c r="L115" s="86" t="s">
        <v>132</v>
      </c>
      <c r="M115" s="87">
        <v>1.15E-2</v>
      </c>
      <c r="N115" s="87">
        <v>3.7700000000003932E-2</v>
      </c>
      <c r="O115" s="83">
        <v>2663449.6908760006</v>
      </c>
      <c r="P115" s="85">
        <v>92.59</v>
      </c>
      <c r="Q115" s="73"/>
      <c r="R115" s="83">
        <v>2466.0879503390006</v>
      </c>
      <c r="S115" s="84">
        <v>5.7931043809474727E-3</v>
      </c>
      <c r="T115" s="84">
        <f t="shared" si="1"/>
        <v>3.7601811508413616E-3</v>
      </c>
      <c r="U115" s="84">
        <f>R115/'סכום נכסי הקרן'!$C$42</f>
        <v>3.2058329925467035E-4</v>
      </c>
    </row>
    <row r="116" spans="2:21">
      <c r="B116" s="76" t="s">
        <v>427</v>
      </c>
      <c r="C116" s="73">
        <v>1158732</v>
      </c>
      <c r="D116" s="86" t="s">
        <v>119</v>
      </c>
      <c r="E116" s="86" t="s">
        <v>26</v>
      </c>
      <c r="F116" s="73" t="s">
        <v>428</v>
      </c>
      <c r="G116" s="86" t="s">
        <v>128</v>
      </c>
      <c r="H116" s="73" t="s">
        <v>429</v>
      </c>
      <c r="I116" s="73" t="s">
        <v>294</v>
      </c>
      <c r="J116" s="73"/>
      <c r="K116" s="83">
        <v>1.6300000000028196</v>
      </c>
      <c r="L116" s="86" t="s">
        <v>132</v>
      </c>
      <c r="M116" s="87">
        <v>1.8500000000000003E-2</v>
      </c>
      <c r="N116" s="87">
        <v>3.9900000000065793E-2</v>
      </c>
      <c r="O116" s="83">
        <v>250063.96762500002</v>
      </c>
      <c r="P116" s="85">
        <v>106.38</v>
      </c>
      <c r="Q116" s="73"/>
      <c r="R116" s="83">
        <v>266.01805257499996</v>
      </c>
      <c r="S116" s="84">
        <v>3.227713470012736E-4</v>
      </c>
      <c r="T116" s="84">
        <f t="shared" si="1"/>
        <v>4.0561248715340352E-4</v>
      </c>
      <c r="U116" s="84">
        <f>R116/'סכום נכסי הקרן'!$C$42</f>
        <v>3.458146938517448E-5</v>
      </c>
    </row>
    <row r="117" spans="2:21">
      <c r="B117" s="76" t="s">
        <v>430</v>
      </c>
      <c r="C117" s="73">
        <v>1191824</v>
      </c>
      <c r="D117" s="86" t="s">
        <v>119</v>
      </c>
      <c r="E117" s="86" t="s">
        <v>26</v>
      </c>
      <c r="F117" s="73" t="s">
        <v>428</v>
      </c>
      <c r="G117" s="86" t="s">
        <v>128</v>
      </c>
      <c r="H117" s="73" t="s">
        <v>429</v>
      </c>
      <c r="I117" s="73" t="s">
        <v>294</v>
      </c>
      <c r="J117" s="73"/>
      <c r="K117" s="83">
        <v>2.2499999999998486</v>
      </c>
      <c r="L117" s="86" t="s">
        <v>132</v>
      </c>
      <c r="M117" s="87">
        <v>3.2000000000000001E-2</v>
      </c>
      <c r="N117" s="87">
        <v>4.2999999999995146E-2</v>
      </c>
      <c r="O117" s="83">
        <v>3254551.0082640005</v>
      </c>
      <c r="P117" s="85">
        <v>101.36</v>
      </c>
      <c r="Q117" s="73"/>
      <c r="R117" s="83">
        <v>3298.8129097820001</v>
      </c>
      <c r="S117" s="84">
        <v>5.6337765241883352E-3</v>
      </c>
      <c r="T117" s="84">
        <f t="shared" si="1"/>
        <v>5.0298831077007162E-3</v>
      </c>
      <c r="U117" s="84">
        <f>R117/'סכום נכסי הקרן'!$C$42</f>
        <v>4.2883479727332414E-4</v>
      </c>
    </row>
    <row r="118" spans="2:21">
      <c r="B118" s="76" t="s">
        <v>431</v>
      </c>
      <c r="C118" s="73">
        <v>1155357</v>
      </c>
      <c r="D118" s="86" t="s">
        <v>119</v>
      </c>
      <c r="E118" s="86" t="s">
        <v>26</v>
      </c>
      <c r="F118" s="73" t="s">
        <v>432</v>
      </c>
      <c r="G118" s="86" t="s">
        <v>128</v>
      </c>
      <c r="H118" s="73" t="s">
        <v>429</v>
      </c>
      <c r="I118" s="73" t="s">
        <v>294</v>
      </c>
      <c r="J118" s="73"/>
      <c r="K118" s="83">
        <v>0.50000000000053624</v>
      </c>
      <c r="L118" s="86" t="s">
        <v>132</v>
      </c>
      <c r="M118" s="87">
        <v>3.15E-2</v>
      </c>
      <c r="N118" s="87">
        <v>4.1300000000000968E-2</v>
      </c>
      <c r="O118" s="83">
        <v>830210.53526000003</v>
      </c>
      <c r="P118" s="85">
        <v>110.56</v>
      </c>
      <c r="Q118" s="83">
        <v>14.525745707000002</v>
      </c>
      <c r="R118" s="83">
        <v>932.48720730700006</v>
      </c>
      <c r="S118" s="84">
        <v>6.122814001787851E-3</v>
      </c>
      <c r="T118" s="84">
        <f t="shared" si="1"/>
        <v>1.4218149923787133E-3</v>
      </c>
      <c r="U118" s="84">
        <f>R118/'סכום נכסי הקרן'!$C$42</f>
        <v>1.212202611793136E-4</v>
      </c>
    </row>
    <row r="119" spans="2:21">
      <c r="B119" s="76" t="s">
        <v>433</v>
      </c>
      <c r="C119" s="73">
        <v>1184779</v>
      </c>
      <c r="D119" s="86" t="s">
        <v>119</v>
      </c>
      <c r="E119" s="86" t="s">
        <v>26</v>
      </c>
      <c r="F119" s="73" t="s">
        <v>432</v>
      </c>
      <c r="G119" s="86" t="s">
        <v>128</v>
      </c>
      <c r="H119" s="73" t="s">
        <v>429</v>
      </c>
      <c r="I119" s="73" t="s">
        <v>294</v>
      </c>
      <c r="J119" s="73"/>
      <c r="K119" s="83">
        <v>2.8200000000009089</v>
      </c>
      <c r="L119" s="86" t="s">
        <v>132</v>
      </c>
      <c r="M119" s="87">
        <v>0.01</v>
      </c>
      <c r="N119" s="87">
        <v>3.6900000000011833E-2</v>
      </c>
      <c r="O119" s="83">
        <v>1882342.6256890001</v>
      </c>
      <c r="P119" s="85">
        <v>100.59</v>
      </c>
      <c r="Q119" s="73"/>
      <c r="R119" s="83">
        <v>1893.4484665040002</v>
      </c>
      <c r="S119" s="84">
        <v>5.0974420635439459E-3</v>
      </c>
      <c r="T119" s="84">
        <f t="shared" si="1"/>
        <v>2.8870459518116993E-3</v>
      </c>
      <c r="U119" s="84">
        <f>R119/'סכום נכסי הקרן'!$C$42</f>
        <v>2.4614205518384136E-4</v>
      </c>
    </row>
    <row r="120" spans="2:21">
      <c r="B120" s="76" t="s">
        <v>434</v>
      </c>
      <c r="C120" s="73">
        <v>1192442</v>
      </c>
      <c r="D120" s="86" t="s">
        <v>119</v>
      </c>
      <c r="E120" s="86" t="s">
        <v>26</v>
      </c>
      <c r="F120" s="73" t="s">
        <v>432</v>
      </c>
      <c r="G120" s="86" t="s">
        <v>128</v>
      </c>
      <c r="H120" s="73" t="s">
        <v>429</v>
      </c>
      <c r="I120" s="73" t="s">
        <v>294</v>
      </c>
      <c r="J120" s="73"/>
      <c r="K120" s="83">
        <v>3.4100000000000361</v>
      </c>
      <c r="L120" s="86" t="s">
        <v>132</v>
      </c>
      <c r="M120" s="87">
        <v>3.2300000000000002E-2</v>
      </c>
      <c r="N120" s="87">
        <v>4.1600000000000359E-2</v>
      </c>
      <c r="O120" s="83">
        <v>2071361.0219370001</v>
      </c>
      <c r="P120" s="85">
        <v>100.15</v>
      </c>
      <c r="Q120" s="83">
        <v>140.55967674200002</v>
      </c>
      <c r="R120" s="83">
        <v>2215.0277402120005</v>
      </c>
      <c r="S120" s="84">
        <v>4.7828791141399955E-3</v>
      </c>
      <c r="T120" s="84">
        <f t="shared" si="1"/>
        <v>3.3773757161381724E-3</v>
      </c>
      <c r="U120" s="84">
        <f>R120/'סכום נכסי הקרן'!$C$42</f>
        <v>2.8794630004990942E-4</v>
      </c>
    </row>
    <row r="121" spans="2:21">
      <c r="B121" s="76" t="s">
        <v>435</v>
      </c>
      <c r="C121" s="73">
        <v>1197284</v>
      </c>
      <c r="D121" s="86" t="s">
        <v>119</v>
      </c>
      <c r="E121" s="86" t="s">
        <v>26</v>
      </c>
      <c r="F121" s="73" t="s">
        <v>436</v>
      </c>
      <c r="G121" s="86" t="s">
        <v>437</v>
      </c>
      <c r="H121" s="73" t="s">
        <v>429</v>
      </c>
      <c r="I121" s="73" t="s">
        <v>294</v>
      </c>
      <c r="J121" s="73"/>
      <c r="K121" s="83">
        <v>4.8500000000017991</v>
      </c>
      <c r="L121" s="86" t="s">
        <v>132</v>
      </c>
      <c r="M121" s="87">
        <v>0.03</v>
      </c>
      <c r="N121" s="87">
        <v>4.2500000000014644E-2</v>
      </c>
      <c r="O121" s="83">
        <v>1246818.7321800003</v>
      </c>
      <c r="P121" s="85">
        <v>95.81</v>
      </c>
      <c r="Q121" s="73"/>
      <c r="R121" s="83">
        <v>1194.5770803410003</v>
      </c>
      <c r="S121" s="84">
        <v>4.4538148064612931E-3</v>
      </c>
      <c r="T121" s="84">
        <f t="shared" si="1"/>
        <v>1.8214379661957586E-3</v>
      </c>
      <c r="U121" s="84">
        <f>R121/'סכום נכסי הקרן'!$C$42</f>
        <v>1.5529108018109633E-4</v>
      </c>
    </row>
    <row r="122" spans="2:21">
      <c r="B122" s="76" t="s">
        <v>438</v>
      </c>
      <c r="C122" s="73">
        <v>1139849</v>
      </c>
      <c r="D122" s="86" t="s">
        <v>119</v>
      </c>
      <c r="E122" s="86" t="s">
        <v>26</v>
      </c>
      <c r="F122" s="73" t="s">
        <v>439</v>
      </c>
      <c r="G122" s="86" t="s">
        <v>297</v>
      </c>
      <c r="H122" s="73" t="s">
        <v>440</v>
      </c>
      <c r="I122" s="73" t="s">
        <v>130</v>
      </c>
      <c r="J122" s="73"/>
      <c r="K122" s="83">
        <v>1.989999999999724</v>
      </c>
      <c r="L122" s="86" t="s">
        <v>132</v>
      </c>
      <c r="M122" s="87">
        <v>2.5000000000000001E-2</v>
      </c>
      <c r="N122" s="87">
        <v>3.4999999999990809E-2</v>
      </c>
      <c r="O122" s="83">
        <v>979409.06898600014</v>
      </c>
      <c r="P122" s="85">
        <v>111.2</v>
      </c>
      <c r="Q122" s="73"/>
      <c r="R122" s="83">
        <v>1089.1029216700003</v>
      </c>
      <c r="S122" s="84">
        <v>2.7536706357796908E-3</v>
      </c>
      <c r="T122" s="84">
        <f t="shared" si="1"/>
        <v>1.6606156632924796E-3</v>
      </c>
      <c r="U122" s="84">
        <f>R122/'סכום נכסי הקרן'!$C$42</f>
        <v>1.4157978745602884E-4</v>
      </c>
    </row>
    <row r="123" spans="2:21">
      <c r="B123" s="76" t="s">
        <v>441</v>
      </c>
      <c r="C123" s="73">
        <v>1142629</v>
      </c>
      <c r="D123" s="86" t="s">
        <v>119</v>
      </c>
      <c r="E123" s="86" t="s">
        <v>26</v>
      </c>
      <c r="F123" s="73" t="s">
        <v>439</v>
      </c>
      <c r="G123" s="86" t="s">
        <v>297</v>
      </c>
      <c r="H123" s="73" t="s">
        <v>440</v>
      </c>
      <c r="I123" s="73" t="s">
        <v>130</v>
      </c>
      <c r="J123" s="73"/>
      <c r="K123" s="83">
        <v>4.9699999999992608</v>
      </c>
      <c r="L123" s="86" t="s">
        <v>132</v>
      </c>
      <c r="M123" s="87">
        <v>1.9E-2</v>
      </c>
      <c r="N123" s="87">
        <v>3.8699999999993455E-2</v>
      </c>
      <c r="O123" s="83">
        <v>1153473.8910769999</v>
      </c>
      <c r="P123" s="85">
        <v>102.11</v>
      </c>
      <c r="Q123" s="73"/>
      <c r="R123" s="83">
        <v>1177.8121583710004</v>
      </c>
      <c r="S123" s="84">
        <v>3.838014854984272E-3</v>
      </c>
      <c r="T123" s="84">
        <f t="shared" si="1"/>
        <v>1.7958755593163712E-3</v>
      </c>
      <c r="U123" s="84">
        <f>R123/'סכום נכסי הקרן'!$C$42</f>
        <v>1.5311169562340005E-4</v>
      </c>
    </row>
    <row r="124" spans="2:21">
      <c r="B124" s="76" t="s">
        <v>442</v>
      </c>
      <c r="C124" s="73">
        <v>1183151</v>
      </c>
      <c r="D124" s="86" t="s">
        <v>119</v>
      </c>
      <c r="E124" s="86" t="s">
        <v>26</v>
      </c>
      <c r="F124" s="73" t="s">
        <v>439</v>
      </c>
      <c r="G124" s="86" t="s">
        <v>297</v>
      </c>
      <c r="H124" s="73" t="s">
        <v>440</v>
      </c>
      <c r="I124" s="73" t="s">
        <v>130</v>
      </c>
      <c r="J124" s="73"/>
      <c r="K124" s="83">
        <v>6.7099999999986482</v>
      </c>
      <c r="L124" s="86" t="s">
        <v>132</v>
      </c>
      <c r="M124" s="87">
        <v>3.9000000000000003E-3</v>
      </c>
      <c r="N124" s="87">
        <v>4.1499999999989629E-2</v>
      </c>
      <c r="O124" s="83">
        <v>1208581.4972110002</v>
      </c>
      <c r="P124" s="85">
        <v>83.82</v>
      </c>
      <c r="Q124" s="73"/>
      <c r="R124" s="83">
        <v>1013.0329821470001</v>
      </c>
      <c r="S124" s="84">
        <v>5.142899988131916E-3</v>
      </c>
      <c r="T124" s="84">
        <f t="shared" si="1"/>
        <v>1.5446276050804001E-3</v>
      </c>
      <c r="U124" s="84">
        <f>R124/'סכום נכסי הקרן'!$C$42</f>
        <v>1.316909462315971E-4</v>
      </c>
    </row>
    <row r="125" spans="2:21">
      <c r="B125" s="76" t="s">
        <v>443</v>
      </c>
      <c r="C125" s="73">
        <v>1177526</v>
      </c>
      <c r="D125" s="86" t="s">
        <v>119</v>
      </c>
      <c r="E125" s="86" t="s">
        <v>26</v>
      </c>
      <c r="F125" s="73" t="s">
        <v>444</v>
      </c>
      <c r="G125" s="86" t="s">
        <v>437</v>
      </c>
      <c r="H125" s="73" t="s">
        <v>429</v>
      </c>
      <c r="I125" s="73" t="s">
        <v>294</v>
      </c>
      <c r="J125" s="73"/>
      <c r="K125" s="83">
        <v>4.4199999999995141</v>
      </c>
      <c r="L125" s="86" t="s">
        <v>132</v>
      </c>
      <c r="M125" s="87">
        <v>7.4999999999999997E-3</v>
      </c>
      <c r="N125" s="87">
        <v>4.129999999998514E-2</v>
      </c>
      <c r="O125" s="83">
        <v>695892.87406400009</v>
      </c>
      <c r="P125" s="85">
        <v>94.79</v>
      </c>
      <c r="Q125" s="73"/>
      <c r="R125" s="83">
        <v>659.63686634600015</v>
      </c>
      <c r="S125" s="84">
        <v>1.423777399840357E-3</v>
      </c>
      <c r="T125" s="84">
        <f t="shared" si="1"/>
        <v>1.0057849359725109E-3</v>
      </c>
      <c r="U125" s="84">
        <f>R125/'סכום נכסי הקרן'!$C$42</f>
        <v>8.5750616839980594E-5</v>
      </c>
    </row>
    <row r="126" spans="2:21">
      <c r="B126" s="76" t="s">
        <v>445</v>
      </c>
      <c r="C126" s="73">
        <v>1184555</v>
      </c>
      <c r="D126" s="86" t="s">
        <v>119</v>
      </c>
      <c r="E126" s="86" t="s">
        <v>26</v>
      </c>
      <c r="F126" s="73" t="s">
        <v>444</v>
      </c>
      <c r="G126" s="86" t="s">
        <v>437</v>
      </c>
      <c r="H126" s="73" t="s">
        <v>429</v>
      </c>
      <c r="I126" s="73" t="s">
        <v>294</v>
      </c>
      <c r="J126" s="73"/>
      <c r="K126" s="83">
        <v>5.0899999999999777</v>
      </c>
      <c r="L126" s="86" t="s">
        <v>132</v>
      </c>
      <c r="M126" s="87">
        <v>7.4999999999999997E-3</v>
      </c>
      <c r="N126" s="87">
        <v>4.2900000000001492E-2</v>
      </c>
      <c r="O126" s="83">
        <v>3846739.3965670005</v>
      </c>
      <c r="P126" s="85">
        <v>90.28</v>
      </c>
      <c r="Q126" s="83">
        <v>15.603296369000004</v>
      </c>
      <c r="R126" s="83">
        <v>3488.439617512</v>
      </c>
      <c r="S126" s="84">
        <v>3.6713971405323174E-3</v>
      </c>
      <c r="T126" s="84">
        <f t="shared" si="1"/>
        <v>5.3190174721115362E-3</v>
      </c>
      <c r="U126" s="84">
        <f>R126/'סכום נכסי הקרן'!$C$42</f>
        <v>4.534856438023491E-4</v>
      </c>
    </row>
    <row r="127" spans="2:21">
      <c r="B127" s="76" t="s">
        <v>446</v>
      </c>
      <c r="C127" s="73">
        <v>1138668</v>
      </c>
      <c r="D127" s="86" t="s">
        <v>119</v>
      </c>
      <c r="E127" s="86" t="s">
        <v>26</v>
      </c>
      <c r="F127" s="73" t="s">
        <v>414</v>
      </c>
      <c r="G127" s="86" t="s">
        <v>297</v>
      </c>
      <c r="H127" s="73" t="s">
        <v>429</v>
      </c>
      <c r="I127" s="73" t="s">
        <v>294</v>
      </c>
      <c r="J127" s="73"/>
      <c r="K127" s="83">
        <v>1.7099999999998574</v>
      </c>
      <c r="L127" s="86" t="s">
        <v>132</v>
      </c>
      <c r="M127" s="87">
        <v>2.0499999999999997E-2</v>
      </c>
      <c r="N127" s="87">
        <v>3.7899999999977646E-2</v>
      </c>
      <c r="O127" s="83">
        <v>190926.70330700002</v>
      </c>
      <c r="P127" s="85">
        <v>110.12</v>
      </c>
      <c r="Q127" s="73"/>
      <c r="R127" s="83">
        <v>210.24849459300003</v>
      </c>
      <c r="S127" s="84">
        <v>5.1602285887762211E-4</v>
      </c>
      <c r="T127" s="84">
        <f t="shared" si="1"/>
        <v>3.205775472252296E-4</v>
      </c>
      <c r="U127" s="84">
        <f>R127/'סכום נכסי הקרן'!$C$42</f>
        <v>2.7331610801101493E-5</v>
      </c>
    </row>
    <row r="128" spans="2:21">
      <c r="B128" s="76" t="s">
        <v>447</v>
      </c>
      <c r="C128" s="73">
        <v>1141696</v>
      </c>
      <c r="D128" s="86" t="s">
        <v>119</v>
      </c>
      <c r="E128" s="86" t="s">
        <v>26</v>
      </c>
      <c r="F128" s="73" t="s">
        <v>414</v>
      </c>
      <c r="G128" s="86" t="s">
        <v>297</v>
      </c>
      <c r="H128" s="73" t="s">
        <v>429</v>
      </c>
      <c r="I128" s="73" t="s">
        <v>294</v>
      </c>
      <c r="J128" s="73"/>
      <c r="K128" s="83">
        <v>2.5499999999990135</v>
      </c>
      <c r="L128" s="86" t="s">
        <v>132</v>
      </c>
      <c r="M128" s="87">
        <v>2.0499999999999997E-2</v>
      </c>
      <c r="N128" s="87">
        <v>3.6899999999986541E-2</v>
      </c>
      <c r="O128" s="83">
        <v>1075384.9991980002</v>
      </c>
      <c r="P128" s="85">
        <v>108.46</v>
      </c>
      <c r="Q128" s="73"/>
      <c r="R128" s="83">
        <v>1166.3626301530001</v>
      </c>
      <c r="S128" s="84">
        <v>1.220393251799827E-3</v>
      </c>
      <c r="T128" s="84">
        <f t="shared" si="1"/>
        <v>1.7784178282628485E-3</v>
      </c>
      <c r="U128" s="84">
        <f>R128/'סכום נכסי הקרן'!$C$42</f>
        <v>1.5162329472085664E-4</v>
      </c>
    </row>
    <row r="129" spans="2:21">
      <c r="B129" s="76" t="s">
        <v>448</v>
      </c>
      <c r="C129" s="73">
        <v>1165141</v>
      </c>
      <c r="D129" s="86" t="s">
        <v>119</v>
      </c>
      <c r="E129" s="86" t="s">
        <v>26</v>
      </c>
      <c r="F129" s="73" t="s">
        <v>414</v>
      </c>
      <c r="G129" s="86" t="s">
        <v>297</v>
      </c>
      <c r="H129" s="73" t="s">
        <v>429</v>
      </c>
      <c r="I129" s="73" t="s">
        <v>294</v>
      </c>
      <c r="J129" s="73"/>
      <c r="K129" s="83">
        <v>5.2700000000002953</v>
      </c>
      <c r="L129" s="86" t="s">
        <v>132</v>
      </c>
      <c r="M129" s="87">
        <v>8.3999999999999995E-3</v>
      </c>
      <c r="N129" s="87">
        <v>4.230000000000296E-2</v>
      </c>
      <c r="O129" s="83">
        <v>2712911.8644980006</v>
      </c>
      <c r="P129" s="85">
        <v>93.32</v>
      </c>
      <c r="Q129" s="73"/>
      <c r="R129" s="83">
        <v>2531.6893381750006</v>
      </c>
      <c r="S129" s="84">
        <v>4.0057816610302869E-3</v>
      </c>
      <c r="T129" s="84">
        <f t="shared" si="1"/>
        <v>3.860207227354996E-3</v>
      </c>
      <c r="U129" s="84">
        <f>R129/'סכום נכסי הקרן'!$C$42</f>
        <v>3.2911126328987806E-4</v>
      </c>
    </row>
    <row r="130" spans="2:21">
      <c r="B130" s="76" t="s">
        <v>449</v>
      </c>
      <c r="C130" s="73">
        <v>1178367</v>
      </c>
      <c r="D130" s="86" t="s">
        <v>119</v>
      </c>
      <c r="E130" s="86" t="s">
        <v>26</v>
      </c>
      <c r="F130" s="73" t="s">
        <v>414</v>
      </c>
      <c r="G130" s="86" t="s">
        <v>297</v>
      </c>
      <c r="H130" s="73" t="s">
        <v>429</v>
      </c>
      <c r="I130" s="73" t="s">
        <v>294</v>
      </c>
      <c r="J130" s="73"/>
      <c r="K130" s="83">
        <v>6.2500000000022515</v>
      </c>
      <c r="L130" s="86" t="s">
        <v>132</v>
      </c>
      <c r="M130" s="87">
        <v>5.0000000000000001E-3</v>
      </c>
      <c r="N130" s="87">
        <v>4.0300000000019515E-2</v>
      </c>
      <c r="O130" s="83">
        <v>364378.46211600007</v>
      </c>
      <c r="P130" s="85">
        <v>88.06</v>
      </c>
      <c r="Q130" s="83">
        <v>12.138004303000001</v>
      </c>
      <c r="R130" s="83">
        <v>333.00967814500007</v>
      </c>
      <c r="S130" s="84">
        <v>2.1367964583447452E-3</v>
      </c>
      <c r="T130" s="84">
        <f t="shared" si="1"/>
        <v>5.0775833628985021E-4</v>
      </c>
      <c r="U130" s="84">
        <f>R130/'סכום נכסי הקרן'!$C$42</f>
        <v>4.329015974016037E-5</v>
      </c>
    </row>
    <row r="131" spans="2:21">
      <c r="B131" s="76" t="s">
        <v>450</v>
      </c>
      <c r="C131" s="73">
        <v>1178375</v>
      </c>
      <c r="D131" s="86" t="s">
        <v>119</v>
      </c>
      <c r="E131" s="86" t="s">
        <v>26</v>
      </c>
      <c r="F131" s="73" t="s">
        <v>414</v>
      </c>
      <c r="G131" s="86" t="s">
        <v>297</v>
      </c>
      <c r="H131" s="73" t="s">
        <v>429</v>
      </c>
      <c r="I131" s="73" t="s">
        <v>294</v>
      </c>
      <c r="J131" s="73"/>
      <c r="K131" s="83">
        <v>6.1399999999983566</v>
      </c>
      <c r="L131" s="86" t="s">
        <v>132</v>
      </c>
      <c r="M131" s="87">
        <v>9.7000000000000003E-3</v>
      </c>
      <c r="N131" s="87">
        <v>4.4699999999986299E-2</v>
      </c>
      <c r="O131" s="83">
        <v>989370.28895300033</v>
      </c>
      <c r="P131" s="85">
        <v>88.66</v>
      </c>
      <c r="Q131" s="83">
        <v>35.580460778999999</v>
      </c>
      <c r="R131" s="83">
        <v>912.75615917500011</v>
      </c>
      <c r="S131" s="84">
        <v>2.5059028314616438E-3</v>
      </c>
      <c r="T131" s="84">
        <f t="shared" si="1"/>
        <v>1.3917299683380699E-3</v>
      </c>
      <c r="U131" s="84">
        <f>R131/'סכום נכסי הקרן'!$C$42</f>
        <v>1.1865529000420214E-4</v>
      </c>
    </row>
    <row r="132" spans="2:21">
      <c r="B132" s="76" t="s">
        <v>451</v>
      </c>
      <c r="C132" s="73">
        <v>1171214</v>
      </c>
      <c r="D132" s="86" t="s">
        <v>119</v>
      </c>
      <c r="E132" s="86" t="s">
        <v>26</v>
      </c>
      <c r="F132" s="73" t="s">
        <v>452</v>
      </c>
      <c r="G132" s="86" t="s">
        <v>453</v>
      </c>
      <c r="H132" s="73" t="s">
        <v>440</v>
      </c>
      <c r="I132" s="73" t="s">
        <v>130</v>
      </c>
      <c r="J132" s="73"/>
      <c r="K132" s="83">
        <v>1.2900000000004102</v>
      </c>
      <c r="L132" s="86" t="s">
        <v>132</v>
      </c>
      <c r="M132" s="87">
        <v>1.8500000000000003E-2</v>
      </c>
      <c r="N132" s="87">
        <v>3.5700000000004575E-2</v>
      </c>
      <c r="O132" s="83">
        <v>1537493.2188710002</v>
      </c>
      <c r="P132" s="85">
        <v>109.43</v>
      </c>
      <c r="Q132" s="73"/>
      <c r="R132" s="83">
        <v>1682.4788297390003</v>
      </c>
      <c r="S132" s="84">
        <v>2.605567412674553E-3</v>
      </c>
      <c r="T132" s="84">
        <f t="shared" si="1"/>
        <v>2.5653688390977944E-3</v>
      </c>
      <c r="U132" s="84">
        <f>R132/'סכום נכסי הקרן'!$C$42</f>
        <v>2.187166982790376E-4</v>
      </c>
    </row>
    <row r="133" spans="2:21">
      <c r="B133" s="76" t="s">
        <v>454</v>
      </c>
      <c r="C133" s="73">
        <v>1175660</v>
      </c>
      <c r="D133" s="86" t="s">
        <v>119</v>
      </c>
      <c r="E133" s="86" t="s">
        <v>26</v>
      </c>
      <c r="F133" s="73" t="s">
        <v>452</v>
      </c>
      <c r="G133" s="86" t="s">
        <v>453</v>
      </c>
      <c r="H133" s="73" t="s">
        <v>440</v>
      </c>
      <c r="I133" s="73" t="s">
        <v>130</v>
      </c>
      <c r="J133" s="73"/>
      <c r="K133" s="83">
        <v>1.1399999999998935</v>
      </c>
      <c r="L133" s="86" t="s">
        <v>132</v>
      </c>
      <c r="M133" s="87">
        <v>0.01</v>
      </c>
      <c r="N133" s="87">
        <v>4.0899999999999305E-2</v>
      </c>
      <c r="O133" s="83">
        <v>2469607.0547010005</v>
      </c>
      <c r="P133" s="85">
        <v>106.62</v>
      </c>
      <c r="Q133" s="73"/>
      <c r="R133" s="83">
        <v>2633.0948365020008</v>
      </c>
      <c r="S133" s="84">
        <v>3.2069186494598301E-3</v>
      </c>
      <c r="T133" s="84">
        <f t="shared" si="1"/>
        <v>4.014825818045748E-3</v>
      </c>
      <c r="U133" s="84">
        <f>R133/'סכום נכסי הקרן'!$C$42</f>
        <v>3.4229364359053392E-4</v>
      </c>
    </row>
    <row r="134" spans="2:21">
      <c r="B134" s="76" t="s">
        <v>455</v>
      </c>
      <c r="C134" s="73">
        <v>1182831</v>
      </c>
      <c r="D134" s="86" t="s">
        <v>119</v>
      </c>
      <c r="E134" s="86" t="s">
        <v>26</v>
      </c>
      <c r="F134" s="73" t="s">
        <v>452</v>
      </c>
      <c r="G134" s="86" t="s">
        <v>453</v>
      </c>
      <c r="H134" s="73" t="s">
        <v>440</v>
      </c>
      <c r="I134" s="73" t="s">
        <v>130</v>
      </c>
      <c r="J134" s="73"/>
      <c r="K134" s="83">
        <v>3.9099999999995352</v>
      </c>
      <c r="L134" s="86" t="s">
        <v>132</v>
      </c>
      <c r="M134" s="87">
        <v>0.01</v>
      </c>
      <c r="N134" s="87">
        <v>4.709999999999484E-2</v>
      </c>
      <c r="O134" s="83">
        <v>4092557.0634390004</v>
      </c>
      <c r="P134" s="85">
        <v>94.21</v>
      </c>
      <c r="Q134" s="73"/>
      <c r="R134" s="83">
        <v>3855.5976718690008</v>
      </c>
      <c r="S134" s="84">
        <v>3.4563822578277418E-3</v>
      </c>
      <c r="T134" s="84">
        <f t="shared" si="1"/>
        <v>5.8788437326400796E-3</v>
      </c>
      <c r="U134" s="84">
        <f>R134/'סכום נכסי הקרן'!$C$42</f>
        <v>5.0121497981305896E-4</v>
      </c>
    </row>
    <row r="135" spans="2:21">
      <c r="B135" s="76" t="s">
        <v>456</v>
      </c>
      <c r="C135" s="73">
        <v>1191659</v>
      </c>
      <c r="D135" s="86" t="s">
        <v>119</v>
      </c>
      <c r="E135" s="86" t="s">
        <v>26</v>
      </c>
      <c r="F135" s="73" t="s">
        <v>452</v>
      </c>
      <c r="G135" s="86" t="s">
        <v>453</v>
      </c>
      <c r="H135" s="73" t="s">
        <v>440</v>
      </c>
      <c r="I135" s="73" t="s">
        <v>130</v>
      </c>
      <c r="J135" s="73"/>
      <c r="K135" s="83">
        <v>2.5900000000001544</v>
      </c>
      <c r="L135" s="86" t="s">
        <v>132</v>
      </c>
      <c r="M135" s="87">
        <v>3.5400000000000001E-2</v>
      </c>
      <c r="N135" s="87">
        <v>4.5900000000001544E-2</v>
      </c>
      <c r="O135" s="83">
        <v>3971576.3150000004</v>
      </c>
      <c r="P135" s="85">
        <v>100.73</v>
      </c>
      <c r="Q135" s="83">
        <v>72.645562637000012</v>
      </c>
      <c r="R135" s="83">
        <v>4073.2143747430009</v>
      </c>
      <c r="S135" s="84">
        <v>3.5555423093795047E-3</v>
      </c>
      <c r="T135" s="84">
        <f t="shared" si="1"/>
        <v>6.2106559959223262E-3</v>
      </c>
      <c r="U135" s="84">
        <f>R135/'סכום נכסי הקרן'!$C$42</f>
        <v>5.2950443338695933E-4</v>
      </c>
    </row>
    <row r="136" spans="2:21">
      <c r="B136" s="76" t="s">
        <v>457</v>
      </c>
      <c r="C136" s="73">
        <v>1155928</v>
      </c>
      <c r="D136" s="86" t="s">
        <v>119</v>
      </c>
      <c r="E136" s="86" t="s">
        <v>26</v>
      </c>
      <c r="F136" s="73" t="s">
        <v>458</v>
      </c>
      <c r="G136" s="86" t="s">
        <v>297</v>
      </c>
      <c r="H136" s="73" t="s">
        <v>440</v>
      </c>
      <c r="I136" s="73" t="s">
        <v>130</v>
      </c>
      <c r="J136" s="73"/>
      <c r="K136" s="83">
        <v>3.5</v>
      </c>
      <c r="L136" s="86" t="s">
        <v>132</v>
      </c>
      <c r="M136" s="87">
        <v>2.75E-2</v>
      </c>
      <c r="N136" s="87">
        <v>3.0100000000003031E-2</v>
      </c>
      <c r="O136" s="83">
        <v>2146939.6510780002</v>
      </c>
      <c r="P136" s="85">
        <v>110.48</v>
      </c>
      <c r="Q136" s="73"/>
      <c r="R136" s="83">
        <v>2371.9388463280006</v>
      </c>
      <c r="S136" s="84">
        <v>4.2033178604951602E-3</v>
      </c>
      <c r="T136" s="84">
        <f t="shared" si="1"/>
        <v>3.6166267872501929E-3</v>
      </c>
      <c r="U136" s="84">
        <f>R136/'סכום נכסי הקרן'!$C$42</f>
        <v>3.0834422628017711E-4</v>
      </c>
    </row>
    <row r="137" spans="2:21">
      <c r="B137" s="76" t="s">
        <v>459</v>
      </c>
      <c r="C137" s="73">
        <v>1177658</v>
      </c>
      <c r="D137" s="86" t="s">
        <v>119</v>
      </c>
      <c r="E137" s="86" t="s">
        <v>26</v>
      </c>
      <c r="F137" s="73" t="s">
        <v>458</v>
      </c>
      <c r="G137" s="86" t="s">
        <v>297</v>
      </c>
      <c r="H137" s="73" t="s">
        <v>440</v>
      </c>
      <c r="I137" s="73" t="s">
        <v>130</v>
      </c>
      <c r="J137" s="73"/>
      <c r="K137" s="83">
        <v>5.1499999999995003</v>
      </c>
      <c r="L137" s="86" t="s">
        <v>132</v>
      </c>
      <c r="M137" s="87">
        <v>8.5000000000000006E-3</v>
      </c>
      <c r="N137" s="87">
        <v>3.4199999999999751E-2</v>
      </c>
      <c r="O137" s="83">
        <v>1651717.0684100003</v>
      </c>
      <c r="P137" s="85">
        <v>96.94</v>
      </c>
      <c r="Q137" s="73"/>
      <c r="R137" s="83">
        <v>1601.1744710120001</v>
      </c>
      <c r="S137" s="84">
        <v>2.6288250519807105E-3</v>
      </c>
      <c r="T137" s="84">
        <f t="shared" si="1"/>
        <v>2.4413995714467826E-3</v>
      </c>
      <c r="U137" s="84">
        <f>R137/'סכום נכסי הקרן'!$C$42</f>
        <v>2.0814739982360177E-4</v>
      </c>
    </row>
    <row r="138" spans="2:21">
      <c r="B138" s="76" t="s">
        <v>460</v>
      </c>
      <c r="C138" s="73">
        <v>1193929</v>
      </c>
      <c r="D138" s="86" t="s">
        <v>119</v>
      </c>
      <c r="E138" s="86" t="s">
        <v>26</v>
      </c>
      <c r="F138" s="73" t="s">
        <v>458</v>
      </c>
      <c r="G138" s="86" t="s">
        <v>297</v>
      </c>
      <c r="H138" s="73" t="s">
        <v>440</v>
      </c>
      <c r="I138" s="73" t="s">
        <v>130</v>
      </c>
      <c r="J138" s="73"/>
      <c r="K138" s="83">
        <v>6.4799999999999285</v>
      </c>
      <c r="L138" s="86" t="s">
        <v>132</v>
      </c>
      <c r="M138" s="87">
        <v>3.1800000000000002E-2</v>
      </c>
      <c r="N138" s="87">
        <v>3.6399999999999044E-2</v>
      </c>
      <c r="O138" s="83">
        <v>1650202.7704190002</v>
      </c>
      <c r="P138" s="85">
        <v>101.6</v>
      </c>
      <c r="Q138" s="73"/>
      <c r="R138" s="83">
        <v>1676.6061205690003</v>
      </c>
      <c r="S138" s="84">
        <v>4.7879288526311518E-3</v>
      </c>
      <c r="T138" s="84">
        <f t="shared" si="1"/>
        <v>2.5564143935264709E-3</v>
      </c>
      <c r="U138" s="84">
        <f>R138/'סכום נכסי הקרן'!$C$42</f>
        <v>2.179532654578266E-4</v>
      </c>
    </row>
    <row r="139" spans="2:21">
      <c r="B139" s="76" t="s">
        <v>461</v>
      </c>
      <c r="C139" s="73">
        <v>1132828</v>
      </c>
      <c r="D139" s="86" t="s">
        <v>119</v>
      </c>
      <c r="E139" s="86" t="s">
        <v>26</v>
      </c>
      <c r="F139" s="73" t="s">
        <v>462</v>
      </c>
      <c r="G139" s="86" t="s">
        <v>156</v>
      </c>
      <c r="H139" s="73" t="s">
        <v>429</v>
      </c>
      <c r="I139" s="73" t="s">
        <v>294</v>
      </c>
      <c r="J139" s="73"/>
      <c r="K139" s="83">
        <v>0.7600000000003384</v>
      </c>
      <c r="L139" s="86" t="s">
        <v>132</v>
      </c>
      <c r="M139" s="87">
        <v>1.9799999999999998E-2</v>
      </c>
      <c r="N139" s="87">
        <v>3.5199999999985618E-2</v>
      </c>
      <c r="O139" s="83">
        <v>427310.26473900006</v>
      </c>
      <c r="P139" s="85">
        <v>110.65</v>
      </c>
      <c r="Q139" s="73"/>
      <c r="R139" s="83">
        <v>472.81879665900004</v>
      </c>
      <c r="S139" s="84">
        <v>2.8123657715928138E-3</v>
      </c>
      <c r="T139" s="84">
        <f t="shared" si="1"/>
        <v>7.2093305784826924E-4</v>
      </c>
      <c r="U139" s="84">
        <f>R139/'סכום נכסי הקרן'!$C$42</f>
        <v>6.1464883992368841E-5</v>
      </c>
    </row>
    <row r="140" spans="2:21">
      <c r="B140" s="76" t="s">
        <v>463</v>
      </c>
      <c r="C140" s="73">
        <v>1139542</v>
      </c>
      <c r="D140" s="86" t="s">
        <v>119</v>
      </c>
      <c r="E140" s="86" t="s">
        <v>26</v>
      </c>
      <c r="F140" s="73" t="s">
        <v>464</v>
      </c>
      <c r="G140" s="86" t="s">
        <v>304</v>
      </c>
      <c r="H140" s="73" t="s">
        <v>429</v>
      </c>
      <c r="I140" s="73" t="s">
        <v>294</v>
      </c>
      <c r="J140" s="73"/>
      <c r="K140" s="83">
        <v>2.5500000000237448</v>
      </c>
      <c r="L140" s="86" t="s">
        <v>132</v>
      </c>
      <c r="M140" s="87">
        <v>1.9400000000000001E-2</v>
      </c>
      <c r="N140" s="87">
        <v>2.9900000000189966E-2</v>
      </c>
      <c r="O140" s="83">
        <v>38289.572401000005</v>
      </c>
      <c r="P140" s="85">
        <v>109.99</v>
      </c>
      <c r="Q140" s="73"/>
      <c r="R140" s="83">
        <v>42.114697480000004</v>
      </c>
      <c r="S140" s="84">
        <v>1.059342673850221E-4</v>
      </c>
      <c r="T140" s="84">
        <f t="shared" ref="T140:T202" si="2">IFERROR(R140/$R$11,0)</f>
        <v>6.4214616358639358E-5</v>
      </c>
      <c r="U140" s="84">
        <f>R140/'סכום נכסי הקרן'!$C$42</f>
        <v>5.474771758807224E-6</v>
      </c>
    </row>
    <row r="141" spans="2:21">
      <c r="B141" s="76" t="s">
        <v>465</v>
      </c>
      <c r="C141" s="73">
        <v>1142595</v>
      </c>
      <c r="D141" s="86" t="s">
        <v>119</v>
      </c>
      <c r="E141" s="86" t="s">
        <v>26</v>
      </c>
      <c r="F141" s="73" t="s">
        <v>464</v>
      </c>
      <c r="G141" s="86" t="s">
        <v>304</v>
      </c>
      <c r="H141" s="73" t="s">
        <v>429</v>
      </c>
      <c r="I141" s="73" t="s">
        <v>294</v>
      </c>
      <c r="J141" s="73"/>
      <c r="K141" s="83">
        <v>3.5200000000005303</v>
      </c>
      <c r="L141" s="86" t="s">
        <v>132</v>
      </c>
      <c r="M141" s="87">
        <v>1.23E-2</v>
      </c>
      <c r="N141" s="87">
        <v>2.9300000000006512E-2</v>
      </c>
      <c r="O141" s="83">
        <v>2636687.9495230005</v>
      </c>
      <c r="P141" s="85">
        <v>105.97</v>
      </c>
      <c r="Q141" s="73"/>
      <c r="R141" s="83">
        <v>2794.0981098260004</v>
      </c>
      <c r="S141" s="84">
        <v>2.0734018656971558E-3</v>
      </c>
      <c r="T141" s="84">
        <f t="shared" si="2"/>
        <v>4.2603164435903243E-3</v>
      </c>
      <c r="U141" s="84">
        <f>R141/'סכום נכסי הקרן'!$C$42</f>
        <v>3.6322353805999676E-4</v>
      </c>
    </row>
    <row r="142" spans="2:21">
      <c r="B142" s="76" t="s">
        <v>466</v>
      </c>
      <c r="C142" s="73">
        <v>1142231</v>
      </c>
      <c r="D142" s="86" t="s">
        <v>119</v>
      </c>
      <c r="E142" s="86" t="s">
        <v>26</v>
      </c>
      <c r="F142" s="73" t="s">
        <v>467</v>
      </c>
      <c r="G142" s="86" t="s">
        <v>468</v>
      </c>
      <c r="H142" s="73" t="s">
        <v>469</v>
      </c>
      <c r="I142" s="73" t="s">
        <v>130</v>
      </c>
      <c r="J142" s="73"/>
      <c r="K142" s="83">
        <v>2.4100000000000796</v>
      </c>
      <c r="L142" s="86" t="s">
        <v>132</v>
      </c>
      <c r="M142" s="87">
        <v>2.5699999999999997E-2</v>
      </c>
      <c r="N142" s="87">
        <v>4.0799999999997352E-2</v>
      </c>
      <c r="O142" s="83">
        <v>2618794.8761900007</v>
      </c>
      <c r="P142" s="85">
        <v>109.71</v>
      </c>
      <c r="Q142" s="73"/>
      <c r="R142" s="83">
        <v>2873.0795975970004</v>
      </c>
      <c r="S142" s="84">
        <v>2.0420824167532814E-3</v>
      </c>
      <c r="T142" s="84">
        <f t="shared" si="2"/>
        <v>4.3807439009894396E-3</v>
      </c>
      <c r="U142" s="84">
        <f>R142/'סכום נכסי הקרן'!$C$42</f>
        <v>3.7349087095304664E-4</v>
      </c>
    </row>
    <row r="143" spans="2:21">
      <c r="B143" s="76" t="s">
        <v>470</v>
      </c>
      <c r="C143" s="73">
        <v>1199603</v>
      </c>
      <c r="D143" s="86" t="s">
        <v>119</v>
      </c>
      <c r="E143" s="86" t="s">
        <v>26</v>
      </c>
      <c r="F143" s="73" t="s">
        <v>467</v>
      </c>
      <c r="G143" s="86" t="s">
        <v>468</v>
      </c>
      <c r="H143" s="73" t="s">
        <v>469</v>
      </c>
      <c r="I143" s="73" t="s">
        <v>130</v>
      </c>
      <c r="J143" s="73"/>
      <c r="K143" s="83">
        <v>4.2700000000007128</v>
      </c>
      <c r="L143" s="86" t="s">
        <v>132</v>
      </c>
      <c r="M143" s="87">
        <v>0.04</v>
      </c>
      <c r="N143" s="87">
        <v>4.2700000000007128E-2</v>
      </c>
      <c r="O143" s="83">
        <v>1407283.8417960003</v>
      </c>
      <c r="P143" s="85">
        <v>99.7</v>
      </c>
      <c r="Q143" s="73"/>
      <c r="R143" s="83">
        <v>1403.0619483</v>
      </c>
      <c r="S143" s="84">
        <v>4.44626801069164E-3</v>
      </c>
      <c r="T143" s="84">
        <f t="shared" si="2"/>
        <v>2.139326414021521E-3</v>
      </c>
      <c r="U143" s="84">
        <f>R143/'סכום נכסי הקרן'!$C$42</f>
        <v>1.8239342533702752E-4</v>
      </c>
    </row>
    <row r="144" spans="2:21">
      <c r="B144" s="76" t="s">
        <v>471</v>
      </c>
      <c r="C144" s="73">
        <v>1171628</v>
      </c>
      <c r="D144" s="86" t="s">
        <v>119</v>
      </c>
      <c r="E144" s="86" t="s">
        <v>26</v>
      </c>
      <c r="F144" s="73" t="s">
        <v>467</v>
      </c>
      <c r="G144" s="86" t="s">
        <v>468</v>
      </c>
      <c r="H144" s="73" t="s">
        <v>469</v>
      </c>
      <c r="I144" s="73" t="s">
        <v>130</v>
      </c>
      <c r="J144" s="73"/>
      <c r="K144" s="83">
        <v>1.2399999999986386</v>
      </c>
      <c r="L144" s="86" t="s">
        <v>132</v>
      </c>
      <c r="M144" s="87">
        <v>1.2199999999999999E-2</v>
      </c>
      <c r="N144" s="87">
        <v>3.8199999999973741E-2</v>
      </c>
      <c r="O144" s="83">
        <v>380230.08142200008</v>
      </c>
      <c r="P144" s="85">
        <v>108.19</v>
      </c>
      <c r="Q144" s="73"/>
      <c r="R144" s="83">
        <v>411.37090639400003</v>
      </c>
      <c r="S144" s="84">
        <v>8.2658713352608715E-4</v>
      </c>
      <c r="T144" s="84">
        <f t="shared" si="2"/>
        <v>6.2724004957512172E-4</v>
      </c>
      <c r="U144" s="84">
        <f>R144/'סכום נכסי הקרן'!$C$42</f>
        <v>5.3476860941250699E-5</v>
      </c>
    </row>
    <row r="145" spans="2:21">
      <c r="B145" s="76" t="s">
        <v>472</v>
      </c>
      <c r="C145" s="73">
        <v>1178292</v>
      </c>
      <c r="D145" s="86" t="s">
        <v>119</v>
      </c>
      <c r="E145" s="86" t="s">
        <v>26</v>
      </c>
      <c r="F145" s="73" t="s">
        <v>467</v>
      </c>
      <c r="G145" s="86" t="s">
        <v>468</v>
      </c>
      <c r="H145" s="73" t="s">
        <v>469</v>
      </c>
      <c r="I145" s="73" t="s">
        <v>130</v>
      </c>
      <c r="J145" s="73"/>
      <c r="K145" s="83">
        <v>5.0900000000000327</v>
      </c>
      <c r="L145" s="86" t="s">
        <v>132</v>
      </c>
      <c r="M145" s="87">
        <v>1.09E-2</v>
      </c>
      <c r="N145" s="87">
        <v>4.3799999999994309E-2</v>
      </c>
      <c r="O145" s="83">
        <v>1013392.5371500002</v>
      </c>
      <c r="P145" s="85">
        <v>93.49</v>
      </c>
      <c r="Q145" s="73"/>
      <c r="R145" s="83">
        <v>947.42066453300004</v>
      </c>
      <c r="S145" s="84">
        <v>1.8138532174026667E-3</v>
      </c>
      <c r="T145" s="84">
        <f t="shared" si="2"/>
        <v>1.4445848633277123E-3</v>
      </c>
      <c r="U145" s="84">
        <f>R145/'סכום נכסי הקרן'!$C$42</f>
        <v>1.2316156136130081E-4</v>
      </c>
    </row>
    <row r="146" spans="2:21">
      <c r="B146" s="76" t="s">
        <v>473</v>
      </c>
      <c r="C146" s="73">
        <v>1184530</v>
      </c>
      <c r="D146" s="86" t="s">
        <v>119</v>
      </c>
      <c r="E146" s="86" t="s">
        <v>26</v>
      </c>
      <c r="F146" s="73" t="s">
        <v>467</v>
      </c>
      <c r="G146" s="86" t="s">
        <v>468</v>
      </c>
      <c r="H146" s="73" t="s">
        <v>469</v>
      </c>
      <c r="I146" s="73" t="s">
        <v>130</v>
      </c>
      <c r="J146" s="73"/>
      <c r="K146" s="83">
        <v>6.0500000000018819</v>
      </c>
      <c r="L146" s="86" t="s">
        <v>132</v>
      </c>
      <c r="M146" s="87">
        <v>1.54E-2</v>
      </c>
      <c r="N146" s="87">
        <v>4.5700000000017657E-2</v>
      </c>
      <c r="O146" s="83">
        <v>1134967.6640130002</v>
      </c>
      <c r="P146" s="85">
        <v>90.46</v>
      </c>
      <c r="Q146" s="83">
        <v>9.4529322489999998</v>
      </c>
      <c r="R146" s="83">
        <v>1036.1446480810002</v>
      </c>
      <c r="S146" s="84">
        <v>3.2427647543228576E-3</v>
      </c>
      <c r="T146" s="84">
        <f t="shared" si="2"/>
        <v>1.5798672446875859E-3</v>
      </c>
      <c r="U146" s="84">
        <f>R146/'סכום נכסי הקרן'!$C$42</f>
        <v>1.3469538657014021E-4</v>
      </c>
    </row>
    <row r="147" spans="2:21">
      <c r="B147" s="76" t="s">
        <v>474</v>
      </c>
      <c r="C147" s="73">
        <v>1182989</v>
      </c>
      <c r="D147" s="86" t="s">
        <v>119</v>
      </c>
      <c r="E147" s="86" t="s">
        <v>26</v>
      </c>
      <c r="F147" s="73" t="s">
        <v>475</v>
      </c>
      <c r="G147" s="86" t="s">
        <v>476</v>
      </c>
      <c r="H147" s="73" t="s">
        <v>477</v>
      </c>
      <c r="I147" s="73" t="s">
        <v>294</v>
      </c>
      <c r="J147" s="73"/>
      <c r="K147" s="83">
        <v>4.2199999999999527</v>
      </c>
      <c r="L147" s="86" t="s">
        <v>132</v>
      </c>
      <c r="M147" s="87">
        <v>7.4999999999999997E-3</v>
      </c>
      <c r="N147" s="87">
        <v>4.1099999999998769E-2</v>
      </c>
      <c r="O147" s="83">
        <v>5338651.8156910008</v>
      </c>
      <c r="P147" s="85">
        <v>94.68</v>
      </c>
      <c r="Q147" s="73"/>
      <c r="R147" s="83">
        <v>5054.6356787420009</v>
      </c>
      <c r="S147" s="84">
        <v>3.4690019784094318E-3</v>
      </c>
      <c r="T147" s="84">
        <f t="shared" si="2"/>
        <v>7.7070835210736087E-3</v>
      </c>
      <c r="U147" s="84">
        <f>R147/'סכום נכסי הקרן'!$C$42</f>
        <v>6.5708596572913312E-4</v>
      </c>
    </row>
    <row r="148" spans="2:21">
      <c r="B148" s="76" t="s">
        <v>478</v>
      </c>
      <c r="C148" s="73">
        <v>1199579</v>
      </c>
      <c r="D148" s="86" t="s">
        <v>119</v>
      </c>
      <c r="E148" s="86" t="s">
        <v>26</v>
      </c>
      <c r="F148" s="73" t="s">
        <v>475</v>
      </c>
      <c r="G148" s="86" t="s">
        <v>476</v>
      </c>
      <c r="H148" s="73" t="s">
        <v>477</v>
      </c>
      <c r="I148" s="73" t="s">
        <v>294</v>
      </c>
      <c r="J148" s="73"/>
      <c r="K148" s="83">
        <v>6.2600000000019476</v>
      </c>
      <c r="L148" s="86" t="s">
        <v>132</v>
      </c>
      <c r="M148" s="87">
        <v>4.0800000000000003E-2</v>
      </c>
      <c r="N148" s="87">
        <v>4.3700000000015331E-2</v>
      </c>
      <c r="O148" s="83">
        <v>1407834.1229120002</v>
      </c>
      <c r="P148" s="85">
        <v>99.17</v>
      </c>
      <c r="Q148" s="73"/>
      <c r="R148" s="83">
        <v>1396.1491114780001</v>
      </c>
      <c r="S148" s="84">
        <v>4.0223832083200002E-3</v>
      </c>
      <c r="T148" s="84">
        <f t="shared" si="2"/>
        <v>2.1287860280984022E-3</v>
      </c>
      <c r="U148" s="84">
        <f>R148/'סכום נכסי הקרן'!$C$42</f>
        <v>1.8149477935187468E-4</v>
      </c>
    </row>
    <row r="149" spans="2:21">
      <c r="B149" s="76" t="s">
        <v>479</v>
      </c>
      <c r="C149" s="73">
        <v>1260769</v>
      </c>
      <c r="D149" s="86" t="s">
        <v>119</v>
      </c>
      <c r="E149" s="86" t="s">
        <v>26</v>
      </c>
      <c r="F149" s="73" t="s">
        <v>480</v>
      </c>
      <c r="G149" s="86" t="s">
        <v>468</v>
      </c>
      <c r="H149" s="73" t="s">
        <v>469</v>
      </c>
      <c r="I149" s="73" t="s">
        <v>130</v>
      </c>
      <c r="J149" s="73"/>
      <c r="K149" s="83">
        <v>3.3200000000000292</v>
      </c>
      <c r="L149" s="86" t="s">
        <v>132</v>
      </c>
      <c r="M149" s="87">
        <v>1.3300000000000001E-2</v>
      </c>
      <c r="N149" s="87">
        <v>3.640000000000778E-2</v>
      </c>
      <c r="O149" s="83">
        <v>1334859.6110080003</v>
      </c>
      <c r="P149" s="85">
        <v>103.34</v>
      </c>
      <c r="Q149" s="83">
        <v>9.8902955560000017</v>
      </c>
      <c r="R149" s="83">
        <v>1389.3342188530003</v>
      </c>
      <c r="S149" s="84">
        <v>4.0696939360000007E-3</v>
      </c>
      <c r="T149" s="84">
        <f t="shared" si="2"/>
        <v>2.1183949831277598E-3</v>
      </c>
      <c r="U149" s="84">
        <f>R149/'סכום נכסי הקרן'!$C$42</f>
        <v>1.8060886578926698E-4</v>
      </c>
    </row>
    <row r="150" spans="2:21">
      <c r="B150" s="76" t="s">
        <v>481</v>
      </c>
      <c r="C150" s="73">
        <v>6120224</v>
      </c>
      <c r="D150" s="86" t="s">
        <v>119</v>
      </c>
      <c r="E150" s="86" t="s">
        <v>26</v>
      </c>
      <c r="F150" s="73" t="s">
        <v>482</v>
      </c>
      <c r="G150" s="86" t="s">
        <v>297</v>
      </c>
      <c r="H150" s="73" t="s">
        <v>477</v>
      </c>
      <c r="I150" s="73" t="s">
        <v>294</v>
      </c>
      <c r="J150" s="73"/>
      <c r="K150" s="83">
        <v>3.5200000000059224</v>
      </c>
      <c r="L150" s="86" t="s">
        <v>132</v>
      </c>
      <c r="M150" s="87">
        <v>1.8000000000000002E-2</v>
      </c>
      <c r="N150" s="87">
        <v>3.3200000000083899E-2</v>
      </c>
      <c r="O150" s="83">
        <v>151349.11283500004</v>
      </c>
      <c r="P150" s="85">
        <v>106.61</v>
      </c>
      <c r="Q150" s="83">
        <v>0.76488998200000013</v>
      </c>
      <c r="R150" s="83">
        <v>162.118179352</v>
      </c>
      <c r="S150" s="84">
        <v>1.8060364678930489E-4</v>
      </c>
      <c r="T150" s="84">
        <f t="shared" si="2"/>
        <v>2.4719058463600692E-4</v>
      </c>
      <c r="U150" s="84">
        <f>R150/'סכום נכסי הקרן'!$C$42</f>
        <v>2.1074828575631357E-5</v>
      </c>
    </row>
    <row r="151" spans="2:21">
      <c r="B151" s="76" t="s">
        <v>483</v>
      </c>
      <c r="C151" s="73">
        <v>1193630</v>
      </c>
      <c r="D151" s="86" t="s">
        <v>119</v>
      </c>
      <c r="E151" s="86" t="s">
        <v>26</v>
      </c>
      <c r="F151" s="73" t="s">
        <v>484</v>
      </c>
      <c r="G151" s="86" t="s">
        <v>297</v>
      </c>
      <c r="H151" s="73" t="s">
        <v>477</v>
      </c>
      <c r="I151" s="73" t="s">
        <v>294</v>
      </c>
      <c r="J151" s="73"/>
      <c r="K151" s="83">
        <v>4.7400000000002525</v>
      </c>
      <c r="L151" s="86" t="s">
        <v>132</v>
      </c>
      <c r="M151" s="87">
        <v>3.6200000000000003E-2</v>
      </c>
      <c r="N151" s="87">
        <v>4.5100000000002326E-2</v>
      </c>
      <c r="O151" s="83">
        <v>4153385.3357830006</v>
      </c>
      <c r="P151" s="85">
        <v>99.56</v>
      </c>
      <c r="Q151" s="73"/>
      <c r="R151" s="83">
        <v>4135.1102542040007</v>
      </c>
      <c r="S151" s="84">
        <v>2.3370391703378124E-3</v>
      </c>
      <c r="T151" s="84">
        <f t="shared" si="2"/>
        <v>6.3050320781833039E-3</v>
      </c>
      <c r="U151" s="84">
        <f>R151/'סכום נכסי הקרן'!$C$42</f>
        <v>5.3755069355588354E-4</v>
      </c>
    </row>
    <row r="152" spans="2:21">
      <c r="B152" s="76" t="s">
        <v>485</v>
      </c>
      <c r="C152" s="73">
        <v>1166057</v>
      </c>
      <c r="D152" s="86" t="s">
        <v>119</v>
      </c>
      <c r="E152" s="86" t="s">
        <v>26</v>
      </c>
      <c r="F152" s="73" t="s">
        <v>486</v>
      </c>
      <c r="G152" s="86" t="s">
        <v>304</v>
      </c>
      <c r="H152" s="73" t="s">
        <v>487</v>
      </c>
      <c r="I152" s="73" t="s">
        <v>294</v>
      </c>
      <c r="J152" s="73"/>
      <c r="K152" s="83">
        <v>3.569999999999574</v>
      </c>
      <c r="L152" s="86" t="s">
        <v>132</v>
      </c>
      <c r="M152" s="87">
        <v>2.75E-2</v>
      </c>
      <c r="N152" s="87">
        <v>3.9599999999997214E-2</v>
      </c>
      <c r="O152" s="83">
        <v>2747315.3176320009</v>
      </c>
      <c r="P152" s="85">
        <v>106.24</v>
      </c>
      <c r="Q152" s="83">
        <v>91.589011057000008</v>
      </c>
      <c r="R152" s="83">
        <v>3010.3368046040005</v>
      </c>
      <c r="S152" s="84">
        <v>3.1413673800875625E-3</v>
      </c>
      <c r="T152" s="84">
        <f t="shared" si="2"/>
        <v>4.5900275814574881E-3</v>
      </c>
      <c r="U152" s="84">
        <f>R152/'סכום נכסי הקרן'!$C$42</f>
        <v>3.9133385512672003E-4</v>
      </c>
    </row>
    <row r="153" spans="2:21">
      <c r="B153" s="76" t="s">
        <v>488</v>
      </c>
      <c r="C153" s="73">
        <v>1260603</v>
      </c>
      <c r="D153" s="86" t="s">
        <v>119</v>
      </c>
      <c r="E153" s="86" t="s">
        <v>26</v>
      </c>
      <c r="F153" s="73" t="s">
        <v>480</v>
      </c>
      <c r="G153" s="86" t="s">
        <v>468</v>
      </c>
      <c r="H153" s="73" t="s">
        <v>489</v>
      </c>
      <c r="I153" s="73" t="s">
        <v>130</v>
      </c>
      <c r="J153" s="73"/>
      <c r="K153" s="83">
        <v>2.4000000000006723</v>
      </c>
      <c r="L153" s="86" t="s">
        <v>132</v>
      </c>
      <c r="M153" s="87">
        <v>0.04</v>
      </c>
      <c r="N153" s="87">
        <v>7.3700000000017155E-2</v>
      </c>
      <c r="O153" s="83">
        <v>2004034.4323390005</v>
      </c>
      <c r="P153" s="85">
        <v>103.93</v>
      </c>
      <c r="Q153" s="73"/>
      <c r="R153" s="83">
        <v>2082.7930534390002</v>
      </c>
      <c r="S153" s="84">
        <v>7.7211818498222205E-4</v>
      </c>
      <c r="T153" s="84">
        <f t="shared" si="2"/>
        <v>3.1757501509903862E-3</v>
      </c>
      <c r="U153" s="84">
        <f>R153/'סכום נכסי הקרן'!$C$42</f>
        <v>2.7075622694008015E-4</v>
      </c>
    </row>
    <row r="154" spans="2:21">
      <c r="B154" s="76" t="s">
        <v>490</v>
      </c>
      <c r="C154" s="73">
        <v>1260652</v>
      </c>
      <c r="D154" s="86" t="s">
        <v>119</v>
      </c>
      <c r="E154" s="86" t="s">
        <v>26</v>
      </c>
      <c r="F154" s="73" t="s">
        <v>480</v>
      </c>
      <c r="G154" s="86" t="s">
        <v>468</v>
      </c>
      <c r="H154" s="73" t="s">
        <v>489</v>
      </c>
      <c r="I154" s="73" t="s">
        <v>130</v>
      </c>
      <c r="J154" s="73"/>
      <c r="K154" s="83">
        <v>3.0800000000004908</v>
      </c>
      <c r="L154" s="86" t="s">
        <v>132</v>
      </c>
      <c r="M154" s="87">
        <v>3.2799999999999996E-2</v>
      </c>
      <c r="N154" s="87">
        <v>7.660000000000726E-2</v>
      </c>
      <c r="O154" s="83">
        <v>1958343.9817260003</v>
      </c>
      <c r="P154" s="85">
        <v>99.89</v>
      </c>
      <c r="Q154" s="73"/>
      <c r="R154" s="83">
        <v>1956.1898925130001</v>
      </c>
      <c r="S154" s="84">
        <v>1.3946622466767817E-3</v>
      </c>
      <c r="T154" s="84">
        <f t="shared" si="2"/>
        <v>2.9827112858171302E-3</v>
      </c>
      <c r="U154" s="84">
        <f>R154/'סכום נכסי הקרן'!$C$42</f>
        <v>2.5429823361500519E-4</v>
      </c>
    </row>
    <row r="155" spans="2:21">
      <c r="B155" s="76" t="s">
        <v>491</v>
      </c>
      <c r="C155" s="73">
        <v>1260736</v>
      </c>
      <c r="D155" s="86" t="s">
        <v>119</v>
      </c>
      <c r="E155" s="86" t="s">
        <v>26</v>
      </c>
      <c r="F155" s="73" t="s">
        <v>480</v>
      </c>
      <c r="G155" s="86" t="s">
        <v>468</v>
      </c>
      <c r="H155" s="73" t="s">
        <v>489</v>
      </c>
      <c r="I155" s="73" t="s">
        <v>130</v>
      </c>
      <c r="J155" s="73"/>
      <c r="K155" s="83">
        <v>4.9399999999978714</v>
      </c>
      <c r="L155" s="86" t="s">
        <v>132</v>
      </c>
      <c r="M155" s="87">
        <v>1.7899999999999999E-2</v>
      </c>
      <c r="N155" s="87">
        <v>7.1499999999962496E-2</v>
      </c>
      <c r="O155" s="83">
        <v>745804.15609700012</v>
      </c>
      <c r="P155" s="85">
        <v>85.02</v>
      </c>
      <c r="Q155" s="83">
        <v>192.40064726400004</v>
      </c>
      <c r="R155" s="83">
        <v>826.48334105400011</v>
      </c>
      <c r="S155" s="84">
        <v>1.1083426006215065E-3</v>
      </c>
      <c r="T155" s="84">
        <f t="shared" si="2"/>
        <v>1.2601850149295932E-3</v>
      </c>
      <c r="U155" s="84">
        <f>R155/'סכום נכסי הקרן'!$C$42</f>
        <v>1.0744010821580473E-4</v>
      </c>
    </row>
    <row r="156" spans="2:21">
      <c r="B156" s="76" t="s">
        <v>492</v>
      </c>
      <c r="C156" s="73">
        <v>1191519</v>
      </c>
      <c r="D156" s="86" t="s">
        <v>119</v>
      </c>
      <c r="E156" s="86" t="s">
        <v>26</v>
      </c>
      <c r="F156" s="73" t="s">
        <v>482</v>
      </c>
      <c r="G156" s="86" t="s">
        <v>297</v>
      </c>
      <c r="H156" s="73" t="s">
        <v>487</v>
      </c>
      <c r="I156" s="73" t="s">
        <v>294</v>
      </c>
      <c r="J156" s="73"/>
      <c r="K156" s="83">
        <v>3.0199999999984239</v>
      </c>
      <c r="L156" s="86" t="s">
        <v>132</v>
      </c>
      <c r="M156" s="87">
        <v>3.6499999999999998E-2</v>
      </c>
      <c r="N156" s="87">
        <v>4.7699999999978281E-2</v>
      </c>
      <c r="O156" s="83">
        <v>829462.99594199995</v>
      </c>
      <c r="P156" s="85">
        <v>101</v>
      </c>
      <c r="Q156" s="73"/>
      <c r="R156" s="83">
        <v>837.75759976600023</v>
      </c>
      <c r="S156" s="84">
        <v>4.6510726594556403E-3</v>
      </c>
      <c r="T156" s="84">
        <f t="shared" si="2"/>
        <v>1.2773755028409202E-3</v>
      </c>
      <c r="U156" s="84">
        <f>R156/'סכום נכסי הקרן'!$C$42</f>
        <v>1.0890572466068733E-4</v>
      </c>
    </row>
    <row r="157" spans="2:21">
      <c r="B157" s="76" t="s">
        <v>493</v>
      </c>
      <c r="C157" s="73">
        <v>6120323</v>
      </c>
      <c r="D157" s="86" t="s">
        <v>119</v>
      </c>
      <c r="E157" s="86" t="s">
        <v>26</v>
      </c>
      <c r="F157" s="73" t="s">
        <v>482</v>
      </c>
      <c r="G157" s="86" t="s">
        <v>297</v>
      </c>
      <c r="H157" s="73" t="s">
        <v>487</v>
      </c>
      <c r="I157" s="73" t="s">
        <v>294</v>
      </c>
      <c r="J157" s="73"/>
      <c r="K157" s="83">
        <v>2.7700000000000804</v>
      </c>
      <c r="L157" s="86" t="s">
        <v>132</v>
      </c>
      <c r="M157" s="87">
        <v>3.3000000000000002E-2</v>
      </c>
      <c r="N157" s="87">
        <v>4.7800000000000308E-2</v>
      </c>
      <c r="O157" s="83">
        <v>2531744.5084950007</v>
      </c>
      <c r="P157" s="85">
        <v>107.69</v>
      </c>
      <c r="Q157" s="73"/>
      <c r="R157" s="83">
        <v>2726.4355615140003</v>
      </c>
      <c r="S157" s="84">
        <v>4.0097696660009452E-3</v>
      </c>
      <c r="T157" s="84">
        <f t="shared" si="2"/>
        <v>4.157147601316997E-3</v>
      </c>
      <c r="U157" s="84">
        <f>R157/'סכום נכסי הקרן'!$C$42</f>
        <v>3.5442762996156191E-4</v>
      </c>
    </row>
    <row r="158" spans="2:21">
      <c r="B158" s="76" t="s">
        <v>494</v>
      </c>
      <c r="C158" s="73">
        <v>1168350</v>
      </c>
      <c r="D158" s="86" t="s">
        <v>119</v>
      </c>
      <c r="E158" s="86" t="s">
        <v>26</v>
      </c>
      <c r="F158" s="73" t="s">
        <v>495</v>
      </c>
      <c r="G158" s="86" t="s">
        <v>297</v>
      </c>
      <c r="H158" s="73" t="s">
        <v>487</v>
      </c>
      <c r="I158" s="73" t="s">
        <v>294</v>
      </c>
      <c r="J158" s="73"/>
      <c r="K158" s="83">
        <v>2.2500000000000964</v>
      </c>
      <c r="L158" s="86" t="s">
        <v>132</v>
      </c>
      <c r="M158" s="87">
        <v>1E-3</v>
      </c>
      <c r="N158" s="87">
        <v>3.3300000000002827E-2</v>
      </c>
      <c r="O158" s="83">
        <v>2494764.8795720004</v>
      </c>
      <c r="P158" s="85">
        <v>103.63</v>
      </c>
      <c r="Q158" s="73"/>
      <c r="R158" s="83">
        <v>2585.3247632190005</v>
      </c>
      <c r="S158" s="84">
        <v>4.4052990050890859E-3</v>
      </c>
      <c r="T158" s="84">
        <f t="shared" si="2"/>
        <v>3.9419881363611364E-3</v>
      </c>
      <c r="U158" s="84">
        <f>R158/'סכום נכסי הקרן'!$C$42</f>
        <v>3.3608369163136051E-4</v>
      </c>
    </row>
    <row r="159" spans="2:21">
      <c r="B159" s="76" t="s">
        <v>496</v>
      </c>
      <c r="C159" s="73">
        <v>1175975</v>
      </c>
      <c r="D159" s="86" t="s">
        <v>119</v>
      </c>
      <c r="E159" s="86" t="s">
        <v>26</v>
      </c>
      <c r="F159" s="73" t="s">
        <v>495</v>
      </c>
      <c r="G159" s="86" t="s">
        <v>297</v>
      </c>
      <c r="H159" s="73" t="s">
        <v>487</v>
      </c>
      <c r="I159" s="73" t="s">
        <v>294</v>
      </c>
      <c r="J159" s="73"/>
      <c r="K159" s="83">
        <v>4.9700000000002085</v>
      </c>
      <c r="L159" s="86" t="s">
        <v>132</v>
      </c>
      <c r="M159" s="87">
        <v>3.0000000000000001E-3</v>
      </c>
      <c r="N159" s="87">
        <v>4.0199999999998612E-2</v>
      </c>
      <c r="O159" s="83">
        <v>1406886.1973260003</v>
      </c>
      <c r="P159" s="85">
        <v>91.94</v>
      </c>
      <c r="Q159" s="83">
        <v>2.3256495230000005</v>
      </c>
      <c r="R159" s="83">
        <v>1295.8168230090002</v>
      </c>
      <c r="S159" s="84">
        <v>3.4542276520793339E-3</v>
      </c>
      <c r="T159" s="84">
        <f t="shared" si="2"/>
        <v>1.9758038200347965E-3</v>
      </c>
      <c r="U159" s="84">
        <f>R159/'סכום נכסי הקרן'!$C$42</f>
        <v>1.684519127928204E-4</v>
      </c>
    </row>
    <row r="160" spans="2:21">
      <c r="B160" s="76" t="s">
        <v>497</v>
      </c>
      <c r="C160" s="73">
        <v>1185834</v>
      </c>
      <c r="D160" s="86" t="s">
        <v>119</v>
      </c>
      <c r="E160" s="86" t="s">
        <v>26</v>
      </c>
      <c r="F160" s="73" t="s">
        <v>495</v>
      </c>
      <c r="G160" s="86" t="s">
        <v>297</v>
      </c>
      <c r="H160" s="73" t="s">
        <v>487</v>
      </c>
      <c r="I160" s="73" t="s">
        <v>294</v>
      </c>
      <c r="J160" s="73"/>
      <c r="K160" s="83">
        <v>3.4900000000007991</v>
      </c>
      <c r="L160" s="86" t="s">
        <v>132</v>
      </c>
      <c r="M160" s="87">
        <v>3.0000000000000001E-3</v>
      </c>
      <c r="N160" s="87">
        <v>3.9600000000011334E-2</v>
      </c>
      <c r="O160" s="83">
        <v>2043388.8256040001</v>
      </c>
      <c r="P160" s="85">
        <v>94.81</v>
      </c>
      <c r="Q160" s="83">
        <v>3.2929651130000006</v>
      </c>
      <c r="R160" s="83">
        <v>1940.6299122050002</v>
      </c>
      <c r="S160" s="84">
        <v>4.0176736641840353E-3</v>
      </c>
      <c r="T160" s="84">
        <f t="shared" si="2"/>
        <v>2.9589861203567656E-3</v>
      </c>
      <c r="U160" s="84">
        <f>R160/'סכום נכסי הקרן'!$C$42</f>
        <v>2.5227548749891856E-4</v>
      </c>
    </row>
    <row r="161" spans="2:21">
      <c r="B161" s="76" t="s">
        <v>498</v>
      </c>
      <c r="C161" s="73">
        <v>1192129</v>
      </c>
      <c r="D161" s="86" t="s">
        <v>119</v>
      </c>
      <c r="E161" s="86" t="s">
        <v>26</v>
      </c>
      <c r="F161" s="73" t="s">
        <v>495</v>
      </c>
      <c r="G161" s="86" t="s">
        <v>297</v>
      </c>
      <c r="H161" s="73" t="s">
        <v>487</v>
      </c>
      <c r="I161" s="73" t="s">
        <v>294</v>
      </c>
      <c r="J161" s="73"/>
      <c r="K161" s="83">
        <v>2.9900000000003835</v>
      </c>
      <c r="L161" s="86" t="s">
        <v>132</v>
      </c>
      <c r="M161" s="87">
        <v>3.0000000000000001E-3</v>
      </c>
      <c r="N161" s="87">
        <v>3.9600000000015324E-2</v>
      </c>
      <c r="O161" s="83">
        <v>786525.8488080001</v>
      </c>
      <c r="P161" s="85">
        <v>92.74</v>
      </c>
      <c r="Q161" s="83">
        <v>1.2180740000000003</v>
      </c>
      <c r="R161" s="83">
        <v>730.64215002800017</v>
      </c>
      <c r="S161" s="84">
        <v>2.9159746739628521E-3</v>
      </c>
      <c r="T161" s="84">
        <f t="shared" si="2"/>
        <v>1.1140506323660633E-3</v>
      </c>
      <c r="U161" s="84">
        <f>R161/'סכום נכסי הקרן'!$C$42</f>
        <v>9.4981069510640724E-5</v>
      </c>
    </row>
    <row r="162" spans="2:21">
      <c r="B162" s="76" t="s">
        <v>499</v>
      </c>
      <c r="C162" s="73">
        <v>1188192</v>
      </c>
      <c r="D162" s="86" t="s">
        <v>119</v>
      </c>
      <c r="E162" s="86" t="s">
        <v>26</v>
      </c>
      <c r="F162" s="73" t="s">
        <v>500</v>
      </c>
      <c r="G162" s="86" t="s">
        <v>501</v>
      </c>
      <c r="H162" s="73" t="s">
        <v>489</v>
      </c>
      <c r="I162" s="73" t="s">
        <v>130</v>
      </c>
      <c r="J162" s="73"/>
      <c r="K162" s="83">
        <v>4.0400000000015091</v>
      </c>
      <c r="L162" s="86" t="s">
        <v>132</v>
      </c>
      <c r="M162" s="87">
        <v>3.2500000000000001E-2</v>
      </c>
      <c r="N162" s="87">
        <v>4.740000000002105E-2</v>
      </c>
      <c r="O162" s="83">
        <v>1008110.3662740001</v>
      </c>
      <c r="P162" s="85">
        <v>99.9</v>
      </c>
      <c r="Q162" s="73"/>
      <c r="R162" s="83">
        <v>1007.1022036620001</v>
      </c>
      <c r="S162" s="84">
        <v>3.8773475625923084E-3</v>
      </c>
      <c r="T162" s="84">
        <f t="shared" si="2"/>
        <v>1.5355846180020005E-3</v>
      </c>
      <c r="U162" s="84">
        <f>R162/'סכום נכסי הקרן'!$C$42</f>
        <v>1.3091996459097536E-4</v>
      </c>
    </row>
    <row r="163" spans="2:21">
      <c r="B163" s="76" t="s">
        <v>506</v>
      </c>
      <c r="C163" s="73">
        <v>3660156</v>
      </c>
      <c r="D163" s="86" t="s">
        <v>119</v>
      </c>
      <c r="E163" s="86" t="s">
        <v>26</v>
      </c>
      <c r="F163" s="73" t="s">
        <v>507</v>
      </c>
      <c r="G163" s="86" t="s">
        <v>297</v>
      </c>
      <c r="H163" s="73" t="s">
        <v>505</v>
      </c>
      <c r="I163" s="73"/>
      <c r="J163" s="73"/>
      <c r="K163" s="83">
        <v>3.250000000000596</v>
      </c>
      <c r="L163" s="86" t="s">
        <v>132</v>
      </c>
      <c r="M163" s="87">
        <v>1.9E-2</v>
      </c>
      <c r="N163" s="87">
        <v>3.5500000000008337E-2</v>
      </c>
      <c r="O163" s="83">
        <v>2019098.1524000003</v>
      </c>
      <c r="P163" s="85">
        <v>101.4</v>
      </c>
      <c r="Q163" s="83">
        <v>53.644080262000017</v>
      </c>
      <c r="R163" s="83">
        <v>2101.0096067949999</v>
      </c>
      <c r="S163" s="84">
        <v>3.8268107237578171E-3</v>
      </c>
      <c r="T163" s="84">
        <f t="shared" si="2"/>
        <v>3.2035259408007659E-3</v>
      </c>
      <c r="U163" s="84">
        <f>R163/'סכום נכסי הקרן'!$C$42</f>
        <v>2.7312431878981017E-4</v>
      </c>
    </row>
    <row r="164" spans="2:21">
      <c r="B164" s="76" t="s">
        <v>508</v>
      </c>
      <c r="C164" s="73">
        <v>1169531</v>
      </c>
      <c r="D164" s="86" t="s">
        <v>119</v>
      </c>
      <c r="E164" s="86" t="s">
        <v>26</v>
      </c>
      <c r="F164" s="73" t="s">
        <v>509</v>
      </c>
      <c r="G164" s="86" t="s">
        <v>304</v>
      </c>
      <c r="H164" s="73" t="s">
        <v>505</v>
      </c>
      <c r="I164" s="73"/>
      <c r="J164" s="73"/>
      <c r="K164" s="83">
        <v>2.3599999999993901</v>
      </c>
      <c r="L164" s="86" t="s">
        <v>132</v>
      </c>
      <c r="M164" s="87">
        <v>1.6399999999999998E-2</v>
      </c>
      <c r="N164" s="87">
        <v>3.6499999999994912E-2</v>
      </c>
      <c r="O164" s="83">
        <v>887229.18884100008</v>
      </c>
      <c r="P164" s="85">
        <v>106.4</v>
      </c>
      <c r="Q164" s="83">
        <v>40.117622615000009</v>
      </c>
      <c r="R164" s="83">
        <v>984.12947961000032</v>
      </c>
      <c r="S164" s="84">
        <v>3.6244634521957362E-3</v>
      </c>
      <c r="T164" s="84">
        <f t="shared" si="2"/>
        <v>1.5005568307927344E-3</v>
      </c>
      <c r="U164" s="84">
        <f>R164/'סכום נכסי הקרן'!$C$42</f>
        <v>1.2793358623879825E-4</v>
      </c>
    </row>
    <row r="165" spans="2:21">
      <c r="B165" s="76" t="s">
        <v>510</v>
      </c>
      <c r="C165" s="73">
        <v>1179340</v>
      </c>
      <c r="D165" s="86" t="s">
        <v>119</v>
      </c>
      <c r="E165" s="86" t="s">
        <v>26</v>
      </c>
      <c r="F165" s="73" t="s">
        <v>511</v>
      </c>
      <c r="G165" s="86" t="s">
        <v>512</v>
      </c>
      <c r="H165" s="73" t="s">
        <v>505</v>
      </c>
      <c r="I165" s="73"/>
      <c r="J165" s="73"/>
      <c r="K165" s="83">
        <v>3.0100000000000673</v>
      </c>
      <c r="L165" s="86" t="s">
        <v>132</v>
      </c>
      <c r="M165" s="87">
        <v>1.4800000000000001E-2</v>
      </c>
      <c r="N165" s="87">
        <v>4.7299999999998649E-2</v>
      </c>
      <c r="O165" s="83">
        <v>4156726.078191001</v>
      </c>
      <c r="P165" s="85">
        <v>99.6</v>
      </c>
      <c r="Q165" s="73"/>
      <c r="R165" s="83">
        <v>4140.0990872720013</v>
      </c>
      <c r="S165" s="84">
        <v>4.7761744058441623E-3</v>
      </c>
      <c r="T165" s="84">
        <f t="shared" si="2"/>
        <v>6.3126388288121333E-3</v>
      </c>
      <c r="U165" s="84">
        <f>R165/'סכום נכסי הקרן'!$C$42</f>
        <v>5.3819922539926355E-4</v>
      </c>
    </row>
    <row r="166" spans="2:21">
      <c r="B166" s="76" t="s">
        <v>513</v>
      </c>
      <c r="C166" s="73">
        <v>1113034</v>
      </c>
      <c r="D166" s="86" t="s">
        <v>119</v>
      </c>
      <c r="E166" s="86" t="s">
        <v>26</v>
      </c>
      <c r="F166" s="73" t="s">
        <v>514</v>
      </c>
      <c r="G166" s="86" t="s">
        <v>437</v>
      </c>
      <c r="H166" s="73" t="s">
        <v>505</v>
      </c>
      <c r="I166" s="73"/>
      <c r="J166" s="73"/>
      <c r="K166" s="83">
        <v>1.26</v>
      </c>
      <c r="L166" s="86" t="s">
        <v>132</v>
      </c>
      <c r="M166" s="87">
        <v>4.9000000000000002E-2</v>
      </c>
      <c r="N166" s="87">
        <v>0</v>
      </c>
      <c r="O166" s="83">
        <v>688345.96355300013</v>
      </c>
      <c r="P166" s="85">
        <v>22.6</v>
      </c>
      <c r="Q166" s="73"/>
      <c r="R166" s="83">
        <v>155.56621404700002</v>
      </c>
      <c r="S166" s="84">
        <v>1.5156955138959059E-3</v>
      </c>
      <c r="T166" s="84">
        <f t="shared" si="2"/>
        <v>2.3720043954104353E-4</v>
      </c>
      <c r="U166" s="84">
        <f>R166/'סכום נכסי הקרן'!$C$42</f>
        <v>2.0223094697368707E-5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92" t="s">
        <v>46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3.9942402264906756</v>
      </c>
      <c r="L168" s="71"/>
      <c r="M168" s="71"/>
      <c r="N168" s="94">
        <v>5.962758502010284E-2</v>
      </c>
      <c r="O168" s="80"/>
      <c r="P168" s="82"/>
      <c r="Q168" s="80">
        <v>310.27192407700005</v>
      </c>
      <c r="R168" s="80">
        <v>70727.203143583014</v>
      </c>
      <c r="S168" s="71"/>
      <c r="T168" s="81">
        <f t="shared" si="2"/>
        <v>0.10784169156484072</v>
      </c>
      <c r="U168" s="81">
        <f>R168/'סכום נכסי הקרן'!$C$42</f>
        <v>9.1943031179030979E-3</v>
      </c>
    </row>
    <row r="169" spans="2:21">
      <c r="B169" s="76" t="s">
        <v>515</v>
      </c>
      <c r="C169" s="73">
        <v>7480163</v>
      </c>
      <c r="D169" s="86" t="s">
        <v>119</v>
      </c>
      <c r="E169" s="86" t="s">
        <v>26</v>
      </c>
      <c r="F169" s="73" t="s">
        <v>402</v>
      </c>
      <c r="G169" s="86" t="s">
        <v>285</v>
      </c>
      <c r="H169" s="73" t="s">
        <v>286</v>
      </c>
      <c r="I169" s="73" t="s">
        <v>130</v>
      </c>
      <c r="J169" s="73"/>
      <c r="K169" s="85">
        <v>3.3099999397283359</v>
      </c>
      <c r="L169" s="86" t="s">
        <v>132</v>
      </c>
      <c r="M169" s="87">
        <v>2.6800000000000001E-2</v>
      </c>
      <c r="N169" s="87">
        <v>4.9900229305553434E-2</v>
      </c>
      <c r="O169" s="83">
        <v>6.9439000000000015E-2</v>
      </c>
      <c r="P169" s="85">
        <v>94.81</v>
      </c>
      <c r="Q169" s="73"/>
      <c r="R169" s="83">
        <v>6.5851000000000017E-5</v>
      </c>
      <c r="S169" s="84">
        <v>2.6609550487763347E-11</v>
      </c>
      <c r="T169" s="84">
        <f t="shared" si="2"/>
        <v>1.0040667403205009E-10</v>
      </c>
      <c r="U169" s="84">
        <f>R169/'סכום נכסי הקרן'!$C$42</f>
        <v>8.5604127931922776E-12</v>
      </c>
    </row>
    <row r="170" spans="2:21">
      <c r="B170" s="76" t="s">
        <v>516</v>
      </c>
      <c r="C170" s="73">
        <v>6620488</v>
      </c>
      <c r="D170" s="86" t="s">
        <v>119</v>
      </c>
      <c r="E170" s="86" t="s">
        <v>26</v>
      </c>
      <c r="F170" s="73" t="s">
        <v>299</v>
      </c>
      <c r="G170" s="86" t="s">
        <v>285</v>
      </c>
      <c r="H170" s="73" t="s">
        <v>286</v>
      </c>
      <c r="I170" s="73" t="s">
        <v>130</v>
      </c>
      <c r="J170" s="73"/>
      <c r="K170" s="85">
        <v>3.73</v>
      </c>
      <c r="L170" s="86" t="s">
        <v>132</v>
      </c>
      <c r="M170" s="87">
        <v>2.5000000000000001E-2</v>
      </c>
      <c r="N170" s="87">
        <v>4.9800753166723721E-2</v>
      </c>
      <c r="O170" s="83">
        <v>1.5374000000000004E-2</v>
      </c>
      <c r="P170" s="85">
        <v>93.11</v>
      </c>
      <c r="Q170" s="73"/>
      <c r="R170" s="83">
        <v>1.4605000000000002E-5</v>
      </c>
      <c r="S170" s="84">
        <v>5.1816503114719874E-12</v>
      </c>
      <c r="T170" s="84">
        <f t="shared" si="2"/>
        <v>2.2269053989128357E-11</v>
      </c>
      <c r="U170" s="84">
        <f>R170/'סכום נכסי הקרן'!$C$42</f>
        <v>1.8986018260098282E-12</v>
      </c>
    </row>
    <row r="171" spans="2:21">
      <c r="B171" s="76" t="s">
        <v>517</v>
      </c>
      <c r="C171" s="73">
        <v>1133131</v>
      </c>
      <c r="D171" s="86" t="s">
        <v>119</v>
      </c>
      <c r="E171" s="86" t="s">
        <v>26</v>
      </c>
      <c r="F171" s="73" t="s">
        <v>518</v>
      </c>
      <c r="G171" s="86" t="s">
        <v>519</v>
      </c>
      <c r="H171" s="73" t="s">
        <v>293</v>
      </c>
      <c r="I171" s="73" t="s">
        <v>294</v>
      </c>
      <c r="J171" s="73"/>
      <c r="K171" s="85">
        <v>0.16999986097041689</v>
      </c>
      <c r="L171" s="86" t="s">
        <v>132</v>
      </c>
      <c r="M171" s="87">
        <v>5.7000000000000002E-2</v>
      </c>
      <c r="N171" s="87">
        <v>1.0800004348440542E-2</v>
      </c>
      <c r="O171" s="83">
        <v>0.17936200000000002</v>
      </c>
      <c r="P171" s="85">
        <v>102.66</v>
      </c>
      <c r="Q171" s="73"/>
      <c r="R171" s="83">
        <v>1.83974E-4</v>
      </c>
      <c r="S171" s="84">
        <v>1.1612917444796623E-9</v>
      </c>
      <c r="T171" s="84">
        <f t="shared" si="2"/>
        <v>2.8051536724381371E-10</v>
      </c>
      <c r="U171" s="84">
        <f>R171/'סכום נכסי הקרן'!$C$42</f>
        <v>2.3916013169348311E-11</v>
      </c>
    </row>
    <row r="172" spans="2:21">
      <c r="B172" s="76" t="s">
        <v>520</v>
      </c>
      <c r="C172" s="73">
        <v>2810372</v>
      </c>
      <c r="D172" s="86" t="s">
        <v>119</v>
      </c>
      <c r="E172" s="86" t="s">
        <v>26</v>
      </c>
      <c r="F172" s="73" t="s">
        <v>521</v>
      </c>
      <c r="G172" s="86" t="s">
        <v>384</v>
      </c>
      <c r="H172" s="73" t="s">
        <v>329</v>
      </c>
      <c r="I172" s="73" t="s">
        <v>294</v>
      </c>
      <c r="J172" s="73"/>
      <c r="K172" s="85">
        <v>8.1699932942462041</v>
      </c>
      <c r="L172" s="86" t="s">
        <v>132</v>
      </c>
      <c r="M172" s="87">
        <v>2.4E-2</v>
      </c>
      <c r="N172" s="87">
        <v>5.3800272456155422E-2</v>
      </c>
      <c r="O172" s="83">
        <v>0.10249200000000001</v>
      </c>
      <c r="P172" s="85">
        <v>79.239999999999995</v>
      </c>
      <c r="Q172" s="73"/>
      <c r="R172" s="83">
        <v>8.1481000000000015E-5</v>
      </c>
      <c r="S172" s="84">
        <v>1.3646629365631192E-10</v>
      </c>
      <c r="T172" s="84">
        <f t="shared" si="2"/>
        <v>1.2423860240247639E-10</v>
      </c>
      <c r="U172" s="84">
        <f>R172/'סכום נכסי הקרן'!$C$42</f>
        <v>1.0592261238281877E-11</v>
      </c>
    </row>
    <row r="173" spans="2:21">
      <c r="B173" s="76" t="s">
        <v>522</v>
      </c>
      <c r="C173" s="73">
        <v>1138114</v>
      </c>
      <c r="D173" s="86" t="s">
        <v>119</v>
      </c>
      <c r="E173" s="86" t="s">
        <v>26</v>
      </c>
      <c r="F173" s="73" t="s">
        <v>323</v>
      </c>
      <c r="G173" s="86" t="s">
        <v>297</v>
      </c>
      <c r="H173" s="73" t="s">
        <v>324</v>
      </c>
      <c r="I173" s="73" t="s">
        <v>130</v>
      </c>
      <c r="J173" s="73"/>
      <c r="K173" s="85">
        <v>1.21</v>
      </c>
      <c r="L173" s="86" t="s">
        <v>132</v>
      </c>
      <c r="M173" s="87">
        <v>3.39E-2</v>
      </c>
      <c r="N173" s="87">
        <v>5.6500245728657743E-2</v>
      </c>
      <c r="O173" s="83">
        <v>3.4591000000000004E-2</v>
      </c>
      <c r="P173" s="85">
        <v>99.8</v>
      </c>
      <c r="Q173" s="73"/>
      <c r="R173" s="83">
        <v>3.4591000000000001E-5</v>
      </c>
      <c r="S173" s="84">
        <v>5.3124752448728425E-11</v>
      </c>
      <c r="T173" s="84">
        <f t="shared" si="2"/>
        <v>5.2742817291197459E-11</v>
      </c>
      <c r="U173" s="84">
        <f>R173/'סכום נכסי הקרן'!$C$42</f>
        <v>4.4967159030130748E-12</v>
      </c>
    </row>
    <row r="174" spans="2:21">
      <c r="B174" s="76" t="s">
        <v>523</v>
      </c>
      <c r="C174" s="73">
        <v>1162866</v>
      </c>
      <c r="D174" s="86" t="s">
        <v>119</v>
      </c>
      <c r="E174" s="86" t="s">
        <v>26</v>
      </c>
      <c r="F174" s="73" t="s">
        <v>323</v>
      </c>
      <c r="G174" s="86" t="s">
        <v>297</v>
      </c>
      <c r="H174" s="73" t="s">
        <v>324</v>
      </c>
      <c r="I174" s="73" t="s">
        <v>130</v>
      </c>
      <c r="J174" s="73"/>
      <c r="K174" s="85">
        <v>6.1000030551920448</v>
      </c>
      <c r="L174" s="86" t="s">
        <v>132</v>
      </c>
      <c r="M174" s="87">
        <v>2.4399999999999998E-2</v>
      </c>
      <c r="N174" s="87">
        <v>5.5599958432441164E-2</v>
      </c>
      <c r="O174" s="83">
        <v>0.10249200000000001</v>
      </c>
      <c r="P174" s="85">
        <v>84.62</v>
      </c>
      <c r="Q174" s="73"/>
      <c r="R174" s="83">
        <v>8.6606000000000017E-5</v>
      </c>
      <c r="S174" s="84">
        <v>9.3298547706133068E-11</v>
      </c>
      <c r="T174" s="84">
        <f t="shared" si="2"/>
        <v>1.3205297430896615E-10</v>
      </c>
      <c r="U174" s="84">
        <f>R174/'סכום נכסי הקרן'!$C$42</f>
        <v>1.1258494333680738E-11</v>
      </c>
    </row>
    <row r="175" spans="2:21">
      <c r="B175" s="76" t="s">
        <v>524</v>
      </c>
      <c r="C175" s="73">
        <v>7590151</v>
      </c>
      <c r="D175" s="86" t="s">
        <v>119</v>
      </c>
      <c r="E175" s="86" t="s">
        <v>26</v>
      </c>
      <c r="F175" s="73" t="s">
        <v>337</v>
      </c>
      <c r="G175" s="86" t="s">
        <v>297</v>
      </c>
      <c r="H175" s="73" t="s">
        <v>329</v>
      </c>
      <c r="I175" s="73" t="s">
        <v>294</v>
      </c>
      <c r="J175" s="73"/>
      <c r="K175" s="83">
        <v>5.7900000000004406</v>
      </c>
      <c r="L175" s="86" t="s">
        <v>132</v>
      </c>
      <c r="M175" s="87">
        <v>2.5499999999999998E-2</v>
      </c>
      <c r="N175" s="87">
        <v>5.550000000000628E-2</v>
      </c>
      <c r="O175" s="83">
        <v>3750043.7316590007</v>
      </c>
      <c r="P175" s="85">
        <v>84.91</v>
      </c>
      <c r="Q175" s="73"/>
      <c r="R175" s="83">
        <v>3184.1622577400003</v>
      </c>
      <c r="S175" s="84">
        <v>2.7515699147876841E-3</v>
      </c>
      <c r="T175" s="84">
        <f t="shared" si="2"/>
        <v>4.8550688961148166E-3</v>
      </c>
      <c r="U175" s="84">
        <f>R175/'סכום נכסי הקרן'!$C$42</f>
        <v>4.1393059067831162E-4</v>
      </c>
    </row>
    <row r="176" spans="2:21">
      <c r="B176" s="76" t="s">
        <v>525</v>
      </c>
      <c r="C176" s="73">
        <v>5850110</v>
      </c>
      <c r="D176" s="86" t="s">
        <v>119</v>
      </c>
      <c r="E176" s="86" t="s">
        <v>26</v>
      </c>
      <c r="F176" s="73" t="s">
        <v>526</v>
      </c>
      <c r="G176" s="86" t="s">
        <v>342</v>
      </c>
      <c r="H176" s="73" t="s">
        <v>324</v>
      </c>
      <c r="I176" s="73" t="s">
        <v>130</v>
      </c>
      <c r="J176" s="73"/>
      <c r="K176" s="83">
        <v>5.370000000047237</v>
      </c>
      <c r="L176" s="86" t="s">
        <v>132</v>
      </c>
      <c r="M176" s="87">
        <v>1.95E-2</v>
      </c>
      <c r="N176" s="87">
        <v>5.3000000000483521E-2</v>
      </c>
      <c r="O176" s="83">
        <v>32029.393171000007</v>
      </c>
      <c r="P176" s="85">
        <v>83.94</v>
      </c>
      <c r="Q176" s="73"/>
      <c r="R176" s="83">
        <v>26.885471329000008</v>
      </c>
      <c r="S176" s="84">
        <v>2.8093910875826981E-5</v>
      </c>
      <c r="T176" s="84">
        <f t="shared" si="2"/>
        <v>4.0993770116306987E-5</v>
      </c>
      <c r="U176" s="84">
        <f>R176/'סכום נכסי הקרן'!$C$42</f>
        <v>3.4950225921516119E-6</v>
      </c>
    </row>
    <row r="177" spans="2:21">
      <c r="B177" s="76" t="s">
        <v>527</v>
      </c>
      <c r="C177" s="73">
        <v>4160156</v>
      </c>
      <c r="D177" s="86" t="s">
        <v>119</v>
      </c>
      <c r="E177" s="86" t="s">
        <v>26</v>
      </c>
      <c r="F177" s="73" t="s">
        <v>528</v>
      </c>
      <c r="G177" s="86" t="s">
        <v>297</v>
      </c>
      <c r="H177" s="73" t="s">
        <v>329</v>
      </c>
      <c r="I177" s="73" t="s">
        <v>294</v>
      </c>
      <c r="J177" s="73"/>
      <c r="K177" s="83">
        <v>1.0599999999989806</v>
      </c>
      <c r="L177" s="86" t="s">
        <v>132</v>
      </c>
      <c r="M177" s="87">
        <v>2.5499999999999998E-2</v>
      </c>
      <c r="N177" s="87">
        <v>5.2599999999955814E-2</v>
      </c>
      <c r="O177" s="83">
        <v>601041.5510320001</v>
      </c>
      <c r="P177" s="85">
        <v>97.92</v>
      </c>
      <c r="Q177" s="73"/>
      <c r="R177" s="83">
        <v>588.53988691000006</v>
      </c>
      <c r="S177" s="84">
        <v>2.9854441151179198E-3</v>
      </c>
      <c r="T177" s="84">
        <f t="shared" si="2"/>
        <v>8.9737942597427497E-4</v>
      </c>
      <c r="U177" s="84">
        <f>R177/'סכום נכסי הקרן'!$C$42</f>
        <v>7.6508244023755135E-5</v>
      </c>
    </row>
    <row r="178" spans="2:21">
      <c r="B178" s="76" t="s">
        <v>529</v>
      </c>
      <c r="C178" s="73">
        <v>2320232</v>
      </c>
      <c r="D178" s="86" t="s">
        <v>119</v>
      </c>
      <c r="E178" s="86" t="s">
        <v>26</v>
      </c>
      <c r="F178" s="73" t="s">
        <v>530</v>
      </c>
      <c r="G178" s="86" t="s">
        <v>126</v>
      </c>
      <c r="H178" s="73" t="s">
        <v>329</v>
      </c>
      <c r="I178" s="73" t="s">
        <v>294</v>
      </c>
      <c r="J178" s="73"/>
      <c r="K178" s="85">
        <v>3.7900000525078639</v>
      </c>
      <c r="L178" s="86" t="s">
        <v>132</v>
      </c>
      <c r="M178" s="87">
        <v>2.2400000000000003E-2</v>
      </c>
      <c r="N178" s="87">
        <v>5.460006879398846E-2</v>
      </c>
      <c r="O178" s="83">
        <v>8.4044000000000008E-2</v>
      </c>
      <c r="P178" s="85">
        <v>89.71</v>
      </c>
      <c r="Q178" s="73"/>
      <c r="R178" s="83">
        <v>7.5588000000000022E-5</v>
      </c>
      <c r="S178" s="84">
        <v>1.3090315294302355E-10</v>
      </c>
      <c r="T178" s="84">
        <f t="shared" si="2"/>
        <v>1.1525321827663365E-10</v>
      </c>
      <c r="U178" s="84">
        <f>R178/'סכום נכסי הקרן'!$C$42</f>
        <v>9.826190676099343E-12</v>
      </c>
    </row>
    <row r="179" spans="2:21">
      <c r="B179" s="76" t="s">
        <v>531</v>
      </c>
      <c r="C179" s="73">
        <v>7770258</v>
      </c>
      <c r="D179" s="86" t="s">
        <v>119</v>
      </c>
      <c r="E179" s="86" t="s">
        <v>26</v>
      </c>
      <c r="F179" s="73" t="s">
        <v>532</v>
      </c>
      <c r="G179" s="86" t="s">
        <v>533</v>
      </c>
      <c r="H179" s="73" t="s">
        <v>329</v>
      </c>
      <c r="I179" s="73" t="s">
        <v>294</v>
      </c>
      <c r="J179" s="73"/>
      <c r="K179" s="85">
        <v>4.0799992739655391</v>
      </c>
      <c r="L179" s="86" t="s">
        <v>132</v>
      </c>
      <c r="M179" s="87">
        <v>3.5200000000000002E-2</v>
      </c>
      <c r="N179" s="87">
        <v>5.1799807436479758E-2</v>
      </c>
      <c r="O179" s="83">
        <v>0.14451400000000003</v>
      </c>
      <c r="P179" s="85">
        <v>94.11</v>
      </c>
      <c r="Q179" s="73"/>
      <c r="R179" s="83">
        <v>1.3605900000000003E-4</v>
      </c>
      <c r="S179" s="84">
        <v>1.8373270028611216E-10</v>
      </c>
      <c r="T179" s="84">
        <f t="shared" si="2"/>
        <v>2.0745670775123692E-10</v>
      </c>
      <c r="U179" s="84">
        <f>R179/'סכום נכסי הקרן'!$C$42</f>
        <v>1.7687221214999742E-11</v>
      </c>
    </row>
    <row r="180" spans="2:21">
      <c r="B180" s="76" t="s">
        <v>534</v>
      </c>
      <c r="C180" s="73">
        <v>1410299</v>
      </c>
      <c r="D180" s="86" t="s">
        <v>119</v>
      </c>
      <c r="E180" s="86" t="s">
        <v>26</v>
      </c>
      <c r="F180" s="73" t="s">
        <v>380</v>
      </c>
      <c r="G180" s="86" t="s">
        <v>128</v>
      </c>
      <c r="H180" s="73" t="s">
        <v>329</v>
      </c>
      <c r="I180" s="73" t="s">
        <v>294</v>
      </c>
      <c r="J180" s="73"/>
      <c r="K180" s="83">
        <v>1.4300000000465314</v>
      </c>
      <c r="L180" s="86" t="s">
        <v>132</v>
      </c>
      <c r="M180" s="87">
        <v>2.7000000000000003E-2</v>
      </c>
      <c r="N180" s="87">
        <v>5.7200000001376552E-2</v>
      </c>
      <c r="O180" s="83">
        <v>21486.372635000003</v>
      </c>
      <c r="P180" s="85">
        <v>96.02</v>
      </c>
      <c r="Q180" s="73"/>
      <c r="R180" s="83">
        <v>20.631215128000004</v>
      </c>
      <c r="S180" s="84">
        <v>1.2490187899834873E-4</v>
      </c>
      <c r="T180" s="84">
        <f t="shared" si="2"/>
        <v>3.145755861326626E-5</v>
      </c>
      <c r="U180" s="84">
        <f>R180/'סכום נכסי הקרן'!$C$42</f>
        <v>2.681989915427757E-6</v>
      </c>
    </row>
    <row r="181" spans="2:21">
      <c r="B181" s="76" t="s">
        <v>535</v>
      </c>
      <c r="C181" s="73">
        <v>1192731</v>
      </c>
      <c r="D181" s="86" t="s">
        <v>119</v>
      </c>
      <c r="E181" s="86" t="s">
        <v>26</v>
      </c>
      <c r="F181" s="73" t="s">
        <v>380</v>
      </c>
      <c r="G181" s="86" t="s">
        <v>128</v>
      </c>
      <c r="H181" s="73" t="s">
        <v>329</v>
      </c>
      <c r="I181" s="73" t="s">
        <v>294</v>
      </c>
      <c r="J181" s="73"/>
      <c r="K181" s="83">
        <v>3.700000000000113</v>
      </c>
      <c r="L181" s="86" t="s">
        <v>132</v>
      </c>
      <c r="M181" s="87">
        <v>4.5599999999999995E-2</v>
      </c>
      <c r="N181" s="87">
        <v>5.6700000000009139E-2</v>
      </c>
      <c r="O181" s="83">
        <v>919219.43636200007</v>
      </c>
      <c r="P181" s="85">
        <v>96.5</v>
      </c>
      <c r="Q181" s="73"/>
      <c r="R181" s="83">
        <v>887.04672565700014</v>
      </c>
      <c r="S181" s="84">
        <v>3.3722007312795769E-3</v>
      </c>
      <c r="T181" s="84">
        <f t="shared" si="2"/>
        <v>1.3525293683351771E-3</v>
      </c>
      <c r="U181" s="84">
        <f>R181/'סכום נכסי הקרן'!$C$42</f>
        <v>1.1531314844836832E-4</v>
      </c>
    </row>
    <row r="182" spans="2:21">
      <c r="B182" s="76" t="s">
        <v>536</v>
      </c>
      <c r="C182" s="73">
        <v>2300309</v>
      </c>
      <c r="D182" s="86" t="s">
        <v>119</v>
      </c>
      <c r="E182" s="86" t="s">
        <v>26</v>
      </c>
      <c r="F182" s="73" t="s">
        <v>387</v>
      </c>
      <c r="G182" s="86" t="s">
        <v>156</v>
      </c>
      <c r="H182" s="73" t="s">
        <v>388</v>
      </c>
      <c r="I182" s="73" t="s">
        <v>130</v>
      </c>
      <c r="J182" s="73"/>
      <c r="K182" s="83">
        <v>8.5900000000004155</v>
      </c>
      <c r="L182" s="86" t="s">
        <v>132</v>
      </c>
      <c r="M182" s="87">
        <v>2.7900000000000001E-2</v>
      </c>
      <c r="N182" s="87">
        <v>5.4900000000004147E-2</v>
      </c>
      <c r="O182" s="83">
        <v>896807.55500000017</v>
      </c>
      <c r="P182" s="85">
        <v>80.599999999999994</v>
      </c>
      <c r="Q182" s="73"/>
      <c r="R182" s="83">
        <v>722.8268893300002</v>
      </c>
      <c r="S182" s="84">
        <v>2.0854049739559115E-3</v>
      </c>
      <c r="T182" s="84">
        <f t="shared" si="2"/>
        <v>1.1021342706801424E-3</v>
      </c>
      <c r="U182" s="84">
        <f>R182/'סכום נכסי הקרן'!$C$42</f>
        <v>9.3965111398215833E-5</v>
      </c>
    </row>
    <row r="183" spans="2:21">
      <c r="B183" s="76" t="s">
        <v>537</v>
      </c>
      <c r="C183" s="73">
        <v>2300176</v>
      </c>
      <c r="D183" s="86" t="s">
        <v>119</v>
      </c>
      <c r="E183" s="86" t="s">
        <v>26</v>
      </c>
      <c r="F183" s="73" t="s">
        <v>387</v>
      </c>
      <c r="G183" s="86" t="s">
        <v>156</v>
      </c>
      <c r="H183" s="73" t="s">
        <v>388</v>
      </c>
      <c r="I183" s="73" t="s">
        <v>130</v>
      </c>
      <c r="J183" s="73"/>
      <c r="K183" s="85">
        <v>1.1299995112101542</v>
      </c>
      <c r="L183" s="86" t="s">
        <v>132</v>
      </c>
      <c r="M183" s="87">
        <v>3.6499999999999998E-2</v>
      </c>
      <c r="N183" s="87">
        <v>5.3199756470698432E-2</v>
      </c>
      <c r="O183" s="83">
        <v>6.431400000000001E-2</v>
      </c>
      <c r="P183" s="85">
        <v>99.41</v>
      </c>
      <c r="Q183" s="73"/>
      <c r="R183" s="83">
        <v>6.4058000000000002E-5</v>
      </c>
      <c r="S183" s="84">
        <v>4.0259876885566915E-11</v>
      </c>
      <c r="T183" s="84">
        <f t="shared" si="2"/>
        <v>9.7672787431399114E-11</v>
      </c>
      <c r="U183" s="84">
        <f>R183/'סכום נכסי הקרן'!$C$42</f>
        <v>8.3273287073288294E-12</v>
      </c>
    </row>
    <row r="184" spans="2:21">
      <c r="B184" s="76" t="s">
        <v>538</v>
      </c>
      <c r="C184" s="73">
        <v>1185941</v>
      </c>
      <c r="D184" s="86" t="s">
        <v>119</v>
      </c>
      <c r="E184" s="86" t="s">
        <v>26</v>
      </c>
      <c r="F184" s="73" t="s">
        <v>539</v>
      </c>
      <c r="G184" s="86" t="s">
        <v>129</v>
      </c>
      <c r="H184" s="73" t="s">
        <v>388</v>
      </c>
      <c r="I184" s="73" t="s">
        <v>130</v>
      </c>
      <c r="J184" s="73"/>
      <c r="K184" s="83">
        <v>1.5100000000003537</v>
      </c>
      <c r="L184" s="86" t="s">
        <v>132</v>
      </c>
      <c r="M184" s="87">
        <v>6.0999999999999999E-2</v>
      </c>
      <c r="N184" s="87">
        <v>6.0100000000003539E-2</v>
      </c>
      <c r="O184" s="83">
        <v>1921730.4750000003</v>
      </c>
      <c r="P184" s="85">
        <v>102.98</v>
      </c>
      <c r="Q184" s="73"/>
      <c r="R184" s="83">
        <v>1978.9979578300001</v>
      </c>
      <c r="S184" s="84">
        <v>4.988786570961295E-3</v>
      </c>
      <c r="T184" s="84">
        <f t="shared" si="2"/>
        <v>3.0174880087155786E-3</v>
      </c>
      <c r="U184" s="84">
        <f>R184/'סכום נכסי הקרן'!$C$42</f>
        <v>2.5726320687475239E-4</v>
      </c>
    </row>
    <row r="185" spans="2:21">
      <c r="B185" s="76" t="s">
        <v>540</v>
      </c>
      <c r="C185" s="73">
        <v>1143130</v>
      </c>
      <c r="D185" s="86" t="s">
        <v>119</v>
      </c>
      <c r="E185" s="86" t="s">
        <v>26</v>
      </c>
      <c r="F185" s="73" t="s">
        <v>407</v>
      </c>
      <c r="G185" s="86" t="s">
        <v>342</v>
      </c>
      <c r="H185" s="73" t="s">
        <v>388</v>
      </c>
      <c r="I185" s="73" t="s">
        <v>130</v>
      </c>
      <c r="J185" s="73"/>
      <c r="K185" s="83">
        <v>7.1999999999992612</v>
      </c>
      <c r="L185" s="86" t="s">
        <v>132</v>
      </c>
      <c r="M185" s="87">
        <v>3.0499999999999999E-2</v>
      </c>
      <c r="N185" s="87">
        <v>5.5599999999998512E-2</v>
      </c>
      <c r="O185" s="83">
        <v>1596385.7846360002</v>
      </c>
      <c r="P185" s="85">
        <v>84.73</v>
      </c>
      <c r="Q185" s="73"/>
      <c r="R185" s="83">
        <v>1352.6176753450004</v>
      </c>
      <c r="S185" s="84">
        <v>2.3384665865920765E-3</v>
      </c>
      <c r="T185" s="84">
        <f t="shared" si="2"/>
        <v>2.0624112316951111E-3</v>
      </c>
      <c r="U185" s="84">
        <f>R185/'סכום נכסי הקרן'!$C$42</f>
        <v>1.7583583624123151E-4</v>
      </c>
    </row>
    <row r="186" spans="2:21">
      <c r="B186" s="76" t="s">
        <v>541</v>
      </c>
      <c r="C186" s="73">
        <v>1157601</v>
      </c>
      <c r="D186" s="86" t="s">
        <v>119</v>
      </c>
      <c r="E186" s="86" t="s">
        <v>26</v>
      </c>
      <c r="F186" s="73" t="s">
        <v>407</v>
      </c>
      <c r="G186" s="86" t="s">
        <v>342</v>
      </c>
      <c r="H186" s="73" t="s">
        <v>388</v>
      </c>
      <c r="I186" s="73" t="s">
        <v>130</v>
      </c>
      <c r="J186" s="73"/>
      <c r="K186" s="83">
        <v>2.6399999999998891</v>
      </c>
      <c r="L186" s="86" t="s">
        <v>132</v>
      </c>
      <c r="M186" s="87">
        <v>2.9100000000000001E-2</v>
      </c>
      <c r="N186" s="87">
        <v>5.2799999999997779E-2</v>
      </c>
      <c r="O186" s="83">
        <v>760992.58467900008</v>
      </c>
      <c r="P186" s="85">
        <v>94.88</v>
      </c>
      <c r="Q186" s="73"/>
      <c r="R186" s="83">
        <v>722.02976449700009</v>
      </c>
      <c r="S186" s="84">
        <v>1.2683209744650001E-3</v>
      </c>
      <c r="T186" s="84">
        <f t="shared" si="2"/>
        <v>1.1009188502116621E-3</v>
      </c>
      <c r="U186" s="84">
        <f>R186/'סכום נכסי הקרן'!$C$42</f>
        <v>9.3861487799209203E-5</v>
      </c>
    </row>
    <row r="187" spans="2:21">
      <c r="B187" s="76" t="s">
        <v>542</v>
      </c>
      <c r="C187" s="73">
        <v>1138163</v>
      </c>
      <c r="D187" s="86" t="s">
        <v>119</v>
      </c>
      <c r="E187" s="86" t="s">
        <v>26</v>
      </c>
      <c r="F187" s="73" t="s">
        <v>407</v>
      </c>
      <c r="G187" s="86" t="s">
        <v>342</v>
      </c>
      <c r="H187" s="73" t="s">
        <v>388</v>
      </c>
      <c r="I187" s="73" t="s">
        <v>130</v>
      </c>
      <c r="J187" s="73"/>
      <c r="K187" s="85">
        <v>4.7399937072697176</v>
      </c>
      <c r="L187" s="86" t="s">
        <v>132</v>
      </c>
      <c r="M187" s="87">
        <v>3.95E-2</v>
      </c>
      <c r="N187" s="87">
        <v>5.1400317098951147E-2</v>
      </c>
      <c r="O187" s="83">
        <v>5.1246000000000007E-2</v>
      </c>
      <c r="P187" s="85">
        <v>95.79</v>
      </c>
      <c r="Q187" s="73"/>
      <c r="R187" s="83">
        <v>4.9195999999999995E-5</v>
      </c>
      <c r="S187" s="84">
        <v>2.1351612751525124E-10</v>
      </c>
      <c r="T187" s="84">
        <f t="shared" si="2"/>
        <v>7.5011871280325805E-11</v>
      </c>
      <c r="U187" s="84">
        <f>R187/'סכום נכסי הקרן'!$C$42</f>
        <v>6.3953177290229018E-12</v>
      </c>
    </row>
    <row r="188" spans="2:21">
      <c r="B188" s="76" t="s">
        <v>543</v>
      </c>
      <c r="C188" s="73">
        <v>1143122</v>
      </c>
      <c r="D188" s="86" t="s">
        <v>119</v>
      </c>
      <c r="E188" s="86" t="s">
        <v>26</v>
      </c>
      <c r="F188" s="73" t="s">
        <v>407</v>
      </c>
      <c r="G188" s="86" t="s">
        <v>342</v>
      </c>
      <c r="H188" s="73" t="s">
        <v>388</v>
      </c>
      <c r="I188" s="73" t="s">
        <v>130</v>
      </c>
      <c r="J188" s="73"/>
      <c r="K188" s="83">
        <v>6.4400000000015929</v>
      </c>
      <c r="L188" s="86" t="s">
        <v>132</v>
      </c>
      <c r="M188" s="87">
        <v>3.0499999999999999E-2</v>
      </c>
      <c r="N188" s="87">
        <v>5.5200000000014432E-2</v>
      </c>
      <c r="O188" s="83">
        <v>2146257.5461690007</v>
      </c>
      <c r="P188" s="85">
        <v>86.53</v>
      </c>
      <c r="Q188" s="73"/>
      <c r="R188" s="83">
        <v>1857.1566546410004</v>
      </c>
      <c r="S188" s="84">
        <v>2.9446309070515183E-3</v>
      </c>
      <c r="T188" s="84">
        <f t="shared" si="2"/>
        <v>2.8317098122882189E-3</v>
      </c>
      <c r="U188" s="84">
        <f>R188/'סכום נכסי הקרן'!$C$42</f>
        <v>2.4142423934869609E-4</v>
      </c>
    </row>
    <row r="189" spans="2:21">
      <c r="B189" s="76" t="s">
        <v>544</v>
      </c>
      <c r="C189" s="73">
        <v>1182666</v>
      </c>
      <c r="D189" s="86" t="s">
        <v>119</v>
      </c>
      <c r="E189" s="86" t="s">
        <v>26</v>
      </c>
      <c r="F189" s="73" t="s">
        <v>407</v>
      </c>
      <c r="G189" s="86" t="s">
        <v>342</v>
      </c>
      <c r="H189" s="73" t="s">
        <v>388</v>
      </c>
      <c r="I189" s="73" t="s">
        <v>130</v>
      </c>
      <c r="J189" s="73"/>
      <c r="K189" s="83">
        <v>8.0599999999998158</v>
      </c>
      <c r="L189" s="86" t="s">
        <v>132</v>
      </c>
      <c r="M189" s="87">
        <v>2.63E-2</v>
      </c>
      <c r="N189" s="87">
        <v>5.6199999999999022E-2</v>
      </c>
      <c r="O189" s="83">
        <v>2306076.5700000003</v>
      </c>
      <c r="P189" s="85">
        <v>79.77</v>
      </c>
      <c r="Q189" s="73"/>
      <c r="R189" s="83">
        <v>1839.5572798890003</v>
      </c>
      <c r="S189" s="84">
        <v>3.324352262963967E-3</v>
      </c>
      <c r="T189" s="84">
        <f t="shared" si="2"/>
        <v>2.8048750689450355E-3</v>
      </c>
      <c r="U189" s="84">
        <f>R189/'סכום נכסי הקרן'!$C$42</f>
        <v>2.3913637868174789E-4</v>
      </c>
    </row>
    <row r="190" spans="2:21">
      <c r="B190" s="76" t="s">
        <v>545</v>
      </c>
      <c r="C190" s="73">
        <v>1193481</v>
      </c>
      <c r="D190" s="86" t="s">
        <v>119</v>
      </c>
      <c r="E190" s="86" t="s">
        <v>26</v>
      </c>
      <c r="F190" s="73" t="s">
        <v>546</v>
      </c>
      <c r="G190" s="86" t="s">
        <v>342</v>
      </c>
      <c r="H190" s="73" t="s">
        <v>385</v>
      </c>
      <c r="I190" s="73" t="s">
        <v>294</v>
      </c>
      <c r="J190" s="73"/>
      <c r="K190" s="83">
        <v>3.9800000000010813</v>
      </c>
      <c r="L190" s="86" t="s">
        <v>132</v>
      </c>
      <c r="M190" s="87">
        <v>4.7E-2</v>
      </c>
      <c r="N190" s="87">
        <v>5.3200000000021286E-2</v>
      </c>
      <c r="O190" s="83">
        <v>1178661.358</v>
      </c>
      <c r="P190" s="85">
        <v>100.52</v>
      </c>
      <c r="Q190" s="73"/>
      <c r="R190" s="83">
        <v>1184.7904424139999</v>
      </c>
      <c r="S190" s="84">
        <v>1.310934665776888E-3</v>
      </c>
      <c r="T190" s="84">
        <f t="shared" si="2"/>
        <v>1.806515736249273E-3</v>
      </c>
      <c r="U190" s="84">
        <f>R190/'סכום נכסי הקרן'!$C$42</f>
        <v>1.5401884953140788E-4</v>
      </c>
    </row>
    <row r="191" spans="2:21">
      <c r="B191" s="76" t="s">
        <v>547</v>
      </c>
      <c r="C191" s="73">
        <v>1160647</v>
      </c>
      <c r="D191" s="86" t="s">
        <v>119</v>
      </c>
      <c r="E191" s="86" t="s">
        <v>26</v>
      </c>
      <c r="F191" s="73" t="s">
        <v>412</v>
      </c>
      <c r="G191" s="86" t="s">
        <v>342</v>
      </c>
      <c r="H191" s="73" t="s">
        <v>388</v>
      </c>
      <c r="I191" s="73" t="s">
        <v>130</v>
      </c>
      <c r="J191" s="73"/>
      <c r="K191" s="83">
        <v>5.9700000000002156</v>
      </c>
      <c r="L191" s="86" t="s">
        <v>132</v>
      </c>
      <c r="M191" s="87">
        <v>2.64E-2</v>
      </c>
      <c r="N191" s="87">
        <v>5.4300000000002561E-2</v>
      </c>
      <c r="O191" s="83">
        <v>3933721.5033710003</v>
      </c>
      <c r="P191" s="85">
        <v>85.2</v>
      </c>
      <c r="Q191" s="83">
        <v>51.925123868000014</v>
      </c>
      <c r="R191" s="83">
        <v>3403.4558446910005</v>
      </c>
      <c r="S191" s="84">
        <v>2.4042221037214556E-3</v>
      </c>
      <c r="T191" s="84">
        <f t="shared" si="2"/>
        <v>5.189437997606185E-3</v>
      </c>
      <c r="U191" s="84">
        <f>R191/'סכום נכסי הקרן'!$C$42</f>
        <v>4.4243803365108899E-4</v>
      </c>
    </row>
    <row r="192" spans="2:21">
      <c r="B192" s="76" t="s">
        <v>548</v>
      </c>
      <c r="C192" s="73">
        <v>1136068</v>
      </c>
      <c r="D192" s="86" t="s">
        <v>119</v>
      </c>
      <c r="E192" s="86" t="s">
        <v>26</v>
      </c>
      <c r="F192" s="73" t="s">
        <v>412</v>
      </c>
      <c r="G192" s="86" t="s">
        <v>342</v>
      </c>
      <c r="H192" s="73" t="s">
        <v>388</v>
      </c>
      <c r="I192" s="73" t="s">
        <v>130</v>
      </c>
      <c r="J192" s="73"/>
      <c r="K192" s="85">
        <v>0.83000017163224182</v>
      </c>
      <c r="L192" s="86" t="s">
        <v>132</v>
      </c>
      <c r="M192" s="87">
        <v>3.9199999999999999E-2</v>
      </c>
      <c r="N192" s="87">
        <v>5.7700191353420048E-2</v>
      </c>
      <c r="O192" s="83">
        <v>9.3268000000000018E-2</v>
      </c>
      <c r="P192" s="85">
        <v>99.2</v>
      </c>
      <c r="Q192" s="73"/>
      <c r="R192" s="83">
        <v>9.2498999999999996E-5</v>
      </c>
      <c r="S192" s="84">
        <v>9.7168944443634149E-11</v>
      </c>
      <c r="T192" s="84">
        <f t="shared" si="2"/>
        <v>1.4103835843480887E-10</v>
      </c>
      <c r="U192" s="84">
        <f>R192/'סכום נכסי הקרן'!$C$42</f>
        <v>1.2024564895863271E-11</v>
      </c>
    </row>
    <row r="193" spans="2:21">
      <c r="B193" s="76" t="s">
        <v>549</v>
      </c>
      <c r="C193" s="73">
        <v>1179928</v>
      </c>
      <c r="D193" s="86" t="s">
        <v>119</v>
      </c>
      <c r="E193" s="86" t="s">
        <v>26</v>
      </c>
      <c r="F193" s="73" t="s">
        <v>412</v>
      </c>
      <c r="G193" s="86" t="s">
        <v>342</v>
      </c>
      <c r="H193" s="73" t="s">
        <v>388</v>
      </c>
      <c r="I193" s="73" t="s">
        <v>130</v>
      </c>
      <c r="J193" s="73"/>
      <c r="K193" s="83">
        <v>7.5899999999977599</v>
      </c>
      <c r="L193" s="86" t="s">
        <v>132</v>
      </c>
      <c r="M193" s="87">
        <v>2.5000000000000001E-2</v>
      </c>
      <c r="N193" s="87">
        <v>5.6999999999987498E-2</v>
      </c>
      <c r="O193" s="83">
        <v>2188807.5030470006</v>
      </c>
      <c r="P193" s="85">
        <v>79.12</v>
      </c>
      <c r="Q193" s="83">
        <v>27.360093916000004</v>
      </c>
      <c r="R193" s="83">
        <v>1759.1445902660003</v>
      </c>
      <c r="S193" s="84">
        <v>1.6412191759707614E-3</v>
      </c>
      <c r="T193" s="84">
        <f t="shared" si="2"/>
        <v>2.6822653786591328E-3</v>
      </c>
      <c r="U193" s="84">
        <f>R193/'סכום נכסי הקרן'!$C$42</f>
        <v>2.2868299426869829E-4</v>
      </c>
    </row>
    <row r="194" spans="2:21">
      <c r="B194" s="76" t="s">
        <v>550</v>
      </c>
      <c r="C194" s="73">
        <v>1143411</v>
      </c>
      <c r="D194" s="86" t="s">
        <v>119</v>
      </c>
      <c r="E194" s="86" t="s">
        <v>26</v>
      </c>
      <c r="F194" s="73" t="s">
        <v>551</v>
      </c>
      <c r="G194" s="86" t="s">
        <v>342</v>
      </c>
      <c r="H194" s="73" t="s">
        <v>388</v>
      </c>
      <c r="I194" s="73" t="s">
        <v>130</v>
      </c>
      <c r="J194" s="73"/>
      <c r="K194" s="83">
        <v>5.1999999999986208</v>
      </c>
      <c r="L194" s="86" t="s">
        <v>132</v>
      </c>
      <c r="M194" s="87">
        <v>3.4300000000000004E-2</v>
      </c>
      <c r="N194" s="87">
        <v>5.3099999999987588E-2</v>
      </c>
      <c r="O194" s="83">
        <v>1577761.5515330001</v>
      </c>
      <c r="P194" s="85">
        <v>91.92</v>
      </c>
      <c r="Q194" s="73"/>
      <c r="R194" s="83">
        <v>1450.2784181800002</v>
      </c>
      <c r="S194" s="84">
        <v>5.1920545989634073E-3</v>
      </c>
      <c r="T194" s="84">
        <f t="shared" si="2"/>
        <v>2.2113199858759393E-3</v>
      </c>
      <c r="U194" s="84">
        <f>R194/'סכום נכסי הקרן'!$C$42</f>
        <v>1.8853141067984891E-4</v>
      </c>
    </row>
    <row r="195" spans="2:21">
      <c r="B195" s="76" t="s">
        <v>552</v>
      </c>
      <c r="C195" s="73">
        <v>1184191</v>
      </c>
      <c r="D195" s="86" t="s">
        <v>119</v>
      </c>
      <c r="E195" s="86" t="s">
        <v>26</v>
      </c>
      <c r="F195" s="73" t="s">
        <v>551</v>
      </c>
      <c r="G195" s="86" t="s">
        <v>342</v>
      </c>
      <c r="H195" s="73" t="s">
        <v>388</v>
      </c>
      <c r="I195" s="73" t="s">
        <v>130</v>
      </c>
      <c r="J195" s="73"/>
      <c r="K195" s="83">
        <v>6.4599999999992779</v>
      </c>
      <c r="L195" s="86" t="s">
        <v>132</v>
      </c>
      <c r="M195" s="87">
        <v>2.98E-2</v>
      </c>
      <c r="N195" s="87">
        <v>5.4799999999994069E-2</v>
      </c>
      <c r="O195" s="83">
        <v>1251405.2622470001</v>
      </c>
      <c r="P195" s="85">
        <v>86.29</v>
      </c>
      <c r="Q195" s="73"/>
      <c r="R195" s="83">
        <v>1079.8376007930001</v>
      </c>
      <c r="S195" s="84">
        <v>3.18795113368609E-3</v>
      </c>
      <c r="T195" s="84">
        <f t="shared" si="2"/>
        <v>1.6464883143820711E-3</v>
      </c>
      <c r="U195" s="84">
        <f>R195/'סכום נכסי הקרן'!$C$42</f>
        <v>1.403753263032976E-4</v>
      </c>
    </row>
    <row r="196" spans="2:21">
      <c r="B196" s="76" t="s">
        <v>553</v>
      </c>
      <c r="C196" s="73">
        <v>1139815</v>
      </c>
      <c r="D196" s="86" t="s">
        <v>119</v>
      </c>
      <c r="E196" s="86" t="s">
        <v>26</v>
      </c>
      <c r="F196" s="73" t="s">
        <v>424</v>
      </c>
      <c r="G196" s="86" t="s">
        <v>342</v>
      </c>
      <c r="H196" s="73" t="s">
        <v>388</v>
      </c>
      <c r="I196" s="73" t="s">
        <v>130</v>
      </c>
      <c r="J196" s="73"/>
      <c r="K196" s="83">
        <v>1.7900000000003438</v>
      </c>
      <c r="L196" s="86" t="s">
        <v>132</v>
      </c>
      <c r="M196" s="87">
        <v>3.61E-2</v>
      </c>
      <c r="N196" s="87">
        <v>5.2100000000006023E-2</v>
      </c>
      <c r="O196" s="83">
        <v>3238391.8108710004</v>
      </c>
      <c r="P196" s="85">
        <v>97.92</v>
      </c>
      <c r="Q196" s="73"/>
      <c r="R196" s="83">
        <v>3171.0331532290006</v>
      </c>
      <c r="S196" s="84">
        <v>4.2194030109068406E-3</v>
      </c>
      <c r="T196" s="84">
        <f t="shared" si="2"/>
        <v>4.8350502218810366E-3</v>
      </c>
      <c r="U196" s="84">
        <f>R196/'סכום נכסי הקרן'!$C$42</f>
        <v>4.1222385039769142E-4</v>
      </c>
    </row>
    <row r="197" spans="2:21">
      <c r="B197" s="76" t="s">
        <v>554</v>
      </c>
      <c r="C197" s="73">
        <v>1155522</v>
      </c>
      <c r="D197" s="86" t="s">
        <v>119</v>
      </c>
      <c r="E197" s="86" t="s">
        <v>26</v>
      </c>
      <c r="F197" s="73" t="s">
        <v>424</v>
      </c>
      <c r="G197" s="86" t="s">
        <v>342</v>
      </c>
      <c r="H197" s="73" t="s">
        <v>388</v>
      </c>
      <c r="I197" s="73" t="s">
        <v>130</v>
      </c>
      <c r="J197" s="73"/>
      <c r="K197" s="83">
        <v>2.8000000000009759</v>
      </c>
      <c r="L197" s="86" t="s">
        <v>132</v>
      </c>
      <c r="M197" s="87">
        <v>3.3000000000000002E-2</v>
      </c>
      <c r="N197" s="87">
        <v>4.8800000000011716E-2</v>
      </c>
      <c r="O197" s="83">
        <v>1065814.0135090002</v>
      </c>
      <c r="P197" s="85">
        <v>96.15</v>
      </c>
      <c r="Q197" s="73"/>
      <c r="R197" s="83">
        <v>1024.7801738600001</v>
      </c>
      <c r="S197" s="84">
        <v>3.456563308985066E-3</v>
      </c>
      <c r="T197" s="84">
        <f t="shared" si="2"/>
        <v>1.5625392001832716E-3</v>
      </c>
      <c r="U197" s="84">
        <f>R197/'סכום נכסי הקרן'!$C$42</f>
        <v>1.3321804240665972E-4</v>
      </c>
    </row>
    <row r="198" spans="2:21">
      <c r="B198" s="76" t="s">
        <v>555</v>
      </c>
      <c r="C198" s="73">
        <v>1159359</v>
      </c>
      <c r="D198" s="86" t="s">
        <v>119</v>
      </c>
      <c r="E198" s="86" t="s">
        <v>26</v>
      </c>
      <c r="F198" s="73" t="s">
        <v>424</v>
      </c>
      <c r="G198" s="86" t="s">
        <v>342</v>
      </c>
      <c r="H198" s="73" t="s">
        <v>388</v>
      </c>
      <c r="I198" s="73" t="s">
        <v>130</v>
      </c>
      <c r="J198" s="73"/>
      <c r="K198" s="83">
        <v>5.1399999999999517</v>
      </c>
      <c r="L198" s="86" t="s">
        <v>132</v>
      </c>
      <c r="M198" s="87">
        <v>2.6200000000000001E-2</v>
      </c>
      <c r="N198" s="87">
        <v>5.260000000000048E-2</v>
      </c>
      <c r="O198" s="83">
        <v>2309173.0671260003</v>
      </c>
      <c r="P198" s="85">
        <v>88.74</v>
      </c>
      <c r="Q198" s="73"/>
      <c r="R198" s="83">
        <v>2049.1601027650004</v>
      </c>
      <c r="S198" s="84">
        <v>1.7854049001987846E-3</v>
      </c>
      <c r="T198" s="84">
        <f t="shared" si="2"/>
        <v>3.1244681246724816E-3</v>
      </c>
      <c r="U198" s="84">
        <f>R198/'סכום נכסי הקרן'!$C$42</f>
        <v>2.6638405428936092E-4</v>
      </c>
    </row>
    <row r="199" spans="2:21">
      <c r="B199" s="76" t="s">
        <v>556</v>
      </c>
      <c r="C199" s="73">
        <v>1141829</v>
      </c>
      <c r="D199" s="86" t="s">
        <v>119</v>
      </c>
      <c r="E199" s="86" t="s">
        <v>26</v>
      </c>
      <c r="F199" s="73" t="s">
        <v>557</v>
      </c>
      <c r="G199" s="86" t="s">
        <v>127</v>
      </c>
      <c r="H199" s="73" t="s">
        <v>385</v>
      </c>
      <c r="I199" s="73" t="s">
        <v>294</v>
      </c>
      <c r="J199" s="73"/>
      <c r="K199" s="83">
        <v>2.530000000002127</v>
      </c>
      <c r="L199" s="86" t="s">
        <v>132</v>
      </c>
      <c r="M199" s="87">
        <v>2.3E-2</v>
      </c>
      <c r="N199" s="87">
        <v>5.7900000000039586E-2</v>
      </c>
      <c r="O199" s="83">
        <v>807530.55558500008</v>
      </c>
      <c r="P199" s="85">
        <v>91.98</v>
      </c>
      <c r="Q199" s="73"/>
      <c r="R199" s="83">
        <v>742.76658691400007</v>
      </c>
      <c r="S199" s="84">
        <v>9.6179028325644675E-4</v>
      </c>
      <c r="T199" s="84">
        <f t="shared" si="2"/>
        <v>1.132537434119032E-3</v>
      </c>
      <c r="U199" s="84">
        <f>R199/'סכום נכסי הקרן'!$C$42</f>
        <v>9.6557206313865667E-5</v>
      </c>
    </row>
    <row r="200" spans="2:21">
      <c r="B200" s="76" t="s">
        <v>558</v>
      </c>
      <c r="C200" s="73">
        <v>1136464</v>
      </c>
      <c r="D200" s="86" t="s">
        <v>119</v>
      </c>
      <c r="E200" s="86" t="s">
        <v>26</v>
      </c>
      <c r="F200" s="73" t="s">
        <v>557</v>
      </c>
      <c r="G200" s="86" t="s">
        <v>127</v>
      </c>
      <c r="H200" s="73" t="s">
        <v>385</v>
      </c>
      <c r="I200" s="73" t="s">
        <v>294</v>
      </c>
      <c r="J200" s="73"/>
      <c r="K200" s="83">
        <v>1.6199999999989791</v>
      </c>
      <c r="L200" s="86" t="s">
        <v>132</v>
      </c>
      <c r="M200" s="87">
        <v>2.75E-2</v>
      </c>
      <c r="N200" s="87">
        <v>5.8299999999956532E-2</v>
      </c>
      <c r="O200" s="83">
        <v>594881.63975500013</v>
      </c>
      <c r="P200" s="85">
        <v>95.52</v>
      </c>
      <c r="Q200" s="73"/>
      <c r="R200" s="83">
        <v>568.23092240900007</v>
      </c>
      <c r="S200" s="84">
        <v>2.2033658222286485E-3</v>
      </c>
      <c r="T200" s="84">
        <f t="shared" si="2"/>
        <v>8.6641322077495562E-4</v>
      </c>
      <c r="U200" s="84">
        <f>R200/'סכום נכסי הקרן'!$C$42</f>
        <v>7.3868145626906968E-5</v>
      </c>
    </row>
    <row r="201" spans="2:21">
      <c r="B201" s="76" t="s">
        <v>559</v>
      </c>
      <c r="C201" s="73">
        <v>1139591</v>
      </c>
      <c r="D201" s="86" t="s">
        <v>119</v>
      </c>
      <c r="E201" s="86" t="s">
        <v>26</v>
      </c>
      <c r="F201" s="73" t="s">
        <v>557</v>
      </c>
      <c r="G201" s="86" t="s">
        <v>127</v>
      </c>
      <c r="H201" s="73" t="s">
        <v>385</v>
      </c>
      <c r="I201" s="73" t="s">
        <v>294</v>
      </c>
      <c r="J201" s="73"/>
      <c r="K201" s="83">
        <v>0.42000000000266619</v>
      </c>
      <c r="L201" s="86" t="s">
        <v>132</v>
      </c>
      <c r="M201" s="87">
        <v>2.4E-2</v>
      </c>
      <c r="N201" s="87">
        <v>6.0899999999942223E-2</v>
      </c>
      <c r="O201" s="83">
        <v>91200.743095000013</v>
      </c>
      <c r="P201" s="85">
        <v>98.7</v>
      </c>
      <c r="Q201" s="73"/>
      <c r="R201" s="83">
        <v>90.015133528000021</v>
      </c>
      <c r="S201" s="84">
        <v>1.3007338117722298E-3</v>
      </c>
      <c r="T201" s="84">
        <f t="shared" si="2"/>
        <v>1.3725106938539063E-4</v>
      </c>
      <c r="U201" s="84">
        <f>R201/'סכום נכסי הקרן'!$C$42</f>
        <v>1.1701670447434393E-5</v>
      </c>
    </row>
    <row r="202" spans="2:21">
      <c r="B202" s="76" t="s">
        <v>560</v>
      </c>
      <c r="C202" s="73">
        <v>1173566</v>
      </c>
      <c r="D202" s="86" t="s">
        <v>119</v>
      </c>
      <c r="E202" s="86" t="s">
        <v>26</v>
      </c>
      <c r="F202" s="73" t="s">
        <v>557</v>
      </c>
      <c r="G202" s="86" t="s">
        <v>127</v>
      </c>
      <c r="H202" s="73" t="s">
        <v>385</v>
      </c>
      <c r="I202" s="73" t="s">
        <v>294</v>
      </c>
      <c r="J202" s="73"/>
      <c r="K202" s="83">
        <v>2.4799999999990239</v>
      </c>
      <c r="L202" s="86" t="s">
        <v>132</v>
      </c>
      <c r="M202" s="87">
        <v>2.1499999999999998E-2</v>
      </c>
      <c r="N202" s="87">
        <v>5.7599999999980493E-2</v>
      </c>
      <c r="O202" s="83">
        <v>632170.4902290001</v>
      </c>
      <c r="P202" s="85">
        <v>91.65</v>
      </c>
      <c r="Q202" s="83">
        <v>35.128693205000005</v>
      </c>
      <c r="R202" s="83">
        <v>614.51294776999998</v>
      </c>
      <c r="S202" s="84">
        <v>7.6392914053252691E-4</v>
      </c>
      <c r="T202" s="84">
        <f t="shared" si="2"/>
        <v>9.369819932152373E-4</v>
      </c>
      <c r="U202" s="84">
        <f>R202/'סכום נכסי הקרן'!$C$42</f>
        <v>7.9884656264485039E-5</v>
      </c>
    </row>
    <row r="203" spans="2:21">
      <c r="B203" s="76" t="s">
        <v>561</v>
      </c>
      <c r="C203" s="73">
        <v>1158740</v>
      </c>
      <c r="D203" s="86" t="s">
        <v>119</v>
      </c>
      <c r="E203" s="86" t="s">
        <v>26</v>
      </c>
      <c r="F203" s="73" t="s">
        <v>428</v>
      </c>
      <c r="G203" s="86" t="s">
        <v>128</v>
      </c>
      <c r="H203" s="73" t="s">
        <v>429</v>
      </c>
      <c r="I203" s="73" t="s">
        <v>294</v>
      </c>
      <c r="J203" s="73"/>
      <c r="K203" s="83">
        <v>1.5699999999675509</v>
      </c>
      <c r="L203" s="86" t="s">
        <v>132</v>
      </c>
      <c r="M203" s="87">
        <v>3.2500000000000001E-2</v>
      </c>
      <c r="N203" s="87">
        <v>6.6699999999675519E-2</v>
      </c>
      <c r="O203" s="83">
        <v>12887.627803000003</v>
      </c>
      <c r="P203" s="85">
        <v>95.65</v>
      </c>
      <c r="Q203" s="73"/>
      <c r="R203" s="83">
        <v>12.327015720000002</v>
      </c>
      <c r="S203" s="84">
        <v>3.5532886194776725E-5</v>
      </c>
      <c r="T203" s="84">
        <f t="shared" ref="T203:T266" si="3">IFERROR(R203/$R$11,0)</f>
        <v>1.8795684943068397E-5</v>
      </c>
      <c r="U203" s="84">
        <f>R203/'סכום נכסי הקרן'!$C$42</f>
        <v>1.602471383447029E-6</v>
      </c>
    </row>
    <row r="204" spans="2:21">
      <c r="B204" s="76" t="s">
        <v>562</v>
      </c>
      <c r="C204" s="73">
        <v>1191832</v>
      </c>
      <c r="D204" s="86" t="s">
        <v>119</v>
      </c>
      <c r="E204" s="86" t="s">
        <v>26</v>
      </c>
      <c r="F204" s="73" t="s">
        <v>428</v>
      </c>
      <c r="G204" s="86" t="s">
        <v>128</v>
      </c>
      <c r="H204" s="73" t="s">
        <v>429</v>
      </c>
      <c r="I204" s="73" t="s">
        <v>294</v>
      </c>
      <c r="J204" s="73"/>
      <c r="K204" s="83">
        <v>2.2600000000001841</v>
      </c>
      <c r="L204" s="86" t="s">
        <v>132</v>
      </c>
      <c r="M204" s="87">
        <v>5.7000000000000002E-2</v>
      </c>
      <c r="N204" s="87">
        <v>6.8800000000009534E-2</v>
      </c>
      <c r="O204" s="83">
        <v>3553846.2500070008</v>
      </c>
      <c r="P204" s="85">
        <v>97.89</v>
      </c>
      <c r="Q204" s="73"/>
      <c r="R204" s="83">
        <v>3478.8599758360006</v>
      </c>
      <c r="S204" s="84">
        <v>6.0187740866288787E-3</v>
      </c>
      <c r="T204" s="84">
        <f t="shared" si="3"/>
        <v>5.3044108608359909E-3</v>
      </c>
      <c r="U204" s="84">
        <f>R204/'סכום נכסי הקרן'!$C$42</f>
        <v>4.5224032198252215E-4</v>
      </c>
    </row>
    <row r="205" spans="2:21">
      <c r="B205" s="76" t="s">
        <v>563</v>
      </c>
      <c r="C205" s="73">
        <v>1161678</v>
      </c>
      <c r="D205" s="86" t="s">
        <v>119</v>
      </c>
      <c r="E205" s="86" t="s">
        <v>26</v>
      </c>
      <c r="F205" s="73" t="s">
        <v>432</v>
      </c>
      <c r="G205" s="86" t="s">
        <v>128</v>
      </c>
      <c r="H205" s="73" t="s">
        <v>429</v>
      </c>
      <c r="I205" s="73" t="s">
        <v>294</v>
      </c>
      <c r="J205" s="73"/>
      <c r="K205" s="83">
        <v>1.6500000000008381</v>
      </c>
      <c r="L205" s="86" t="s">
        <v>132</v>
      </c>
      <c r="M205" s="87">
        <v>2.7999999999999997E-2</v>
      </c>
      <c r="N205" s="87">
        <v>6.2300000000026827E-2</v>
      </c>
      <c r="O205" s="83">
        <v>750941.47615400015</v>
      </c>
      <c r="P205" s="85">
        <v>95.33</v>
      </c>
      <c r="Q205" s="73"/>
      <c r="R205" s="83">
        <v>715.8724923960001</v>
      </c>
      <c r="S205" s="84">
        <v>2.1598112519364428E-3</v>
      </c>
      <c r="T205" s="84">
        <f t="shared" si="3"/>
        <v>1.0915305157479221E-3</v>
      </c>
      <c r="U205" s="84">
        <f>R205/'סכום נכסי הקרן'!$C$42</f>
        <v>9.3061062735587296E-5</v>
      </c>
    </row>
    <row r="206" spans="2:21">
      <c r="B206" s="76" t="s">
        <v>564</v>
      </c>
      <c r="C206" s="73">
        <v>1192459</v>
      </c>
      <c r="D206" s="86" t="s">
        <v>119</v>
      </c>
      <c r="E206" s="86" t="s">
        <v>26</v>
      </c>
      <c r="F206" s="73" t="s">
        <v>432</v>
      </c>
      <c r="G206" s="86" t="s">
        <v>128</v>
      </c>
      <c r="H206" s="73" t="s">
        <v>429</v>
      </c>
      <c r="I206" s="73" t="s">
        <v>294</v>
      </c>
      <c r="J206" s="73"/>
      <c r="K206" s="83">
        <v>3.4299999999992439</v>
      </c>
      <c r="L206" s="86" t="s">
        <v>132</v>
      </c>
      <c r="M206" s="87">
        <v>5.6500000000000002E-2</v>
      </c>
      <c r="N206" s="87">
        <v>6.6099999999983533E-2</v>
      </c>
      <c r="O206" s="83">
        <v>1805198.4234570002</v>
      </c>
      <c r="P206" s="85">
        <v>97.13</v>
      </c>
      <c r="Q206" s="83">
        <v>111.26169136600002</v>
      </c>
      <c r="R206" s="83">
        <v>1864.6509199870002</v>
      </c>
      <c r="S206" s="84">
        <v>4.3623093309018285E-3</v>
      </c>
      <c r="T206" s="84">
        <f t="shared" si="3"/>
        <v>2.8431367345476454E-3</v>
      </c>
      <c r="U206" s="84">
        <f>R206/'סכום נכסי הקרן'!$C$42</f>
        <v>2.4239846912415091E-4</v>
      </c>
    </row>
    <row r="207" spans="2:21">
      <c r="B207" s="76" t="s">
        <v>565</v>
      </c>
      <c r="C207" s="73">
        <v>1197276</v>
      </c>
      <c r="D207" s="86" t="s">
        <v>119</v>
      </c>
      <c r="E207" s="86" t="s">
        <v>26</v>
      </c>
      <c r="F207" s="73" t="s">
        <v>436</v>
      </c>
      <c r="G207" s="86" t="s">
        <v>437</v>
      </c>
      <c r="H207" s="73" t="s">
        <v>429</v>
      </c>
      <c r="I207" s="73" t="s">
        <v>294</v>
      </c>
      <c r="J207" s="73"/>
      <c r="K207" s="83">
        <v>4.5400000000011023</v>
      </c>
      <c r="L207" s="86" t="s">
        <v>132</v>
      </c>
      <c r="M207" s="87">
        <v>5.5E-2</v>
      </c>
      <c r="N207" s="87">
        <v>6.7600000000023017E-2</v>
      </c>
      <c r="O207" s="83">
        <v>1281153.6500000001</v>
      </c>
      <c r="P207" s="85">
        <v>96.34</v>
      </c>
      <c r="Q207" s="73"/>
      <c r="R207" s="83">
        <v>1234.2634246160001</v>
      </c>
      <c r="S207" s="84">
        <v>5.2633783056501614E-3</v>
      </c>
      <c r="T207" s="84">
        <f t="shared" si="3"/>
        <v>1.8819499376638246E-3</v>
      </c>
      <c r="U207" s="84">
        <f>R207/'סכום נכסי הקרן'!$C$42</f>
        <v>1.6045017403307644E-4</v>
      </c>
    </row>
    <row r="208" spans="2:21">
      <c r="B208" s="76" t="s">
        <v>566</v>
      </c>
      <c r="C208" s="73">
        <v>7390149</v>
      </c>
      <c r="D208" s="86" t="s">
        <v>119</v>
      </c>
      <c r="E208" s="86" t="s">
        <v>26</v>
      </c>
      <c r="F208" s="73" t="s">
        <v>567</v>
      </c>
      <c r="G208" s="86" t="s">
        <v>437</v>
      </c>
      <c r="H208" s="73" t="s">
        <v>440</v>
      </c>
      <c r="I208" s="73" t="s">
        <v>130</v>
      </c>
      <c r="J208" s="73"/>
      <c r="K208" s="85">
        <v>1.67</v>
      </c>
      <c r="L208" s="86" t="s">
        <v>132</v>
      </c>
      <c r="M208" s="87">
        <v>0.04</v>
      </c>
      <c r="N208" s="87">
        <v>5.5699404325244284E-2</v>
      </c>
      <c r="O208" s="83">
        <v>3.4335000000000004E-2</v>
      </c>
      <c r="P208" s="85">
        <v>98.54</v>
      </c>
      <c r="Q208" s="73"/>
      <c r="R208" s="83">
        <v>3.4078999999999997E-5</v>
      </c>
      <c r="S208" s="84">
        <v>1.7372805122406632E-10</v>
      </c>
      <c r="T208" s="84">
        <f t="shared" si="3"/>
        <v>5.1962142478295453E-11</v>
      </c>
      <c r="U208" s="84">
        <f>R208/'סכום נכסי הקרן'!$C$42</f>
        <v>4.4301575918239586E-12</v>
      </c>
    </row>
    <row r="209" spans="2:21">
      <c r="B209" s="76" t="s">
        <v>568</v>
      </c>
      <c r="C209" s="73">
        <v>7390222</v>
      </c>
      <c r="D209" s="86" t="s">
        <v>119</v>
      </c>
      <c r="E209" s="86" t="s">
        <v>26</v>
      </c>
      <c r="F209" s="73" t="s">
        <v>567</v>
      </c>
      <c r="G209" s="86" t="s">
        <v>437</v>
      </c>
      <c r="H209" s="73" t="s">
        <v>429</v>
      </c>
      <c r="I209" s="73" t="s">
        <v>294</v>
      </c>
      <c r="J209" s="73"/>
      <c r="K209" s="85">
        <v>3.3600017088852869</v>
      </c>
      <c r="L209" s="86" t="s">
        <v>132</v>
      </c>
      <c r="M209" s="87">
        <v>0.04</v>
      </c>
      <c r="N209" s="87">
        <v>5.490000968764272E-2</v>
      </c>
      <c r="O209" s="83">
        <v>7.5076000000000018E-2</v>
      </c>
      <c r="P209" s="85">
        <v>96.22</v>
      </c>
      <c r="Q209" s="73"/>
      <c r="R209" s="83">
        <v>7.225700000000001E-5</v>
      </c>
      <c r="S209" s="84">
        <v>9.6964474532798566E-11</v>
      </c>
      <c r="T209" s="84">
        <f t="shared" si="3"/>
        <v>1.1017425772628877E-10</v>
      </c>
      <c r="U209" s="84">
        <f>R209/'סכום נכסי הקרן'!$C$42</f>
        <v>9.3931716632654678E-12</v>
      </c>
    </row>
    <row r="210" spans="2:21">
      <c r="B210" s="76" t="s">
        <v>569</v>
      </c>
      <c r="C210" s="73">
        <v>2590388</v>
      </c>
      <c r="D210" s="86" t="s">
        <v>119</v>
      </c>
      <c r="E210" s="86" t="s">
        <v>26</v>
      </c>
      <c r="F210" s="73" t="s">
        <v>570</v>
      </c>
      <c r="G210" s="86" t="s">
        <v>304</v>
      </c>
      <c r="H210" s="73" t="s">
        <v>429</v>
      </c>
      <c r="I210" s="73" t="s">
        <v>294</v>
      </c>
      <c r="J210" s="73"/>
      <c r="K210" s="85">
        <v>0.74000094414218764</v>
      </c>
      <c r="L210" s="86" t="s">
        <v>132</v>
      </c>
      <c r="M210" s="87">
        <v>5.9000000000000004E-2</v>
      </c>
      <c r="N210" s="87">
        <v>5.7500446030330075E-2</v>
      </c>
      <c r="O210" s="83">
        <v>4.4328000000000006E-2</v>
      </c>
      <c r="P210" s="85">
        <v>101.61</v>
      </c>
      <c r="Q210" s="73"/>
      <c r="R210" s="83">
        <v>4.4839999999999998E-5</v>
      </c>
      <c r="S210" s="84">
        <v>1.684663552777952E-10</v>
      </c>
      <c r="T210" s="84">
        <f t="shared" si="3"/>
        <v>6.8370036348683008E-11</v>
      </c>
      <c r="U210" s="84">
        <f>R210/'סכום נכסי הקרן'!$C$42</f>
        <v>5.8290520971092555E-12</v>
      </c>
    </row>
    <row r="211" spans="2:21">
      <c r="B211" s="76" t="s">
        <v>571</v>
      </c>
      <c r="C211" s="73">
        <v>2590511</v>
      </c>
      <c r="D211" s="86" t="s">
        <v>119</v>
      </c>
      <c r="E211" s="86" t="s">
        <v>26</v>
      </c>
      <c r="F211" s="73" t="s">
        <v>570</v>
      </c>
      <c r="G211" s="86" t="s">
        <v>304</v>
      </c>
      <c r="H211" s="73" t="s">
        <v>429</v>
      </c>
      <c r="I211" s="73" t="s">
        <v>294</v>
      </c>
      <c r="J211" s="73"/>
      <c r="K211" s="85">
        <v>3.0899999680202717</v>
      </c>
      <c r="L211" s="86" t="s">
        <v>132</v>
      </c>
      <c r="M211" s="87">
        <v>2.7000000000000003E-2</v>
      </c>
      <c r="N211" s="87">
        <v>5.7699981980635771E-2</v>
      </c>
      <c r="O211" s="83">
        <v>0.49862500000000004</v>
      </c>
      <c r="P211" s="85">
        <v>91.23</v>
      </c>
      <c r="Q211" s="73"/>
      <c r="R211" s="83">
        <v>4.5506600000000006E-4</v>
      </c>
      <c r="S211" s="84">
        <v>6.8707946206916391E-10</v>
      </c>
      <c r="T211" s="84">
        <f t="shared" si="3"/>
        <v>6.9386438360949565E-10</v>
      </c>
      <c r="U211" s="84">
        <f>R211/'סכום נכסי הקרן'!$C$42</f>
        <v>5.9157078983566486E-11</v>
      </c>
    </row>
    <row r="212" spans="2:21">
      <c r="B212" s="76" t="s">
        <v>572</v>
      </c>
      <c r="C212" s="73">
        <v>1141191</v>
      </c>
      <c r="D212" s="86" t="s">
        <v>119</v>
      </c>
      <c r="E212" s="86" t="s">
        <v>26</v>
      </c>
      <c r="F212" s="73" t="s">
        <v>573</v>
      </c>
      <c r="G212" s="86" t="s">
        <v>476</v>
      </c>
      <c r="H212" s="73" t="s">
        <v>440</v>
      </c>
      <c r="I212" s="73" t="s">
        <v>130</v>
      </c>
      <c r="J212" s="73"/>
      <c r="K212" s="83">
        <v>1.0600000000065293</v>
      </c>
      <c r="L212" s="86" t="s">
        <v>132</v>
      </c>
      <c r="M212" s="87">
        <v>3.0499999999999999E-2</v>
      </c>
      <c r="N212" s="87">
        <v>5.8799999999869422E-2</v>
      </c>
      <c r="O212" s="83">
        <v>46928.208771000005</v>
      </c>
      <c r="P212" s="85">
        <v>97.91</v>
      </c>
      <c r="Q212" s="73"/>
      <c r="R212" s="83">
        <v>45.947409295000007</v>
      </c>
      <c r="S212" s="84">
        <v>6.9913232729223009E-4</v>
      </c>
      <c r="T212" s="84">
        <f t="shared" si="3"/>
        <v>7.0058564755284705E-5</v>
      </c>
      <c r="U212" s="84">
        <f>R212/'סכום נכסי הקרן'!$C$42</f>
        <v>5.9730116527153682E-6</v>
      </c>
    </row>
    <row r="213" spans="2:21">
      <c r="B213" s="76" t="s">
        <v>574</v>
      </c>
      <c r="C213" s="73">
        <v>1168368</v>
      </c>
      <c r="D213" s="86" t="s">
        <v>119</v>
      </c>
      <c r="E213" s="86" t="s">
        <v>26</v>
      </c>
      <c r="F213" s="73" t="s">
        <v>573</v>
      </c>
      <c r="G213" s="86" t="s">
        <v>476</v>
      </c>
      <c r="H213" s="73" t="s">
        <v>440</v>
      </c>
      <c r="I213" s="73" t="s">
        <v>130</v>
      </c>
      <c r="J213" s="73"/>
      <c r="K213" s="83">
        <v>2.6700000000001896</v>
      </c>
      <c r="L213" s="86" t="s">
        <v>132</v>
      </c>
      <c r="M213" s="87">
        <v>2.58E-2</v>
      </c>
      <c r="N213" s="87">
        <v>5.840000000000381E-2</v>
      </c>
      <c r="O213" s="83">
        <v>682072.65685400006</v>
      </c>
      <c r="P213" s="85">
        <v>92.5</v>
      </c>
      <c r="Q213" s="73"/>
      <c r="R213" s="83">
        <v>630.91720756400014</v>
      </c>
      <c r="S213" s="84">
        <v>2.2545247883848153E-3</v>
      </c>
      <c r="T213" s="84">
        <f t="shared" si="3"/>
        <v>9.6199447846030933E-4</v>
      </c>
      <c r="U213" s="84">
        <f>R213/'סכום נכסי הקרן'!$C$42</f>
        <v>8.2017155928930654E-5</v>
      </c>
    </row>
    <row r="214" spans="2:21">
      <c r="B214" s="76" t="s">
        <v>575</v>
      </c>
      <c r="C214" s="73">
        <v>1186162</v>
      </c>
      <c r="D214" s="86" t="s">
        <v>119</v>
      </c>
      <c r="E214" s="86" t="s">
        <v>26</v>
      </c>
      <c r="F214" s="73" t="s">
        <v>573</v>
      </c>
      <c r="G214" s="86" t="s">
        <v>476</v>
      </c>
      <c r="H214" s="73" t="s">
        <v>440</v>
      </c>
      <c r="I214" s="73" t="s">
        <v>130</v>
      </c>
      <c r="J214" s="73"/>
      <c r="K214" s="83">
        <v>4.1399999999997501</v>
      </c>
      <c r="L214" s="86" t="s">
        <v>132</v>
      </c>
      <c r="M214" s="87">
        <v>0.04</v>
      </c>
      <c r="N214" s="87">
        <v>5.9799999999998119E-2</v>
      </c>
      <c r="O214" s="83">
        <v>2049845.8400000003</v>
      </c>
      <c r="P214" s="85">
        <v>93.48</v>
      </c>
      <c r="Q214" s="73"/>
      <c r="R214" s="83">
        <v>1916.1958912320001</v>
      </c>
      <c r="S214" s="84">
        <v>4.6829535438917139E-3</v>
      </c>
      <c r="T214" s="84">
        <f t="shared" si="3"/>
        <v>2.9217302126389134E-3</v>
      </c>
      <c r="U214" s="84">
        <f>R214/'סכום נכסי הקרן'!$C$42</f>
        <v>2.4909914536703901E-4</v>
      </c>
    </row>
    <row r="215" spans="2:21">
      <c r="B215" s="76" t="s">
        <v>576</v>
      </c>
      <c r="C215" s="73">
        <v>2380046</v>
      </c>
      <c r="D215" s="86" t="s">
        <v>119</v>
      </c>
      <c r="E215" s="86" t="s">
        <v>26</v>
      </c>
      <c r="F215" s="73" t="s">
        <v>577</v>
      </c>
      <c r="G215" s="86" t="s">
        <v>128</v>
      </c>
      <c r="H215" s="73" t="s">
        <v>429</v>
      </c>
      <c r="I215" s="73" t="s">
        <v>294</v>
      </c>
      <c r="J215" s="73"/>
      <c r="K215" s="83">
        <v>0.73999999999694055</v>
      </c>
      <c r="L215" s="86" t="s">
        <v>132</v>
      </c>
      <c r="M215" s="87">
        <v>2.9500000000000002E-2</v>
      </c>
      <c r="N215" s="87">
        <v>5.7599999999877631E-2</v>
      </c>
      <c r="O215" s="83">
        <v>264833.09511600004</v>
      </c>
      <c r="P215" s="85">
        <v>98.74</v>
      </c>
      <c r="Q215" s="73"/>
      <c r="R215" s="83">
        <v>261.49619822000005</v>
      </c>
      <c r="S215" s="84">
        <v>4.9372536352372508E-3</v>
      </c>
      <c r="T215" s="84">
        <f t="shared" si="3"/>
        <v>3.9871776488277922E-4</v>
      </c>
      <c r="U215" s="84">
        <f>R215/'סכום נכסי הקרן'!$C$42</f>
        <v>3.3993643234174601E-5</v>
      </c>
    </row>
    <row r="216" spans="2:21">
      <c r="B216" s="76" t="s">
        <v>578</v>
      </c>
      <c r="C216" s="73">
        <v>1132836</v>
      </c>
      <c r="D216" s="86" t="s">
        <v>119</v>
      </c>
      <c r="E216" s="86" t="s">
        <v>26</v>
      </c>
      <c r="F216" s="73" t="s">
        <v>462</v>
      </c>
      <c r="G216" s="86" t="s">
        <v>156</v>
      </c>
      <c r="H216" s="73" t="s">
        <v>429</v>
      </c>
      <c r="I216" s="73" t="s">
        <v>294</v>
      </c>
      <c r="J216" s="73"/>
      <c r="K216" s="85">
        <v>1.2299990345099716</v>
      </c>
      <c r="L216" s="86" t="s">
        <v>132</v>
      </c>
      <c r="M216" s="87">
        <v>4.1399999999999999E-2</v>
      </c>
      <c r="N216" s="87">
        <v>5.3600243684200508E-2</v>
      </c>
      <c r="O216" s="83">
        <v>5.3040000000000004E-2</v>
      </c>
      <c r="P216" s="85">
        <v>99.57</v>
      </c>
      <c r="Q216" s="73"/>
      <c r="R216" s="83">
        <v>5.2527000000000014E-5</v>
      </c>
      <c r="S216" s="84">
        <v>2.3560476852324556E-10</v>
      </c>
      <c r="T216" s="84">
        <f t="shared" si="3"/>
        <v>8.0090831830670681E-11</v>
      </c>
      <c r="U216" s="84">
        <f>R216/'סכום נכסי הקרן'!$C$42</f>
        <v>6.8283367418567786E-12</v>
      </c>
    </row>
    <row r="217" spans="2:21">
      <c r="B217" s="76" t="s">
        <v>579</v>
      </c>
      <c r="C217" s="73">
        <v>1139252</v>
      </c>
      <c r="D217" s="86" t="s">
        <v>119</v>
      </c>
      <c r="E217" s="86" t="s">
        <v>26</v>
      </c>
      <c r="F217" s="73" t="s">
        <v>462</v>
      </c>
      <c r="G217" s="86" t="s">
        <v>156</v>
      </c>
      <c r="H217" s="73" t="s">
        <v>429</v>
      </c>
      <c r="I217" s="73" t="s">
        <v>294</v>
      </c>
      <c r="J217" s="73"/>
      <c r="K217" s="83">
        <v>1.7799999999998712</v>
      </c>
      <c r="L217" s="86" t="s">
        <v>132</v>
      </c>
      <c r="M217" s="87">
        <v>3.5499999999999997E-2</v>
      </c>
      <c r="N217" s="87">
        <v>5.9599999999974812E-2</v>
      </c>
      <c r="O217" s="83">
        <v>639228.28933000017</v>
      </c>
      <c r="P217" s="85">
        <v>96.81</v>
      </c>
      <c r="Q217" s="73"/>
      <c r="R217" s="83">
        <v>618.83687823599996</v>
      </c>
      <c r="S217" s="84">
        <v>1.635487822602455E-3</v>
      </c>
      <c r="T217" s="84">
        <f t="shared" si="3"/>
        <v>9.4357492994872521E-4</v>
      </c>
      <c r="U217" s="84">
        <f>R217/'סכום נכסי הקרן'!$C$42</f>
        <v>8.0446752962758721E-5</v>
      </c>
    </row>
    <row r="218" spans="2:21">
      <c r="B218" s="76" t="s">
        <v>580</v>
      </c>
      <c r="C218" s="73">
        <v>1143080</v>
      </c>
      <c r="D218" s="86" t="s">
        <v>119</v>
      </c>
      <c r="E218" s="86" t="s">
        <v>26</v>
      </c>
      <c r="F218" s="73" t="s">
        <v>462</v>
      </c>
      <c r="G218" s="86" t="s">
        <v>156</v>
      </c>
      <c r="H218" s="73" t="s">
        <v>429</v>
      </c>
      <c r="I218" s="73" t="s">
        <v>294</v>
      </c>
      <c r="J218" s="73"/>
      <c r="K218" s="83">
        <v>2.2700000000001075</v>
      </c>
      <c r="L218" s="86" t="s">
        <v>132</v>
      </c>
      <c r="M218" s="87">
        <v>2.5000000000000001E-2</v>
      </c>
      <c r="N218" s="87">
        <v>5.9600000000005544E-2</v>
      </c>
      <c r="O218" s="83">
        <v>2754714.0670790006</v>
      </c>
      <c r="P218" s="85">
        <v>94.31</v>
      </c>
      <c r="Q218" s="73"/>
      <c r="R218" s="83">
        <v>2597.9707754360006</v>
      </c>
      <c r="S218" s="84">
        <v>2.4367610503271964E-3</v>
      </c>
      <c r="T218" s="84">
        <f t="shared" si="3"/>
        <v>3.961270212965556E-3</v>
      </c>
      <c r="U218" s="84">
        <f>R218/'סכום נכסי הקרן'!$C$42</f>
        <v>3.3772763150722077E-4</v>
      </c>
    </row>
    <row r="219" spans="2:21">
      <c r="B219" s="76" t="s">
        <v>581</v>
      </c>
      <c r="C219" s="73">
        <v>1189190</v>
      </c>
      <c r="D219" s="86" t="s">
        <v>119</v>
      </c>
      <c r="E219" s="86" t="s">
        <v>26</v>
      </c>
      <c r="F219" s="73" t="s">
        <v>462</v>
      </c>
      <c r="G219" s="86" t="s">
        <v>156</v>
      </c>
      <c r="H219" s="73" t="s">
        <v>429</v>
      </c>
      <c r="I219" s="73" t="s">
        <v>294</v>
      </c>
      <c r="J219" s="73"/>
      <c r="K219" s="83">
        <v>4.0599999999989036</v>
      </c>
      <c r="L219" s="86" t="s">
        <v>132</v>
      </c>
      <c r="M219" s="87">
        <v>4.7300000000000002E-2</v>
      </c>
      <c r="N219" s="87">
        <v>6.0199999999982927E-2</v>
      </c>
      <c r="O219" s="83">
        <v>1287661.9105420003</v>
      </c>
      <c r="P219" s="85">
        <v>96.34</v>
      </c>
      <c r="Q219" s="73"/>
      <c r="R219" s="83">
        <v>1240.5335417560002</v>
      </c>
      <c r="S219" s="84">
        <v>3.2606052202170093E-3</v>
      </c>
      <c r="T219" s="84">
        <f t="shared" si="3"/>
        <v>1.8915103332207449E-3</v>
      </c>
      <c r="U219" s="84">
        <f>R219/'סכום נכסי הקרן'!$C$42</f>
        <v>1.6126526857955365E-4</v>
      </c>
    </row>
    <row r="220" spans="2:21">
      <c r="B220" s="76" t="s">
        <v>582</v>
      </c>
      <c r="C220" s="73">
        <v>1132505</v>
      </c>
      <c r="D220" s="86" t="s">
        <v>119</v>
      </c>
      <c r="E220" s="86" t="s">
        <v>26</v>
      </c>
      <c r="F220" s="73" t="s">
        <v>464</v>
      </c>
      <c r="G220" s="86" t="s">
        <v>304</v>
      </c>
      <c r="H220" s="73" t="s">
        <v>429</v>
      </c>
      <c r="I220" s="73" t="s">
        <v>294</v>
      </c>
      <c r="J220" s="73"/>
      <c r="K220" s="85">
        <v>0.65999962695551617</v>
      </c>
      <c r="L220" s="86" t="s">
        <v>132</v>
      </c>
      <c r="M220" s="87">
        <v>6.4000000000000001E-2</v>
      </c>
      <c r="N220" s="87">
        <v>5.8099778909929824E-2</v>
      </c>
      <c r="O220" s="83">
        <v>5.1502000000000006E-2</v>
      </c>
      <c r="P220" s="85">
        <v>100.97</v>
      </c>
      <c r="Q220" s="73"/>
      <c r="R220" s="83">
        <v>5.2015000000000003E-5</v>
      </c>
      <c r="S220" s="84">
        <v>7.41464883587062E-11</v>
      </c>
      <c r="T220" s="84">
        <f t="shared" si="3"/>
        <v>7.9310157017768669E-11</v>
      </c>
      <c r="U220" s="84">
        <f>R220/'סכום נכסי הקרן'!$C$42</f>
        <v>6.7617784306676616E-12</v>
      </c>
    </row>
    <row r="221" spans="2:21">
      <c r="B221" s="76" t="s">
        <v>583</v>
      </c>
      <c r="C221" s="73">
        <v>1162817</v>
      </c>
      <c r="D221" s="86" t="s">
        <v>119</v>
      </c>
      <c r="E221" s="86" t="s">
        <v>26</v>
      </c>
      <c r="F221" s="73" t="s">
        <v>464</v>
      </c>
      <c r="G221" s="86" t="s">
        <v>304</v>
      </c>
      <c r="H221" s="73" t="s">
        <v>429</v>
      </c>
      <c r="I221" s="73" t="s">
        <v>294</v>
      </c>
      <c r="J221" s="73"/>
      <c r="K221" s="83">
        <v>4.6800000000000876</v>
      </c>
      <c r="L221" s="86" t="s">
        <v>132</v>
      </c>
      <c r="M221" s="87">
        <v>2.4300000000000002E-2</v>
      </c>
      <c r="N221" s="87">
        <v>5.5000000000000007E-2</v>
      </c>
      <c r="O221" s="83">
        <v>2111980.6389870001</v>
      </c>
      <c r="P221" s="85">
        <v>87.67</v>
      </c>
      <c r="Q221" s="73"/>
      <c r="R221" s="83">
        <v>1851.5734262380001</v>
      </c>
      <c r="S221" s="84">
        <v>1.4420039662211572E-3</v>
      </c>
      <c r="T221" s="84">
        <f t="shared" si="3"/>
        <v>2.823196754106771E-3</v>
      </c>
      <c r="U221" s="84">
        <f>R221/'סכום נכסי הקרן'!$C$42</f>
        <v>2.406984380723547E-4</v>
      </c>
    </row>
    <row r="222" spans="2:21">
      <c r="B222" s="76" t="s">
        <v>584</v>
      </c>
      <c r="C222" s="73">
        <v>1141415</v>
      </c>
      <c r="D222" s="86" t="s">
        <v>119</v>
      </c>
      <c r="E222" s="86" t="s">
        <v>26</v>
      </c>
      <c r="F222" s="73" t="s">
        <v>585</v>
      </c>
      <c r="G222" s="86" t="s">
        <v>156</v>
      </c>
      <c r="H222" s="73" t="s">
        <v>429</v>
      </c>
      <c r="I222" s="73" t="s">
        <v>294</v>
      </c>
      <c r="J222" s="73"/>
      <c r="K222" s="85">
        <v>0.73</v>
      </c>
      <c r="L222" s="86" t="s">
        <v>132</v>
      </c>
      <c r="M222" s="87">
        <v>2.1600000000000001E-2</v>
      </c>
      <c r="N222" s="87">
        <v>5.5900322985824522E-2</v>
      </c>
      <c r="O222" s="83">
        <v>2.2548000000000002E-2</v>
      </c>
      <c r="P222" s="85">
        <v>98.16</v>
      </c>
      <c r="Q222" s="73"/>
      <c r="R222" s="83">
        <v>2.2291999999999999E-5</v>
      </c>
      <c r="S222" s="84">
        <v>1.7629183219175485E-10</v>
      </c>
      <c r="T222" s="84">
        <f t="shared" si="3"/>
        <v>3.3989849471116001E-11</v>
      </c>
      <c r="U222" s="84">
        <f>R222/'סכום נכסי הקרן'!$C$42</f>
        <v>2.8978864707573489E-12</v>
      </c>
    </row>
    <row r="223" spans="2:21">
      <c r="B223" s="76" t="s">
        <v>586</v>
      </c>
      <c r="C223" s="73">
        <v>1156397</v>
      </c>
      <c r="D223" s="86" t="s">
        <v>119</v>
      </c>
      <c r="E223" s="86" t="s">
        <v>26</v>
      </c>
      <c r="F223" s="73" t="s">
        <v>585</v>
      </c>
      <c r="G223" s="86" t="s">
        <v>156</v>
      </c>
      <c r="H223" s="73" t="s">
        <v>429</v>
      </c>
      <c r="I223" s="73" t="s">
        <v>294</v>
      </c>
      <c r="J223" s="73"/>
      <c r="K223" s="85">
        <v>2.6999999999999997</v>
      </c>
      <c r="L223" s="86" t="s">
        <v>132</v>
      </c>
      <c r="M223" s="87">
        <v>0.04</v>
      </c>
      <c r="N223" s="87">
        <v>5.3800060042029418E-2</v>
      </c>
      <c r="O223" s="83">
        <v>6.8414000000000016E-2</v>
      </c>
      <c r="P223" s="85">
        <v>97.49</v>
      </c>
      <c r="Q223" s="73"/>
      <c r="R223" s="83">
        <v>6.6620000000000009E-5</v>
      </c>
      <c r="S223" s="84">
        <v>1.0051013440215058E-10</v>
      </c>
      <c r="T223" s="84">
        <f t="shared" si="3"/>
        <v>1.0157921100689702E-10</v>
      </c>
      <c r="U223" s="84">
        <f>R223/'סכום נכסי הקרן'!$C$42</f>
        <v>8.6603802566774903E-12</v>
      </c>
    </row>
    <row r="224" spans="2:21">
      <c r="B224" s="76" t="s">
        <v>587</v>
      </c>
      <c r="C224" s="73">
        <v>1136134</v>
      </c>
      <c r="D224" s="86" t="s">
        <v>119</v>
      </c>
      <c r="E224" s="86" t="s">
        <v>26</v>
      </c>
      <c r="F224" s="73" t="s">
        <v>588</v>
      </c>
      <c r="G224" s="86" t="s">
        <v>589</v>
      </c>
      <c r="H224" s="73" t="s">
        <v>429</v>
      </c>
      <c r="I224" s="73" t="s">
        <v>294</v>
      </c>
      <c r="J224" s="73"/>
      <c r="K224" s="85">
        <v>1.479998587824102</v>
      </c>
      <c r="L224" s="86" t="s">
        <v>132</v>
      </c>
      <c r="M224" s="87">
        <v>3.3500000000000002E-2</v>
      </c>
      <c r="N224" s="87">
        <v>5.3400046699356218E-2</v>
      </c>
      <c r="O224" s="83">
        <v>3.9972000000000008E-2</v>
      </c>
      <c r="P224" s="85">
        <v>97.22</v>
      </c>
      <c r="Q224" s="83">
        <v>2.1011000000000006E-5</v>
      </c>
      <c r="R224" s="83">
        <v>5.9958000000000011E-5</v>
      </c>
      <c r="S224" s="84">
        <v>4.362663205136415E-10</v>
      </c>
      <c r="T224" s="84">
        <f t="shared" si="3"/>
        <v>9.1421289906207322E-11</v>
      </c>
      <c r="U224" s="84">
        <f>R224/'סכום נכסי הקרן'!$C$42</f>
        <v>7.7943422310097416E-12</v>
      </c>
    </row>
    <row r="225" spans="2:21">
      <c r="B225" s="76" t="s">
        <v>590</v>
      </c>
      <c r="C225" s="73">
        <v>1141951</v>
      </c>
      <c r="D225" s="86" t="s">
        <v>119</v>
      </c>
      <c r="E225" s="86" t="s">
        <v>26</v>
      </c>
      <c r="F225" s="73" t="s">
        <v>588</v>
      </c>
      <c r="G225" s="86" t="s">
        <v>589</v>
      </c>
      <c r="H225" s="73" t="s">
        <v>429</v>
      </c>
      <c r="I225" s="73" t="s">
        <v>294</v>
      </c>
      <c r="J225" s="73"/>
      <c r="K225" s="85">
        <v>3.4499974841213761</v>
      </c>
      <c r="L225" s="86" t="s">
        <v>132</v>
      </c>
      <c r="M225" s="87">
        <v>2.6200000000000001E-2</v>
      </c>
      <c r="N225" s="87">
        <v>5.5200259319286869E-2</v>
      </c>
      <c r="O225" s="83">
        <v>8.455600000000002E-2</v>
      </c>
      <c r="P225" s="85">
        <v>91.29</v>
      </c>
      <c r="Q225" s="73"/>
      <c r="R225" s="83">
        <v>7.7125000000000018E-5</v>
      </c>
      <c r="S225" s="84">
        <v>1.6888457361555554E-10</v>
      </c>
      <c r="T225" s="84">
        <f t="shared" si="3"/>
        <v>1.175967674708336E-10</v>
      </c>
      <c r="U225" s="84">
        <f>R225/'סכום נכסי הקרן'!$C$42</f>
        <v>1.0025995606368231E-11</v>
      </c>
    </row>
    <row r="226" spans="2:21">
      <c r="B226" s="76" t="s">
        <v>591</v>
      </c>
      <c r="C226" s="73">
        <v>1178417</v>
      </c>
      <c r="D226" s="86" t="s">
        <v>119</v>
      </c>
      <c r="E226" s="86" t="s">
        <v>26</v>
      </c>
      <c r="F226" s="73" t="s">
        <v>588</v>
      </c>
      <c r="G226" s="86" t="s">
        <v>589</v>
      </c>
      <c r="H226" s="73" t="s">
        <v>429</v>
      </c>
      <c r="I226" s="73" t="s">
        <v>294</v>
      </c>
      <c r="J226" s="73"/>
      <c r="K226" s="83">
        <v>5.8400000000009236</v>
      </c>
      <c r="L226" s="86" t="s">
        <v>132</v>
      </c>
      <c r="M226" s="87">
        <v>2.3399999999999997E-2</v>
      </c>
      <c r="N226" s="87">
        <v>5.7300000000010176E-2</v>
      </c>
      <c r="O226" s="83">
        <v>1677300.3487780006</v>
      </c>
      <c r="P226" s="85">
        <v>82.62</v>
      </c>
      <c r="Q226" s="73"/>
      <c r="R226" s="83">
        <v>1385.7855482830003</v>
      </c>
      <c r="S226" s="84">
        <v>1.587976661564971E-3</v>
      </c>
      <c r="T226" s="84">
        <f t="shared" si="3"/>
        <v>2.1129841281799363E-3</v>
      </c>
      <c r="U226" s="84">
        <f>R226/'סכום נכסי הקרן'!$C$42</f>
        <v>1.801475503203105E-4</v>
      </c>
    </row>
    <row r="227" spans="2:21">
      <c r="B227" s="76" t="s">
        <v>592</v>
      </c>
      <c r="C227" s="73">
        <v>7150410</v>
      </c>
      <c r="D227" s="86" t="s">
        <v>119</v>
      </c>
      <c r="E227" s="86" t="s">
        <v>26</v>
      </c>
      <c r="F227" s="73" t="s">
        <v>593</v>
      </c>
      <c r="G227" s="86" t="s">
        <v>476</v>
      </c>
      <c r="H227" s="73" t="s">
        <v>469</v>
      </c>
      <c r="I227" s="73" t="s">
        <v>130</v>
      </c>
      <c r="J227" s="73"/>
      <c r="K227" s="83">
        <v>1.8400000000002035</v>
      </c>
      <c r="L227" s="86" t="s">
        <v>132</v>
      </c>
      <c r="M227" s="87">
        <v>2.9500000000000002E-2</v>
      </c>
      <c r="N227" s="87">
        <v>6.2800000000009182E-2</v>
      </c>
      <c r="O227" s="83">
        <v>1654049.3135680002</v>
      </c>
      <c r="P227" s="85">
        <v>94.95</v>
      </c>
      <c r="Q227" s="73"/>
      <c r="R227" s="83">
        <v>1570.5198233520002</v>
      </c>
      <c r="S227" s="84">
        <v>4.1887030793596293E-3</v>
      </c>
      <c r="T227" s="84">
        <f t="shared" si="3"/>
        <v>2.3946587290121202E-3</v>
      </c>
      <c r="U227" s="84">
        <f>R227/'סכום נכסי הקרן'!$C$42</f>
        <v>2.0416239674089285E-4</v>
      </c>
    </row>
    <row r="228" spans="2:21">
      <c r="B228" s="76" t="s">
        <v>594</v>
      </c>
      <c r="C228" s="73">
        <v>7150444</v>
      </c>
      <c r="D228" s="86" t="s">
        <v>119</v>
      </c>
      <c r="E228" s="86" t="s">
        <v>26</v>
      </c>
      <c r="F228" s="73" t="s">
        <v>593</v>
      </c>
      <c r="G228" s="86" t="s">
        <v>476</v>
      </c>
      <c r="H228" s="73" t="s">
        <v>469</v>
      </c>
      <c r="I228" s="73" t="s">
        <v>130</v>
      </c>
      <c r="J228" s="73"/>
      <c r="K228" s="83">
        <v>3.1800000000011885</v>
      </c>
      <c r="L228" s="86" t="s">
        <v>132</v>
      </c>
      <c r="M228" s="87">
        <v>2.5499999999999998E-2</v>
      </c>
      <c r="N228" s="87">
        <v>6.2300000000019312E-2</v>
      </c>
      <c r="O228" s="83">
        <v>149808.03796300004</v>
      </c>
      <c r="P228" s="85">
        <v>89.91</v>
      </c>
      <c r="Q228" s="73"/>
      <c r="R228" s="83">
        <v>134.69240683799998</v>
      </c>
      <c r="S228" s="84">
        <v>2.5727393216953761E-4</v>
      </c>
      <c r="T228" s="84">
        <f t="shared" si="3"/>
        <v>2.053729873194839E-4</v>
      </c>
      <c r="U228" s="84">
        <f>R228/'סכום נכסי הקרן'!$C$42</f>
        <v>1.7509568611590922E-5</v>
      </c>
    </row>
    <row r="229" spans="2:21">
      <c r="B229" s="76" t="s">
        <v>595</v>
      </c>
      <c r="C229" s="73">
        <v>1155878</v>
      </c>
      <c r="D229" s="86" t="s">
        <v>119</v>
      </c>
      <c r="E229" s="86" t="s">
        <v>26</v>
      </c>
      <c r="F229" s="73" t="s">
        <v>596</v>
      </c>
      <c r="G229" s="86" t="s">
        <v>342</v>
      </c>
      <c r="H229" s="73" t="s">
        <v>469</v>
      </c>
      <c r="I229" s="73" t="s">
        <v>130</v>
      </c>
      <c r="J229" s="73"/>
      <c r="K229" s="83">
        <v>2.0499999999983078</v>
      </c>
      <c r="L229" s="86" t="s">
        <v>132</v>
      </c>
      <c r="M229" s="87">
        <v>3.27E-2</v>
      </c>
      <c r="N229" s="87">
        <v>5.6599999999964325E-2</v>
      </c>
      <c r="O229" s="83">
        <v>673024.3216400001</v>
      </c>
      <c r="P229" s="85">
        <v>96.6</v>
      </c>
      <c r="Q229" s="73"/>
      <c r="R229" s="83">
        <v>650.14149460200008</v>
      </c>
      <c r="S229" s="84">
        <v>2.1325704994724221E-3</v>
      </c>
      <c r="T229" s="84">
        <f t="shared" si="3"/>
        <v>9.9130681573875645E-4</v>
      </c>
      <c r="U229" s="84">
        <f>R229/'סכום נכסי הקרן'!$C$42</f>
        <v>8.4516249833352684E-5</v>
      </c>
    </row>
    <row r="230" spans="2:21">
      <c r="B230" s="76" t="s">
        <v>597</v>
      </c>
      <c r="C230" s="73">
        <v>7200249</v>
      </c>
      <c r="D230" s="86" t="s">
        <v>119</v>
      </c>
      <c r="E230" s="86" t="s">
        <v>26</v>
      </c>
      <c r="F230" s="73" t="s">
        <v>598</v>
      </c>
      <c r="G230" s="86" t="s">
        <v>512</v>
      </c>
      <c r="H230" s="73" t="s">
        <v>469</v>
      </c>
      <c r="I230" s="73" t="s">
        <v>130</v>
      </c>
      <c r="J230" s="73"/>
      <c r="K230" s="83">
        <v>4.8300000000012107</v>
      </c>
      <c r="L230" s="86" t="s">
        <v>132</v>
      </c>
      <c r="M230" s="87">
        <v>7.4999999999999997E-3</v>
      </c>
      <c r="N230" s="87">
        <v>5.170000000001379E-2</v>
      </c>
      <c r="O230" s="83">
        <v>1899438.4014900005</v>
      </c>
      <c r="P230" s="85">
        <v>81.3</v>
      </c>
      <c r="Q230" s="73"/>
      <c r="R230" s="83">
        <v>1544.2434204110002</v>
      </c>
      <c r="S230" s="84">
        <v>3.5731737122707097E-3</v>
      </c>
      <c r="T230" s="84">
        <f t="shared" si="3"/>
        <v>2.354593639266607E-3</v>
      </c>
      <c r="U230" s="84">
        <f>R230/'סכום נכסי הקרן'!$C$42</f>
        <v>2.0074655103019426E-4</v>
      </c>
    </row>
    <row r="231" spans="2:21">
      <c r="B231" s="76" t="s">
        <v>599</v>
      </c>
      <c r="C231" s="73">
        <v>7200173</v>
      </c>
      <c r="D231" s="86" t="s">
        <v>119</v>
      </c>
      <c r="E231" s="86" t="s">
        <v>26</v>
      </c>
      <c r="F231" s="73" t="s">
        <v>598</v>
      </c>
      <c r="G231" s="86" t="s">
        <v>512</v>
      </c>
      <c r="H231" s="73" t="s">
        <v>469</v>
      </c>
      <c r="I231" s="73" t="s">
        <v>130</v>
      </c>
      <c r="J231" s="73"/>
      <c r="K231" s="83">
        <v>2.4600000000147091</v>
      </c>
      <c r="L231" s="86" t="s">
        <v>132</v>
      </c>
      <c r="M231" s="87">
        <v>3.4500000000000003E-2</v>
      </c>
      <c r="N231" s="87">
        <v>5.9300000000388743E-2</v>
      </c>
      <c r="O231" s="83">
        <v>40228.23229700001</v>
      </c>
      <c r="P231" s="85">
        <v>94.64</v>
      </c>
      <c r="Q231" s="73"/>
      <c r="R231" s="83">
        <v>38.071997664000001</v>
      </c>
      <c r="S231" s="84">
        <v>5.5226620364745905E-5</v>
      </c>
      <c r="T231" s="84">
        <f t="shared" si="3"/>
        <v>5.8050487603805858E-5</v>
      </c>
      <c r="U231" s="84">
        <f>R231/'סכום נכסי הקרן'!$C$42</f>
        <v>4.9492341174058406E-6</v>
      </c>
    </row>
    <row r="232" spans="2:21">
      <c r="B232" s="76" t="s">
        <v>600</v>
      </c>
      <c r="C232" s="73">
        <v>1168483</v>
      </c>
      <c r="D232" s="86" t="s">
        <v>119</v>
      </c>
      <c r="E232" s="86" t="s">
        <v>26</v>
      </c>
      <c r="F232" s="73" t="s">
        <v>601</v>
      </c>
      <c r="G232" s="86" t="s">
        <v>512</v>
      </c>
      <c r="H232" s="73" t="s">
        <v>469</v>
      </c>
      <c r="I232" s="73" t="s">
        <v>130</v>
      </c>
      <c r="J232" s="73"/>
      <c r="K232" s="83">
        <v>3.8199999999989021</v>
      </c>
      <c r="L232" s="86" t="s">
        <v>132</v>
      </c>
      <c r="M232" s="87">
        <v>2.5000000000000001E-3</v>
      </c>
      <c r="N232" s="87">
        <v>5.8399999999989023E-2</v>
      </c>
      <c r="O232" s="83">
        <v>1120131.3154150001</v>
      </c>
      <c r="P232" s="85">
        <v>81.3</v>
      </c>
      <c r="Q232" s="73"/>
      <c r="R232" s="83">
        <v>910.66672210000013</v>
      </c>
      <c r="S232" s="84">
        <v>1.9769279236836442E-3</v>
      </c>
      <c r="T232" s="84">
        <f t="shared" si="3"/>
        <v>1.3885440876787024E-3</v>
      </c>
      <c r="U232" s="84">
        <f>R232/'סכום נכסי הקרן'!$C$42</f>
        <v>1.1838367007637417E-4</v>
      </c>
    </row>
    <row r="233" spans="2:21">
      <c r="B233" s="76" t="s">
        <v>602</v>
      </c>
      <c r="C233" s="73">
        <v>1161751</v>
      </c>
      <c r="D233" s="86" t="s">
        <v>119</v>
      </c>
      <c r="E233" s="86" t="s">
        <v>26</v>
      </c>
      <c r="F233" s="73" t="s">
        <v>601</v>
      </c>
      <c r="G233" s="86" t="s">
        <v>512</v>
      </c>
      <c r="H233" s="73" t="s">
        <v>469</v>
      </c>
      <c r="I233" s="73" t="s">
        <v>130</v>
      </c>
      <c r="J233" s="73"/>
      <c r="K233" s="83">
        <v>3.2899999999799241</v>
      </c>
      <c r="L233" s="86" t="s">
        <v>132</v>
      </c>
      <c r="M233" s="87">
        <v>2.0499999999999997E-2</v>
      </c>
      <c r="N233" s="87">
        <v>5.7500000000111517E-2</v>
      </c>
      <c r="O233" s="83">
        <v>25180.540493000004</v>
      </c>
      <c r="P233" s="85">
        <v>89.02</v>
      </c>
      <c r="Q233" s="73"/>
      <c r="R233" s="83">
        <v>22.415717905000005</v>
      </c>
      <c r="S233" s="84">
        <v>4.8289284663606751E-5</v>
      </c>
      <c r="T233" s="84">
        <f t="shared" si="3"/>
        <v>3.4178489026464651E-5</v>
      </c>
      <c r="U233" s="84">
        <f>R233/'סכום נכסי הקרן'!$C$42</f>
        <v>2.9139693903289424E-6</v>
      </c>
    </row>
    <row r="234" spans="2:21">
      <c r="B234" s="76" t="s">
        <v>603</v>
      </c>
      <c r="C234" s="73">
        <v>1162825</v>
      </c>
      <c r="D234" s="86" t="s">
        <v>119</v>
      </c>
      <c r="E234" s="86" t="s">
        <v>26</v>
      </c>
      <c r="F234" s="73" t="s">
        <v>604</v>
      </c>
      <c r="G234" s="86" t="s">
        <v>476</v>
      </c>
      <c r="H234" s="73" t="s">
        <v>469</v>
      </c>
      <c r="I234" s="73" t="s">
        <v>130</v>
      </c>
      <c r="J234" s="73"/>
      <c r="K234" s="85">
        <v>2.6099999807958332</v>
      </c>
      <c r="L234" s="86" t="s">
        <v>132</v>
      </c>
      <c r="M234" s="87">
        <v>2.4E-2</v>
      </c>
      <c r="N234" s="87">
        <v>6.0699968766142483E-2</v>
      </c>
      <c r="O234" s="83">
        <v>0.72077700000000011</v>
      </c>
      <c r="P234" s="85">
        <v>91.2</v>
      </c>
      <c r="Q234" s="83">
        <v>8.7120000000000006E-6</v>
      </c>
      <c r="R234" s="83">
        <v>6.6594400000000013E-4</v>
      </c>
      <c r="S234" s="84">
        <v>2.7657558720467097E-9</v>
      </c>
      <c r="T234" s="84">
        <f t="shared" si="3"/>
        <v>1.0154017726625193E-9</v>
      </c>
      <c r="U234" s="84">
        <f>R234/'סכום נכסי הקרן'!$C$42</f>
        <v>8.6570523411180357E-11</v>
      </c>
    </row>
    <row r="235" spans="2:21">
      <c r="B235" s="76" t="s">
        <v>605</v>
      </c>
      <c r="C235" s="73">
        <v>1140102</v>
      </c>
      <c r="D235" s="86" t="s">
        <v>119</v>
      </c>
      <c r="E235" s="86" t="s">
        <v>26</v>
      </c>
      <c r="F235" s="73" t="s">
        <v>475</v>
      </c>
      <c r="G235" s="86" t="s">
        <v>476</v>
      </c>
      <c r="H235" s="73" t="s">
        <v>477</v>
      </c>
      <c r="I235" s="73" t="s">
        <v>294</v>
      </c>
      <c r="J235" s="73"/>
      <c r="K235" s="83">
        <v>2.5500000000002632</v>
      </c>
      <c r="L235" s="86" t="s">
        <v>132</v>
      </c>
      <c r="M235" s="87">
        <v>4.2999999999999997E-2</v>
      </c>
      <c r="N235" s="87">
        <v>6.1100000000002277E-2</v>
      </c>
      <c r="O235" s="83">
        <v>1179487.70646</v>
      </c>
      <c r="P235" s="85">
        <v>96.61</v>
      </c>
      <c r="Q235" s="73"/>
      <c r="R235" s="83">
        <v>1139.5031124340003</v>
      </c>
      <c r="S235" s="84">
        <v>1.0624720497667635E-3</v>
      </c>
      <c r="T235" s="84">
        <f t="shared" si="3"/>
        <v>1.7374636310559773E-3</v>
      </c>
      <c r="U235" s="84">
        <f>R235/'סכום נכסי הקרן'!$C$42</f>
        <v>1.4813164601239817E-4</v>
      </c>
    </row>
    <row r="236" spans="2:21">
      <c r="B236" s="76" t="s">
        <v>606</v>
      </c>
      <c r="C236" s="73">
        <v>1137512</v>
      </c>
      <c r="D236" s="86" t="s">
        <v>119</v>
      </c>
      <c r="E236" s="86" t="s">
        <v>26</v>
      </c>
      <c r="F236" s="73" t="s">
        <v>607</v>
      </c>
      <c r="G236" s="86" t="s">
        <v>468</v>
      </c>
      <c r="H236" s="73" t="s">
        <v>469</v>
      </c>
      <c r="I236" s="73" t="s">
        <v>130</v>
      </c>
      <c r="J236" s="73"/>
      <c r="K236" s="83">
        <v>1.0999999999989734</v>
      </c>
      <c r="L236" s="86" t="s">
        <v>132</v>
      </c>
      <c r="M236" s="87">
        <v>3.5000000000000003E-2</v>
      </c>
      <c r="N236" s="87">
        <v>6.0699999999968862E-2</v>
      </c>
      <c r="O236" s="83">
        <v>597871.70094200002</v>
      </c>
      <c r="P236" s="85">
        <v>97.76</v>
      </c>
      <c r="Q236" s="73"/>
      <c r="R236" s="83">
        <v>584.47938802600015</v>
      </c>
      <c r="S236" s="84">
        <v>3.1184628674212392E-3</v>
      </c>
      <c r="T236" s="84">
        <f t="shared" si="3"/>
        <v>8.9118815799272145E-4</v>
      </c>
      <c r="U236" s="84">
        <f>R236/'סכום נכסי הקרן'!$C$42</f>
        <v>7.5980392562223248E-5</v>
      </c>
    </row>
    <row r="237" spans="2:21">
      <c r="B237" s="76" t="s">
        <v>608</v>
      </c>
      <c r="C237" s="73">
        <v>1141852</v>
      </c>
      <c r="D237" s="86" t="s">
        <v>119</v>
      </c>
      <c r="E237" s="86" t="s">
        <v>26</v>
      </c>
      <c r="F237" s="73" t="s">
        <v>607</v>
      </c>
      <c r="G237" s="86" t="s">
        <v>468</v>
      </c>
      <c r="H237" s="73" t="s">
        <v>469</v>
      </c>
      <c r="I237" s="73" t="s">
        <v>130</v>
      </c>
      <c r="J237" s="73"/>
      <c r="K237" s="83">
        <v>2.6099999999990158</v>
      </c>
      <c r="L237" s="86" t="s">
        <v>132</v>
      </c>
      <c r="M237" s="87">
        <v>2.6499999999999999E-2</v>
      </c>
      <c r="N237" s="87">
        <v>6.4299999999983884E-2</v>
      </c>
      <c r="O237" s="83">
        <v>490282.70632400009</v>
      </c>
      <c r="P237" s="85">
        <v>91.15</v>
      </c>
      <c r="Q237" s="73"/>
      <c r="R237" s="83">
        <v>446.89270340400009</v>
      </c>
      <c r="S237" s="84">
        <v>7.9778997437967333E-4</v>
      </c>
      <c r="T237" s="84">
        <f t="shared" si="3"/>
        <v>6.814021047210683E-4</v>
      </c>
      <c r="U237" s="84">
        <f>R237/'סכום נכסי הקרן'!$C$42</f>
        <v>5.8094577385368232E-5</v>
      </c>
    </row>
    <row r="238" spans="2:21">
      <c r="B238" s="76" t="s">
        <v>609</v>
      </c>
      <c r="C238" s="73">
        <v>1168038</v>
      </c>
      <c r="D238" s="86" t="s">
        <v>119</v>
      </c>
      <c r="E238" s="86" t="s">
        <v>26</v>
      </c>
      <c r="F238" s="73" t="s">
        <v>607</v>
      </c>
      <c r="G238" s="86" t="s">
        <v>468</v>
      </c>
      <c r="H238" s="73" t="s">
        <v>469</v>
      </c>
      <c r="I238" s="73" t="s">
        <v>130</v>
      </c>
      <c r="J238" s="73"/>
      <c r="K238" s="83">
        <v>2.1599999999983606</v>
      </c>
      <c r="L238" s="86" t="s">
        <v>132</v>
      </c>
      <c r="M238" s="87">
        <v>4.99E-2</v>
      </c>
      <c r="N238" s="87">
        <v>5.9199999999962657E-2</v>
      </c>
      <c r="O238" s="83">
        <v>396891.93304500007</v>
      </c>
      <c r="P238" s="85">
        <v>98.22</v>
      </c>
      <c r="Q238" s="83">
        <v>49.269652356000009</v>
      </c>
      <c r="R238" s="83">
        <v>439.09690906700001</v>
      </c>
      <c r="S238" s="84">
        <v>2.2467139602116134E-3</v>
      </c>
      <c r="T238" s="84">
        <f t="shared" si="3"/>
        <v>6.6951542447602917E-4</v>
      </c>
      <c r="U238" s="84">
        <f>R238/'סכום נכסי הקרן'!$C$42</f>
        <v>5.7081149835664334E-5</v>
      </c>
    </row>
    <row r="239" spans="2:21">
      <c r="B239" s="76" t="s">
        <v>610</v>
      </c>
      <c r="C239" s="73">
        <v>1190008</v>
      </c>
      <c r="D239" s="86" t="s">
        <v>119</v>
      </c>
      <c r="E239" s="86" t="s">
        <v>26</v>
      </c>
      <c r="F239" s="73" t="s">
        <v>611</v>
      </c>
      <c r="G239" s="86" t="s">
        <v>476</v>
      </c>
      <c r="H239" s="73" t="s">
        <v>477</v>
      </c>
      <c r="I239" s="73" t="s">
        <v>294</v>
      </c>
      <c r="J239" s="73"/>
      <c r="K239" s="83">
        <v>3.6699999999999671</v>
      </c>
      <c r="L239" s="86" t="s">
        <v>132</v>
      </c>
      <c r="M239" s="87">
        <v>5.3399999999999996E-2</v>
      </c>
      <c r="N239" s="87">
        <v>6.3199999999995843E-2</v>
      </c>
      <c r="O239" s="83">
        <v>1852120.2982040003</v>
      </c>
      <c r="P239" s="85">
        <v>98.56</v>
      </c>
      <c r="Q239" s="73"/>
      <c r="R239" s="83">
        <v>1825.4498275180003</v>
      </c>
      <c r="S239" s="84">
        <v>4.6303007455100005E-3</v>
      </c>
      <c r="T239" s="84">
        <f t="shared" si="3"/>
        <v>2.7833646534367266E-3</v>
      </c>
      <c r="U239" s="84">
        <f>R239/'סכום נכסי הקרן'!$C$42</f>
        <v>2.3730245640636775E-4</v>
      </c>
    </row>
    <row r="240" spans="2:21">
      <c r="B240" s="76" t="s">
        <v>612</v>
      </c>
      <c r="C240" s="73">
        <v>1180355</v>
      </c>
      <c r="D240" s="86" t="s">
        <v>119</v>
      </c>
      <c r="E240" s="86" t="s">
        <v>26</v>
      </c>
      <c r="F240" s="73" t="s">
        <v>486</v>
      </c>
      <c r="G240" s="86" t="s">
        <v>304</v>
      </c>
      <c r="H240" s="73" t="s">
        <v>487</v>
      </c>
      <c r="I240" s="73" t="s">
        <v>294</v>
      </c>
      <c r="J240" s="73"/>
      <c r="K240" s="83">
        <v>3.7499999999935762</v>
      </c>
      <c r="L240" s="86" t="s">
        <v>132</v>
      </c>
      <c r="M240" s="87">
        <v>2.5000000000000001E-2</v>
      </c>
      <c r="N240" s="87">
        <v>6.4299999999898064E-2</v>
      </c>
      <c r="O240" s="83">
        <v>269081.85414800007</v>
      </c>
      <c r="P240" s="85">
        <v>86.77</v>
      </c>
      <c r="Q240" s="73"/>
      <c r="R240" s="83">
        <v>233.48231596600002</v>
      </c>
      <c r="S240" s="84">
        <v>3.1628148970047035E-4</v>
      </c>
      <c r="T240" s="84">
        <f t="shared" si="3"/>
        <v>3.560034440091461E-4</v>
      </c>
      <c r="U240" s="84">
        <f>R240/'סכום נכסי הקרן'!$C$42</f>
        <v>3.0351930943789882E-5</v>
      </c>
    </row>
    <row r="241" spans="2:21">
      <c r="B241" s="76" t="s">
        <v>613</v>
      </c>
      <c r="C241" s="73">
        <v>1188572</v>
      </c>
      <c r="D241" s="86" t="s">
        <v>119</v>
      </c>
      <c r="E241" s="86" t="s">
        <v>26</v>
      </c>
      <c r="F241" s="73" t="s">
        <v>614</v>
      </c>
      <c r="G241" s="86" t="s">
        <v>476</v>
      </c>
      <c r="H241" s="73" t="s">
        <v>489</v>
      </c>
      <c r="I241" s="73" t="s">
        <v>130</v>
      </c>
      <c r="J241" s="73"/>
      <c r="K241" s="83">
        <v>3.1200000000003412</v>
      </c>
      <c r="L241" s="86" t="s">
        <v>132</v>
      </c>
      <c r="M241" s="87">
        <v>4.53E-2</v>
      </c>
      <c r="N241" s="87">
        <v>6.6700000000006046E-2</v>
      </c>
      <c r="O241" s="83">
        <v>3581072.9955580006</v>
      </c>
      <c r="P241" s="85">
        <v>95.03</v>
      </c>
      <c r="Q241" s="73"/>
      <c r="R241" s="83">
        <v>3403.0937870820003</v>
      </c>
      <c r="S241" s="84">
        <v>5.1158185650828584E-3</v>
      </c>
      <c r="T241" s="84">
        <f t="shared" si="3"/>
        <v>5.1888859482777357E-3</v>
      </c>
      <c r="U241" s="84">
        <f>R241/'סכום נכסי הקרן'!$C$42</f>
        <v>4.4239096735615105E-4</v>
      </c>
    </row>
    <row r="242" spans="2:21">
      <c r="B242" s="76" t="s">
        <v>615</v>
      </c>
      <c r="C242" s="73">
        <v>1198142</v>
      </c>
      <c r="D242" s="86" t="s">
        <v>119</v>
      </c>
      <c r="E242" s="86" t="s">
        <v>26</v>
      </c>
      <c r="F242" s="73" t="s">
        <v>480</v>
      </c>
      <c r="G242" s="86" t="s">
        <v>468</v>
      </c>
      <c r="H242" s="73" t="s">
        <v>489</v>
      </c>
      <c r="I242" s="73" t="s">
        <v>130</v>
      </c>
      <c r="J242" s="73"/>
      <c r="K242" s="83">
        <v>4.6599999999987975</v>
      </c>
      <c r="L242" s="86" t="s">
        <v>132</v>
      </c>
      <c r="M242" s="87">
        <v>5.5E-2</v>
      </c>
      <c r="N242" s="87">
        <v>7.239999999997361E-2</v>
      </c>
      <c r="O242" s="83">
        <v>1281153.6500000001</v>
      </c>
      <c r="P242" s="85">
        <v>93.5</v>
      </c>
      <c r="Q242" s="73"/>
      <c r="R242" s="83">
        <v>1197.8786312340003</v>
      </c>
      <c r="S242" s="84">
        <v>2.8845846336048708E-3</v>
      </c>
      <c r="T242" s="84">
        <f t="shared" si="3"/>
        <v>1.8264720240584132E-3</v>
      </c>
      <c r="U242" s="84">
        <f>R242/'סכום נכסי הקרן'!$C$42</f>
        <v>1.5572027090715688E-4</v>
      </c>
    </row>
    <row r="243" spans="2:21">
      <c r="B243" s="76" t="s">
        <v>616</v>
      </c>
      <c r="C243" s="73">
        <v>1150812</v>
      </c>
      <c r="D243" s="86" t="s">
        <v>119</v>
      </c>
      <c r="E243" s="86" t="s">
        <v>26</v>
      </c>
      <c r="F243" s="73" t="s">
        <v>500</v>
      </c>
      <c r="G243" s="86" t="s">
        <v>501</v>
      </c>
      <c r="H243" s="73" t="s">
        <v>489</v>
      </c>
      <c r="I243" s="73" t="s">
        <v>130</v>
      </c>
      <c r="J243" s="73"/>
      <c r="K243" s="83">
        <v>1.6599999999986419</v>
      </c>
      <c r="L243" s="86" t="s">
        <v>132</v>
      </c>
      <c r="M243" s="87">
        <v>3.7499999999999999E-2</v>
      </c>
      <c r="N243" s="87">
        <v>6.2299999999974688E-2</v>
      </c>
      <c r="O243" s="83">
        <v>333789.85280300007</v>
      </c>
      <c r="P243" s="85">
        <v>97.06</v>
      </c>
      <c r="Q243" s="73"/>
      <c r="R243" s="83">
        <v>323.9764313340001</v>
      </c>
      <c r="S243" s="84">
        <v>9.0314583103165761E-4</v>
      </c>
      <c r="T243" s="84">
        <f t="shared" si="3"/>
        <v>4.9398484358657878E-4</v>
      </c>
      <c r="U243" s="84">
        <f>R243/'סכום נכסי הקרן'!$C$42</f>
        <v>4.2115867450522436E-5</v>
      </c>
    </row>
    <row r="244" spans="2:21">
      <c r="B244" s="76" t="s">
        <v>617</v>
      </c>
      <c r="C244" s="73">
        <v>1161785</v>
      </c>
      <c r="D244" s="86" t="s">
        <v>119</v>
      </c>
      <c r="E244" s="86" t="s">
        <v>26</v>
      </c>
      <c r="F244" s="73" t="s">
        <v>500</v>
      </c>
      <c r="G244" s="86" t="s">
        <v>501</v>
      </c>
      <c r="H244" s="73" t="s">
        <v>489</v>
      </c>
      <c r="I244" s="73" t="s">
        <v>130</v>
      </c>
      <c r="J244" s="73"/>
      <c r="K244" s="83">
        <v>3.7400000000003635</v>
      </c>
      <c r="L244" s="86" t="s">
        <v>132</v>
      </c>
      <c r="M244" s="87">
        <v>2.6600000000000002E-2</v>
      </c>
      <c r="N244" s="87">
        <v>6.8300000000004829E-2</v>
      </c>
      <c r="O244" s="83">
        <v>4027295.3693930004</v>
      </c>
      <c r="P244" s="85">
        <v>86.05</v>
      </c>
      <c r="Q244" s="73"/>
      <c r="R244" s="83">
        <v>3465.4875310510006</v>
      </c>
      <c r="S244" s="84">
        <v>5.1951040170371129E-3</v>
      </c>
      <c r="T244" s="84">
        <f t="shared" si="3"/>
        <v>5.2840211521825303E-3</v>
      </c>
      <c r="U244" s="84">
        <f>R244/'סכום נכסי הקרן'!$C$42</f>
        <v>4.5050194826892981E-4</v>
      </c>
    </row>
    <row r="245" spans="2:21">
      <c r="B245" s="76" t="s">
        <v>618</v>
      </c>
      <c r="C245" s="73">
        <v>1172725</v>
      </c>
      <c r="D245" s="86" t="s">
        <v>119</v>
      </c>
      <c r="E245" s="86" t="s">
        <v>26</v>
      </c>
      <c r="F245" s="73" t="s">
        <v>619</v>
      </c>
      <c r="G245" s="86" t="s">
        <v>476</v>
      </c>
      <c r="H245" s="73" t="s">
        <v>489</v>
      </c>
      <c r="I245" s="73" t="s">
        <v>130</v>
      </c>
      <c r="J245" s="73"/>
      <c r="K245" s="83">
        <v>3.1600000000009851</v>
      </c>
      <c r="L245" s="86" t="s">
        <v>132</v>
      </c>
      <c r="M245" s="87">
        <v>2.5000000000000001E-2</v>
      </c>
      <c r="N245" s="87">
        <v>6.620000000001619E-2</v>
      </c>
      <c r="O245" s="83">
        <v>1281153.6500000001</v>
      </c>
      <c r="P245" s="85">
        <v>88.69</v>
      </c>
      <c r="Q245" s="73"/>
      <c r="R245" s="83">
        <v>1136.2552290680003</v>
      </c>
      <c r="S245" s="84">
        <v>6.0748211082539859E-3</v>
      </c>
      <c r="T245" s="84">
        <f t="shared" si="3"/>
        <v>1.7325114030499625E-3</v>
      </c>
      <c r="U245" s="84">
        <f>R245/'סכום נכסי הקרן'!$C$42</f>
        <v>1.4770943188782749E-4</v>
      </c>
    </row>
    <row r="246" spans="2:21">
      <c r="B246" s="76" t="s">
        <v>620</v>
      </c>
      <c r="C246" s="73">
        <v>1198571</v>
      </c>
      <c r="D246" s="86" t="s">
        <v>119</v>
      </c>
      <c r="E246" s="86" t="s">
        <v>26</v>
      </c>
      <c r="F246" s="73" t="s">
        <v>621</v>
      </c>
      <c r="G246" s="86" t="s">
        <v>304</v>
      </c>
      <c r="H246" s="73" t="s">
        <v>489</v>
      </c>
      <c r="I246" s="73" t="s">
        <v>130</v>
      </c>
      <c r="J246" s="73"/>
      <c r="K246" s="83">
        <v>5.0000000000000009</v>
      </c>
      <c r="L246" s="86" t="s">
        <v>132</v>
      </c>
      <c r="M246" s="87">
        <v>6.7699999999999996E-2</v>
      </c>
      <c r="N246" s="87">
        <v>6.6900000000004303E-2</v>
      </c>
      <c r="O246" s="83">
        <v>1711544.4071810003</v>
      </c>
      <c r="P246" s="85">
        <v>101.88</v>
      </c>
      <c r="Q246" s="73"/>
      <c r="R246" s="83">
        <v>1743.7214210250004</v>
      </c>
      <c r="S246" s="84">
        <v>2.282059209574667E-3</v>
      </c>
      <c r="T246" s="84">
        <f t="shared" si="3"/>
        <v>2.6587488166248097E-3</v>
      </c>
      <c r="U246" s="84">
        <f>R246/'סכום נכסי הקרן'!$C$42</f>
        <v>2.2667803314005598E-4</v>
      </c>
    </row>
    <row r="247" spans="2:21">
      <c r="B247" s="76" t="s">
        <v>622</v>
      </c>
      <c r="C247" s="73">
        <v>1159375</v>
      </c>
      <c r="D247" s="86" t="s">
        <v>119</v>
      </c>
      <c r="E247" s="86" t="s">
        <v>26</v>
      </c>
      <c r="F247" s="73" t="s">
        <v>623</v>
      </c>
      <c r="G247" s="86" t="s">
        <v>512</v>
      </c>
      <c r="H247" s="73" t="s">
        <v>505</v>
      </c>
      <c r="I247" s="73"/>
      <c r="J247" s="73"/>
      <c r="K247" s="83">
        <v>1.2099999999977689</v>
      </c>
      <c r="L247" s="86" t="s">
        <v>132</v>
      </c>
      <c r="M247" s="87">
        <v>3.5499999999999997E-2</v>
      </c>
      <c r="N247" s="87">
        <v>7.5699999999888454E-2</v>
      </c>
      <c r="O247" s="83">
        <v>232652.13224400004</v>
      </c>
      <c r="P247" s="85">
        <v>96.33</v>
      </c>
      <c r="Q247" s="73"/>
      <c r="R247" s="83">
        <v>224.11380175000005</v>
      </c>
      <c r="S247" s="84">
        <v>8.123260567788539E-4</v>
      </c>
      <c r="T247" s="84">
        <f t="shared" si="3"/>
        <v>3.4171875048815878E-4</v>
      </c>
      <c r="U247" s="84">
        <f>R247/'סכום נכסי הקרן'!$C$42</f>
        <v>2.9134054997367658E-5</v>
      </c>
    </row>
    <row r="248" spans="2:21">
      <c r="B248" s="76" t="s">
        <v>624</v>
      </c>
      <c r="C248" s="73">
        <v>1193275</v>
      </c>
      <c r="D248" s="86" t="s">
        <v>119</v>
      </c>
      <c r="E248" s="86" t="s">
        <v>26</v>
      </c>
      <c r="F248" s="73" t="s">
        <v>623</v>
      </c>
      <c r="G248" s="86" t="s">
        <v>512</v>
      </c>
      <c r="H248" s="73" t="s">
        <v>505</v>
      </c>
      <c r="I248" s="73"/>
      <c r="J248" s="73"/>
      <c r="K248" s="83">
        <v>3.5900000000015222</v>
      </c>
      <c r="L248" s="86" t="s">
        <v>132</v>
      </c>
      <c r="M248" s="87">
        <v>6.0499999999999998E-2</v>
      </c>
      <c r="N248" s="87">
        <v>6.1400000000026454E-2</v>
      </c>
      <c r="O248" s="83">
        <v>1167822.7981210002</v>
      </c>
      <c r="P248" s="85">
        <v>99.98</v>
      </c>
      <c r="Q248" s="83">
        <v>35.326639643</v>
      </c>
      <c r="R248" s="83">
        <v>1203.112132363</v>
      </c>
      <c r="S248" s="84">
        <v>5.3082854460045461E-3</v>
      </c>
      <c r="T248" s="84">
        <f t="shared" si="3"/>
        <v>1.8344518336574449E-3</v>
      </c>
      <c r="U248" s="84">
        <f>R248/'סכום נכסי הקרן'!$C$42</f>
        <v>1.564006087914392E-4</v>
      </c>
    </row>
    <row r="249" spans="2:21">
      <c r="B249" s="76" t="s">
        <v>625</v>
      </c>
      <c r="C249" s="73">
        <v>7200116</v>
      </c>
      <c r="D249" s="86" t="s">
        <v>119</v>
      </c>
      <c r="E249" s="86" t="s">
        <v>26</v>
      </c>
      <c r="F249" s="73" t="s">
        <v>598</v>
      </c>
      <c r="G249" s="86" t="s">
        <v>512</v>
      </c>
      <c r="H249" s="73" t="s">
        <v>505</v>
      </c>
      <c r="I249" s="73"/>
      <c r="J249" s="73"/>
      <c r="K249" s="85">
        <v>1.31</v>
      </c>
      <c r="L249" s="86" t="s">
        <v>132</v>
      </c>
      <c r="M249" s="87">
        <v>4.2500000000000003E-2</v>
      </c>
      <c r="N249" s="87">
        <v>6.1200321754155997E-2</v>
      </c>
      <c r="O249" s="83">
        <v>3.4335000000000004E-2</v>
      </c>
      <c r="P249" s="85">
        <v>98.05</v>
      </c>
      <c r="Q249" s="73"/>
      <c r="R249" s="83">
        <v>3.3566000000000004E-5</v>
      </c>
      <c r="S249" s="84">
        <v>3.9128205128205131E-10</v>
      </c>
      <c r="T249" s="84">
        <f t="shared" si="3"/>
        <v>5.1179942909899511E-11</v>
      </c>
      <c r="U249" s="84">
        <f>R249/'סכום נכסי הקרן'!$C$42</f>
        <v>4.3634692839333028E-12</v>
      </c>
    </row>
    <row r="250" spans="2:21">
      <c r="B250" s="76" t="s">
        <v>626</v>
      </c>
      <c r="C250" s="73">
        <v>1183581</v>
      </c>
      <c r="D250" s="86" t="s">
        <v>119</v>
      </c>
      <c r="E250" s="86" t="s">
        <v>26</v>
      </c>
      <c r="F250" s="73" t="s">
        <v>627</v>
      </c>
      <c r="G250" s="86" t="s">
        <v>297</v>
      </c>
      <c r="H250" s="73" t="s">
        <v>505</v>
      </c>
      <c r="I250" s="73"/>
      <c r="J250" s="73"/>
      <c r="K250" s="83">
        <v>2.229999999999178</v>
      </c>
      <c r="L250" s="86" t="s">
        <v>132</v>
      </c>
      <c r="M250" s="87">
        <v>0.01</v>
      </c>
      <c r="N250" s="87">
        <v>7.069999999995763E-2</v>
      </c>
      <c r="O250" s="83">
        <v>359337.97575200006</v>
      </c>
      <c r="P250" s="85">
        <v>88</v>
      </c>
      <c r="Q250" s="73"/>
      <c r="R250" s="83">
        <v>316.21741866200006</v>
      </c>
      <c r="S250" s="84">
        <v>1.9963220875111112E-3</v>
      </c>
      <c r="T250" s="84">
        <f t="shared" si="3"/>
        <v>4.8215424638732509E-4</v>
      </c>
      <c r="U250" s="84">
        <f>R250/'סכום נכסי הקרן'!$C$42</f>
        <v>4.1107221395945737E-5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92" t="s">
        <v>47</v>
      </c>
      <c r="C252" s="71"/>
      <c r="D252" s="71"/>
      <c r="E252" s="71"/>
      <c r="F252" s="71"/>
      <c r="G252" s="71"/>
      <c r="H252" s="71"/>
      <c r="I252" s="71"/>
      <c r="J252" s="71"/>
      <c r="K252" s="80">
        <v>3.3961974867462486</v>
      </c>
      <c r="L252" s="71"/>
      <c r="M252" s="71"/>
      <c r="N252" s="94">
        <v>5.6999436699463814E-2</v>
      </c>
      <c r="O252" s="80"/>
      <c r="P252" s="82"/>
      <c r="Q252" s="71"/>
      <c r="R252" s="80">
        <v>1159.8980385010002</v>
      </c>
      <c r="S252" s="71"/>
      <c r="T252" s="81">
        <f t="shared" si="3"/>
        <v>1.7685609066253236E-3</v>
      </c>
      <c r="U252" s="81">
        <f>R252/'סכום נכסי הקרן'!$C$42</f>
        <v>1.5078291912928564E-4</v>
      </c>
    </row>
    <row r="253" spans="2:21">
      <c r="B253" s="76" t="s">
        <v>628</v>
      </c>
      <c r="C253" s="73">
        <v>1178250</v>
      </c>
      <c r="D253" s="86" t="s">
        <v>119</v>
      </c>
      <c r="E253" s="86" t="s">
        <v>26</v>
      </c>
      <c r="F253" s="73" t="s">
        <v>629</v>
      </c>
      <c r="G253" s="86" t="s">
        <v>519</v>
      </c>
      <c r="H253" s="73" t="s">
        <v>329</v>
      </c>
      <c r="I253" s="73" t="s">
        <v>294</v>
      </c>
      <c r="J253" s="73"/>
      <c r="K253" s="83">
        <v>3.0199999999986979</v>
      </c>
      <c r="L253" s="86" t="s">
        <v>132</v>
      </c>
      <c r="M253" s="87">
        <v>2.12E-2</v>
      </c>
      <c r="N253" s="87">
        <v>5.689999999997964E-2</v>
      </c>
      <c r="O253" s="83">
        <v>911094.01349000027</v>
      </c>
      <c r="P253" s="85">
        <v>106.21</v>
      </c>
      <c r="Q253" s="73"/>
      <c r="R253" s="83">
        <v>967.67290211300019</v>
      </c>
      <c r="S253" s="84">
        <v>6.0739600899333349E-3</v>
      </c>
      <c r="T253" s="84">
        <f t="shared" si="3"/>
        <v>1.4754645738425825E-3</v>
      </c>
      <c r="U253" s="84">
        <f>R253/'סכום נכסי הקרן'!$C$42</f>
        <v>1.2579428544553039E-4</v>
      </c>
    </row>
    <row r="254" spans="2:21">
      <c r="B254" s="76" t="s">
        <v>630</v>
      </c>
      <c r="C254" s="73">
        <v>1178268</v>
      </c>
      <c r="D254" s="86" t="s">
        <v>119</v>
      </c>
      <c r="E254" s="86" t="s">
        <v>26</v>
      </c>
      <c r="F254" s="73" t="s">
        <v>629</v>
      </c>
      <c r="G254" s="86" t="s">
        <v>519</v>
      </c>
      <c r="H254" s="73" t="s">
        <v>329</v>
      </c>
      <c r="I254" s="73" t="s">
        <v>294</v>
      </c>
      <c r="J254" s="73"/>
      <c r="K254" s="83">
        <v>5.2900000000121725</v>
      </c>
      <c r="L254" s="86" t="s">
        <v>132</v>
      </c>
      <c r="M254" s="87">
        <v>2.6699999999999998E-2</v>
      </c>
      <c r="N254" s="87">
        <v>5.7500000000130037E-2</v>
      </c>
      <c r="O254" s="83">
        <v>191059.55612200004</v>
      </c>
      <c r="P254" s="85">
        <v>100.61</v>
      </c>
      <c r="Q254" s="73"/>
      <c r="R254" s="83">
        <v>192.22501365400004</v>
      </c>
      <c r="S254" s="84">
        <v>1.1144397813929075E-3</v>
      </c>
      <c r="T254" s="84">
        <f t="shared" si="3"/>
        <v>2.9309614564340029E-4</v>
      </c>
      <c r="U254" s="84">
        <f>R254/'סכום נכסי הקרן'!$C$42</f>
        <v>2.4988617728740059E-5</v>
      </c>
    </row>
    <row r="255" spans="2:21">
      <c r="B255" s="76" t="s">
        <v>631</v>
      </c>
      <c r="C255" s="73">
        <v>2320174</v>
      </c>
      <c r="D255" s="86" t="s">
        <v>119</v>
      </c>
      <c r="E255" s="86" t="s">
        <v>26</v>
      </c>
      <c r="F255" s="73" t="s">
        <v>530</v>
      </c>
      <c r="G255" s="86" t="s">
        <v>126</v>
      </c>
      <c r="H255" s="73" t="s">
        <v>329</v>
      </c>
      <c r="I255" s="73" t="s">
        <v>294</v>
      </c>
      <c r="J255" s="73"/>
      <c r="K255" s="85">
        <v>0.97999951594382451</v>
      </c>
      <c r="L255" s="86" t="s">
        <v>132</v>
      </c>
      <c r="M255" s="87">
        <v>3.49E-2</v>
      </c>
      <c r="N255" s="87">
        <v>7.2700422798601519E-2</v>
      </c>
      <c r="O255" s="83">
        <v>4.7146000000000007E-2</v>
      </c>
      <c r="P255" s="85">
        <v>104.41</v>
      </c>
      <c r="Q255" s="73"/>
      <c r="R255" s="83">
        <v>4.9195999999999995E-5</v>
      </c>
      <c r="S255" s="84">
        <v>5.6154696405058078E-11</v>
      </c>
      <c r="T255" s="84">
        <f t="shared" si="3"/>
        <v>7.5011871280325805E-11</v>
      </c>
      <c r="U255" s="84">
        <f>R255/'סכום נכסי הקרן'!$C$42</f>
        <v>6.3953177290229018E-12</v>
      </c>
    </row>
    <row r="256" spans="2:21">
      <c r="B256" s="76" t="s">
        <v>632</v>
      </c>
      <c r="C256" s="73">
        <v>2320224</v>
      </c>
      <c r="D256" s="86" t="s">
        <v>119</v>
      </c>
      <c r="E256" s="86" t="s">
        <v>26</v>
      </c>
      <c r="F256" s="73" t="s">
        <v>530</v>
      </c>
      <c r="G256" s="86" t="s">
        <v>126</v>
      </c>
      <c r="H256" s="73" t="s">
        <v>329</v>
      </c>
      <c r="I256" s="73" t="s">
        <v>294</v>
      </c>
      <c r="J256" s="73"/>
      <c r="K256" s="85">
        <v>3.6500002698574616</v>
      </c>
      <c r="L256" s="86" t="s">
        <v>132</v>
      </c>
      <c r="M256" s="87">
        <v>3.7699999999999997E-2</v>
      </c>
      <c r="N256" s="87">
        <v>6.5700182218716846E-2</v>
      </c>
      <c r="O256" s="83">
        <v>7.0720000000000019E-2</v>
      </c>
      <c r="P256" s="85">
        <v>104</v>
      </c>
      <c r="Q256" s="73"/>
      <c r="R256" s="83">
        <v>7.3538000000000027E-5</v>
      </c>
      <c r="S256" s="84">
        <v>3.7008138964724533E-10</v>
      </c>
      <c r="T256" s="84">
        <f t="shared" si="3"/>
        <v>1.1212746951403775E-10</v>
      </c>
      <c r="U256" s="84">
        <f>R256/'סכום נכסי הקרן'!$C$42</f>
        <v>9.5596974379397991E-12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198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4.9547745509333048</v>
      </c>
      <c r="L258" s="71"/>
      <c r="M258" s="71"/>
      <c r="N258" s="94">
        <v>7.7176571339041586E-2</v>
      </c>
      <c r="O258" s="80"/>
      <c r="P258" s="82"/>
      <c r="Q258" s="71"/>
      <c r="R258" s="80">
        <v>203134.26335342505</v>
      </c>
      <c r="S258" s="71"/>
      <c r="T258" s="81">
        <f t="shared" si="3"/>
        <v>0.3097300840574625</v>
      </c>
      <c r="U258" s="81">
        <f>R258/'סכום נכסי הקרן'!$C$42</f>
        <v>2.6406784205955089E-2</v>
      </c>
    </row>
    <row r="259" spans="2:21">
      <c r="B259" s="92" t="s">
        <v>64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5.182158360524836</v>
      </c>
      <c r="L259" s="71"/>
      <c r="M259" s="71"/>
      <c r="N259" s="94">
        <v>7.7449467747512962E-2</v>
      </c>
      <c r="O259" s="80"/>
      <c r="P259" s="82"/>
      <c r="Q259" s="71"/>
      <c r="R259" s="80">
        <v>35360.427997708008</v>
      </c>
      <c r="S259" s="71"/>
      <c r="T259" s="81">
        <f t="shared" si="3"/>
        <v>5.3916006857901086E-2</v>
      </c>
      <c r="U259" s="81">
        <f>R259/'סכום נכסי הקרן'!$C$42</f>
        <v>4.5967390047885973E-3</v>
      </c>
    </row>
    <row r="260" spans="2:21">
      <c r="B260" s="76" t="s">
        <v>633</v>
      </c>
      <c r="C260" s="73" t="s">
        <v>634</v>
      </c>
      <c r="D260" s="86" t="s">
        <v>26</v>
      </c>
      <c r="E260" s="86" t="s">
        <v>26</v>
      </c>
      <c r="F260" s="73" t="s">
        <v>303</v>
      </c>
      <c r="G260" s="86" t="s">
        <v>304</v>
      </c>
      <c r="H260" s="73" t="s">
        <v>635</v>
      </c>
      <c r="I260" s="73" t="s">
        <v>636</v>
      </c>
      <c r="J260" s="73"/>
      <c r="K260" s="83">
        <v>7.0999999999994969</v>
      </c>
      <c r="L260" s="86" t="s">
        <v>131</v>
      </c>
      <c r="M260" s="87">
        <v>3.7499999999999999E-2</v>
      </c>
      <c r="N260" s="87">
        <v>6.4699999999995636E-2</v>
      </c>
      <c r="O260" s="83">
        <v>377581.07090000005</v>
      </c>
      <c r="P260" s="85">
        <v>82.446830000000006</v>
      </c>
      <c r="Q260" s="73"/>
      <c r="R260" s="83">
        <v>1190.4251054160002</v>
      </c>
      <c r="S260" s="84">
        <v>7.551621418000001E-4</v>
      </c>
      <c r="T260" s="84">
        <f t="shared" si="3"/>
        <v>1.8151072196181252E-3</v>
      </c>
      <c r="U260" s="84">
        <f>R260/'סכום נכסי הקרן'!$C$42</f>
        <v>1.5475133713596439E-4</v>
      </c>
    </row>
    <row r="261" spans="2:21">
      <c r="B261" s="76" t="s">
        <v>637</v>
      </c>
      <c r="C261" s="73" t="s">
        <v>638</v>
      </c>
      <c r="D261" s="86" t="s">
        <v>26</v>
      </c>
      <c r="E261" s="86" t="s">
        <v>26</v>
      </c>
      <c r="F261" s="73" t="s">
        <v>299</v>
      </c>
      <c r="G261" s="86" t="s">
        <v>285</v>
      </c>
      <c r="H261" s="73" t="s">
        <v>639</v>
      </c>
      <c r="I261" s="73" t="s">
        <v>282</v>
      </c>
      <c r="J261" s="73"/>
      <c r="K261" s="83">
        <v>2.8900000000000778</v>
      </c>
      <c r="L261" s="86" t="s">
        <v>131</v>
      </c>
      <c r="M261" s="87">
        <v>3.2549999999999996E-2</v>
      </c>
      <c r="N261" s="87">
        <v>8.7299999999998726E-2</v>
      </c>
      <c r="O261" s="83">
        <v>1133949.5420000001</v>
      </c>
      <c r="P261" s="85">
        <v>85.865880000000004</v>
      </c>
      <c r="Q261" s="73"/>
      <c r="R261" s="83">
        <v>3723.3358626390004</v>
      </c>
      <c r="S261" s="84">
        <v>1.1339495420000002E-3</v>
      </c>
      <c r="T261" s="84">
        <f t="shared" si="3"/>
        <v>5.6771768123769729E-3</v>
      </c>
      <c r="U261" s="84">
        <f>R261/'סכום נכסי הקרן'!$C$42</f>
        <v>4.8402138087328203E-4</v>
      </c>
    </row>
    <row r="262" spans="2:21">
      <c r="B262" s="76" t="s">
        <v>640</v>
      </c>
      <c r="C262" s="73" t="s">
        <v>641</v>
      </c>
      <c r="D262" s="86" t="s">
        <v>26</v>
      </c>
      <c r="E262" s="86" t="s">
        <v>26</v>
      </c>
      <c r="F262" s="73" t="s">
        <v>284</v>
      </c>
      <c r="G262" s="86" t="s">
        <v>285</v>
      </c>
      <c r="H262" s="73" t="s">
        <v>639</v>
      </c>
      <c r="I262" s="73" t="s">
        <v>282</v>
      </c>
      <c r="J262" s="73"/>
      <c r="K262" s="83">
        <v>2.2400000000001019</v>
      </c>
      <c r="L262" s="86" t="s">
        <v>131</v>
      </c>
      <c r="M262" s="87">
        <v>3.2750000000000001E-2</v>
      </c>
      <c r="N262" s="87">
        <v>8.3900000000001196E-2</v>
      </c>
      <c r="O262" s="83">
        <v>1605093.5134080006</v>
      </c>
      <c r="P262" s="85">
        <v>89.528930000000003</v>
      </c>
      <c r="Q262" s="73"/>
      <c r="R262" s="83">
        <v>5495.1761698060009</v>
      </c>
      <c r="S262" s="84">
        <v>2.1401246845440007E-3</v>
      </c>
      <c r="T262" s="84">
        <f t="shared" si="3"/>
        <v>8.3788000551305291E-3</v>
      </c>
      <c r="U262" s="84">
        <f>R262/'סכום נכסי הקרן'!$C$42</f>
        <v>7.1435477646281174E-4</v>
      </c>
    </row>
    <row r="263" spans="2:21">
      <c r="B263" s="76" t="s">
        <v>642</v>
      </c>
      <c r="C263" s="73" t="s">
        <v>643</v>
      </c>
      <c r="D263" s="86" t="s">
        <v>26</v>
      </c>
      <c r="E263" s="86" t="s">
        <v>26</v>
      </c>
      <c r="F263" s="73" t="s">
        <v>284</v>
      </c>
      <c r="G263" s="86" t="s">
        <v>285</v>
      </c>
      <c r="H263" s="73" t="s">
        <v>639</v>
      </c>
      <c r="I263" s="73" t="s">
        <v>282</v>
      </c>
      <c r="J263" s="73"/>
      <c r="K263" s="83">
        <v>4.0700000000001131</v>
      </c>
      <c r="L263" s="86" t="s">
        <v>131</v>
      </c>
      <c r="M263" s="87">
        <v>7.1289999999999992E-2</v>
      </c>
      <c r="N263" s="87">
        <v>7.5800000000001908E-2</v>
      </c>
      <c r="O263" s="83">
        <v>916810.26800000016</v>
      </c>
      <c r="P263" s="85">
        <v>99.190799999999996</v>
      </c>
      <c r="Q263" s="73"/>
      <c r="R263" s="83">
        <v>3477.5128640230005</v>
      </c>
      <c r="S263" s="84">
        <v>1.8336205360000002E-3</v>
      </c>
      <c r="T263" s="84">
        <f t="shared" si="3"/>
        <v>5.3023568446981554E-3</v>
      </c>
      <c r="U263" s="84">
        <f>R263/'סכום נכסי הקרן'!$C$42</f>
        <v>4.5206520189022495E-4</v>
      </c>
    </row>
    <row r="264" spans="2:21">
      <c r="B264" s="76" t="s">
        <v>644</v>
      </c>
      <c r="C264" s="73" t="s">
        <v>645</v>
      </c>
      <c r="D264" s="86" t="s">
        <v>26</v>
      </c>
      <c r="E264" s="86" t="s">
        <v>26</v>
      </c>
      <c r="F264" s="73" t="s">
        <v>521</v>
      </c>
      <c r="G264" s="86" t="s">
        <v>384</v>
      </c>
      <c r="H264" s="73" t="s">
        <v>646</v>
      </c>
      <c r="I264" s="73" t="s">
        <v>282</v>
      </c>
      <c r="J264" s="73"/>
      <c r="K264" s="83">
        <v>9.4600000000001074</v>
      </c>
      <c r="L264" s="86" t="s">
        <v>131</v>
      </c>
      <c r="M264" s="87">
        <v>6.3750000000000001E-2</v>
      </c>
      <c r="N264" s="87">
        <v>6.650000000000035E-2</v>
      </c>
      <c r="O264" s="83">
        <v>2294438.3286000006</v>
      </c>
      <c r="P264" s="85">
        <v>98.602000000000004</v>
      </c>
      <c r="Q264" s="73"/>
      <c r="R264" s="83">
        <v>8651.2725968980012</v>
      </c>
      <c r="S264" s="84">
        <v>3.3104001278314826E-3</v>
      </c>
      <c r="T264" s="84">
        <f t="shared" si="3"/>
        <v>1.319107542177256E-2</v>
      </c>
      <c r="U264" s="84">
        <f>R264/'סכום נכסי הקרן'!$C$42</f>
        <v>1.1246369017308682E-3</v>
      </c>
    </row>
    <row r="265" spans="2:21">
      <c r="B265" s="76" t="s">
        <v>647</v>
      </c>
      <c r="C265" s="73" t="s">
        <v>648</v>
      </c>
      <c r="D265" s="86" t="s">
        <v>26</v>
      </c>
      <c r="E265" s="86" t="s">
        <v>26</v>
      </c>
      <c r="F265" s="73" t="s">
        <v>649</v>
      </c>
      <c r="G265" s="86" t="s">
        <v>285</v>
      </c>
      <c r="H265" s="73" t="s">
        <v>646</v>
      </c>
      <c r="I265" s="73" t="s">
        <v>636</v>
      </c>
      <c r="J265" s="73"/>
      <c r="K265" s="83">
        <v>2.4300000000000597</v>
      </c>
      <c r="L265" s="86" t="s">
        <v>131</v>
      </c>
      <c r="M265" s="87">
        <v>3.0769999999999999E-2</v>
      </c>
      <c r="N265" s="87">
        <v>8.6900000000005917E-2</v>
      </c>
      <c r="O265" s="83">
        <v>1287877.1606800002</v>
      </c>
      <c r="P265" s="85">
        <v>88.698670000000007</v>
      </c>
      <c r="Q265" s="73"/>
      <c r="R265" s="83">
        <v>4368.2695592180007</v>
      </c>
      <c r="S265" s="84">
        <v>2.1464619344666669E-3</v>
      </c>
      <c r="T265" s="84">
        <f t="shared" si="3"/>
        <v>6.6605430094687822E-3</v>
      </c>
      <c r="U265" s="84">
        <f>R265/'סכום נכסי הקרן'!$C$42</f>
        <v>5.6786063414135174E-4</v>
      </c>
    </row>
    <row r="266" spans="2:21">
      <c r="B266" s="76" t="s">
        <v>650</v>
      </c>
      <c r="C266" s="73" t="s">
        <v>651</v>
      </c>
      <c r="D266" s="86" t="s">
        <v>26</v>
      </c>
      <c r="E266" s="86" t="s">
        <v>26</v>
      </c>
      <c r="F266" s="127">
        <v>516301843</v>
      </c>
      <c r="G266" s="86" t="s">
        <v>652</v>
      </c>
      <c r="H266" s="73" t="s">
        <v>653</v>
      </c>
      <c r="I266" s="73" t="s">
        <v>636</v>
      </c>
      <c r="J266" s="73"/>
      <c r="K266" s="83">
        <v>5.3300000000004539</v>
      </c>
      <c r="L266" s="86" t="s">
        <v>131</v>
      </c>
      <c r="M266" s="87">
        <v>8.5000000000000006E-2</v>
      </c>
      <c r="N266" s="87">
        <v>8.4800000000008535E-2</v>
      </c>
      <c r="O266" s="83">
        <v>965063.44000000018</v>
      </c>
      <c r="P266" s="85">
        <v>101.60928</v>
      </c>
      <c r="Q266" s="73"/>
      <c r="R266" s="83">
        <v>3749.7914232100006</v>
      </c>
      <c r="S266" s="84">
        <v>1.2867512533333335E-3</v>
      </c>
      <c r="T266" s="84">
        <f t="shared" si="3"/>
        <v>5.7175150737031116E-3</v>
      </c>
      <c r="U266" s="84">
        <f>R266/'סכום נכסי הקרן'!$C$42</f>
        <v>4.8746051648493658E-4</v>
      </c>
    </row>
    <row r="267" spans="2:21">
      <c r="B267" s="76" t="s">
        <v>654</v>
      </c>
      <c r="C267" s="73" t="s">
        <v>655</v>
      </c>
      <c r="D267" s="86" t="s">
        <v>26</v>
      </c>
      <c r="E267" s="86" t="s">
        <v>26</v>
      </c>
      <c r="F267" s="73" t="s">
        <v>656</v>
      </c>
      <c r="G267" s="86" t="s">
        <v>657</v>
      </c>
      <c r="H267" s="73" t="s">
        <v>653</v>
      </c>
      <c r="I267" s="73" t="s">
        <v>282</v>
      </c>
      <c r="J267" s="73"/>
      <c r="K267" s="83">
        <v>5.6100000000015031</v>
      </c>
      <c r="L267" s="86" t="s">
        <v>133</v>
      </c>
      <c r="M267" s="87">
        <v>4.3749999999999997E-2</v>
      </c>
      <c r="N267" s="87">
        <v>7.1100000000015026E-2</v>
      </c>
      <c r="O267" s="83">
        <v>241265.86000000004</v>
      </c>
      <c r="P267" s="85">
        <v>87.09254</v>
      </c>
      <c r="Q267" s="73"/>
      <c r="R267" s="83">
        <v>851.65589365200015</v>
      </c>
      <c r="S267" s="84">
        <v>1.6084390666666669E-4</v>
      </c>
      <c r="T267" s="84">
        <f t="shared" ref="T267:T330" si="4">IFERROR(R267/$R$11,0)</f>
        <v>1.2985670028001195E-3</v>
      </c>
      <c r="U267" s="84">
        <f>R267/'סכום נכסי הקרן'!$C$42</f>
        <v>1.1071245702291813E-4</v>
      </c>
    </row>
    <row r="268" spans="2:21">
      <c r="B268" s="76" t="s">
        <v>658</v>
      </c>
      <c r="C268" s="73" t="s">
        <v>659</v>
      </c>
      <c r="D268" s="86" t="s">
        <v>26</v>
      </c>
      <c r="E268" s="86" t="s">
        <v>26</v>
      </c>
      <c r="F268" s="73" t="s">
        <v>656</v>
      </c>
      <c r="G268" s="86" t="s">
        <v>657</v>
      </c>
      <c r="H268" s="73" t="s">
        <v>653</v>
      </c>
      <c r="I268" s="73" t="s">
        <v>282</v>
      </c>
      <c r="J268" s="73"/>
      <c r="K268" s="83">
        <v>4.7500000000006128</v>
      </c>
      <c r="L268" s="86" t="s">
        <v>133</v>
      </c>
      <c r="M268" s="87">
        <v>7.3749999999999996E-2</v>
      </c>
      <c r="N268" s="87">
        <v>6.9600000000007253E-2</v>
      </c>
      <c r="O268" s="83">
        <v>494595.01300000004</v>
      </c>
      <c r="P268" s="85">
        <v>101.86429</v>
      </c>
      <c r="Q268" s="73"/>
      <c r="R268" s="83">
        <v>2042.0154401370003</v>
      </c>
      <c r="S268" s="84">
        <v>6.1824376625000007E-4</v>
      </c>
      <c r="T268" s="84">
        <f t="shared" si="4"/>
        <v>3.1135742610780251E-3</v>
      </c>
      <c r="U268" s="84">
        <f>R268/'סכום נכסי הקרן'!$C$42</f>
        <v>2.6545527171409594E-4</v>
      </c>
    </row>
    <row r="269" spans="2:21">
      <c r="B269" s="76" t="s">
        <v>660</v>
      </c>
      <c r="C269" s="73" t="s">
        <v>661</v>
      </c>
      <c r="D269" s="86" t="s">
        <v>26</v>
      </c>
      <c r="E269" s="86" t="s">
        <v>26</v>
      </c>
      <c r="F269" s="73" t="s">
        <v>656</v>
      </c>
      <c r="G269" s="86" t="s">
        <v>657</v>
      </c>
      <c r="H269" s="73" t="s">
        <v>653</v>
      </c>
      <c r="I269" s="73" t="s">
        <v>282</v>
      </c>
      <c r="J269" s="73"/>
      <c r="K269" s="83">
        <v>5.8800000000011483</v>
      </c>
      <c r="L269" s="86" t="s">
        <v>131</v>
      </c>
      <c r="M269" s="87">
        <v>8.1250000000000003E-2</v>
      </c>
      <c r="N269" s="87">
        <v>7.5300000000017839E-2</v>
      </c>
      <c r="O269" s="83">
        <v>458405.13400000008</v>
      </c>
      <c r="P269" s="85">
        <v>103.31054</v>
      </c>
      <c r="Q269" s="73"/>
      <c r="R269" s="83">
        <v>1810.9730827090002</v>
      </c>
      <c r="S269" s="84">
        <v>9.1681026800000012E-4</v>
      </c>
      <c r="T269" s="84">
        <f t="shared" si="4"/>
        <v>2.7612911572547027E-3</v>
      </c>
      <c r="U269" s="84">
        <f>R269/'סכום נכסי הקרן'!$C$42</f>
        <v>2.3542052733214344E-4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92" t="s">
        <v>63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4.9068505775088518</v>
      </c>
      <c r="L271" s="71"/>
      <c r="M271" s="71"/>
      <c r="N271" s="94">
        <v>7.7119055017845689E-2</v>
      </c>
      <c r="O271" s="80"/>
      <c r="P271" s="82"/>
      <c r="Q271" s="71"/>
      <c r="R271" s="80">
        <v>167773.83535571705</v>
      </c>
      <c r="S271" s="71"/>
      <c r="T271" s="81">
        <f t="shared" si="4"/>
        <v>0.2558140771995614</v>
      </c>
      <c r="U271" s="81">
        <f>R271/'סכום נכסי הקרן'!$C$42</f>
        <v>2.1810045201166493E-2</v>
      </c>
    </row>
    <row r="272" spans="2:21">
      <c r="B272" s="76" t="s">
        <v>662</v>
      </c>
      <c r="C272" s="73" t="s">
        <v>663</v>
      </c>
      <c r="D272" s="86" t="s">
        <v>26</v>
      </c>
      <c r="E272" s="86" t="s">
        <v>26</v>
      </c>
      <c r="F272" s="73"/>
      <c r="G272" s="86" t="s">
        <v>664</v>
      </c>
      <c r="H272" s="73" t="s">
        <v>281</v>
      </c>
      <c r="I272" s="73" t="s">
        <v>636</v>
      </c>
      <c r="J272" s="73"/>
      <c r="K272" s="83">
        <v>7.3400000000003462</v>
      </c>
      <c r="L272" s="86" t="s">
        <v>133</v>
      </c>
      <c r="M272" s="87">
        <v>4.2519999999999995E-2</v>
      </c>
      <c r="N272" s="87">
        <v>5.5700000000000055E-2</v>
      </c>
      <c r="O272" s="83">
        <v>482531.72000000009</v>
      </c>
      <c r="P272" s="85">
        <v>91.755489999999995</v>
      </c>
      <c r="Q272" s="73"/>
      <c r="R272" s="83">
        <v>1794.507374407</v>
      </c>
      <c r="S272" s="84">
        <v>3.8602537600000009E-4</v>
      </c>
      <c r="T272" s="84">
        <f t="shared" si="4"/>
        <v>2.7361849780594624E-3</v>
      </c>
      <c r="U272" s="84">
        <f>R272/'סכום נכסי הקרן'!$C$42</f>
        <v>2.3328003956434319E-4</v>
      </c>
    </row>
    <row r="273" spans="2:21">
      <c r="B273" s="76" t="s">
        <v>665</v>
      </c>
      <c r="C273" s="73" t="s">
        <v>666</v>
      </c>
      <c r="D273" s="86" t="s">
        <v>26</v>
      </c>
      <c r="E273" s="86" t="s">
        <v>26</v>
      </c>
      <c r="F273" s="73"/>
      <c r="G273" s="86" t="s">
        <v>664</v>
      </c>
      <c r="H273" s="73" t="s">
        <v>667</v>
      </c>
      <c r="I273" s="73" t="s">
        <v>636</v>
      </c>
      <c r="J273" s="73"/>
      <c r="K273" s="83">
        <v>0.94000000050322374</v>
      </c>
      <c r="L273" s="86" t="s">
        <v>131</v>
      </c>
      <c r="M273" s="87">
        <v>4.4999999999999998E-2</v>
      </c>
      <c r="N273" s="87">
        <v>8.7600000037481487E-2</v>
      </c>
      <c r="O273" s="83">
        <v>313.64561800000007</v>
      </c>
      <c r="P273" s="85">
        <v>96.096999999999994</v>
      </c>
      <c r="Q273" s="73"/>
      <c r="R273" s="83">
        <v>1.152568993</v>
      </c>
      <c r="S273" s="84">
        <v>6.2729123600000009E-7</v>
      </c>
      <c r="T273" s="84">
        <f t="shared" si="4"/>
        <v>1.7573859042322698E-6</v>
      </c>
      <c r="U273" s="84">
        <f>R273/'סכום נכסי הקרן'!$C$42</f>
        <v>1.4983016738870994E-7</v>
      </c>
    </row>
    <row r="274" spans="2:21">
      <c r="B274" s="76" t="s">
        <v>668</v>
      </c>
      <c r="C274" s="73" t="s">
        <v>669</v>
      </c>
      <c r="D274" s="86" t="s">
        <v>26</v>
      </c>
      <c r="E274" s="86" t="s">
        <v>26</v>
      </c>
      <c r="F274" s="73"/>
      <c r="G274" s="86" t="s">
        <v>664</v>
      </c>
      <c r="H274" s="73" t="s">
        <v>670</v>
      </c>
      <c r="I274" s="73" t="s">
        <v>671</v>
      </c>
      <c r="J274" s="73"/>
      <c r="K274" s="83">
        <v>6.6299999999999386</v>
      </c>
      <c r="L274" s="86" t="s">
        <v>131</v>
      </c>
      <c r="M274" s="87">
        <v>0.03</v>
      </c>
      <c r="N274" s="87">
        <v>7.0999999999999244E-2</v>
      </c>
      <c r="O274" s="83">
        <v>892683.68200000015</v>
      </c>
      <c r="P274" s="85">
        <v>77.453670000000002</v>
      </c>
      <c r="Q274" s="73"/>
      <c r="R274" s="83">
        <v>2643.9757153320006</v>
      </c>
      <c r="S274" s="84">
        <v>5.1010496114285719E-4</v>
      </c>
      <c r="T274" s="84">
        <f t="shared" si="4"/>
        <v>4.0314164978207858E-3</v>
      </c>
      <c r="U274" s="84">
        <f>R274/'סכום נכסי הקרן'!$C$42</f>
        <v>3.437081219483038E-4</v>
      </c>
    </row>
    <row r="275" spans="2:21">
      <c r="B275" s="76" t="s">
        <v>672</v>
      </c>
      <c r="C275" s="73" t="s">
        <v>673</v>
      </c>
      <c r="D275" s="86" t="s">
        <v>26</v>
      </c>
      <c r="E275" s="86" t="s">
        <v>26</v>
      </c>
      <c r="F275" s="73"/>
      <c r="G275" s="86" t="s">
        <v>664</v>
      </c>
      <c r="H275" s="73" t="s">
        <v>670</v>
      </c>
      <c r="I275" s="73" t="s">
        <v>671</v>
      </c>
      <c r="J275" s="73"/>
      <c r="K275" s="83">
        <v>7.2599999999974258</v>
      </c>
      <c r="L275" s="86" t="s">
        <v>131</v>
      </c>
      <c r="M275" s="87">
        <v>3.5000000000000003E-2</v>
      </c>
      <c r="N275" s="87">
        <v>7.0499999999977025E-2</v>
      </c>
      <c r="O275" s="83">
        <v>361898.79</v>
      </c>
      <c r="P275" s="85">
        <v>78.625889999999998</v>
      </c>
      <c r="Q275" s="73"/>
      <c r="R275" s="83">
        <v>1088.1044409300002</v>
      </c>
      <c r="S275" s="84">
        <v>7.2379757999999994E-4</v>
      </c>
      <c r="T275" s="84">
        <f t="shared" si="4"/>
        <v>1.6590932242985619E-3</v>
      </c>
      <c r="U275" s="84">
        <f>R275/'סכום נכסי הקרן'!$C$42</f>
        <v>1.4144998825327637E-4</v>
      </c>
    </row>
    <row r="276" spans="2:21">
      <c r="B276" s="76" t="s">
        <v>674</v>
      </c>
      <c r="C276" s="73" t="s">
        <v>675</v>
      </c>
      <c r="D276" s="86" t="s">
        <v>26</v>
      </c>
      <c r="E276" s="86" t="s">
        <v>26</v>
      </c>
      <c r="F276" s="73"/>
      <c r="G276" s="86" t="s">
        <v>664</v>
      </c>
      <c r="H276" s="73" t="s">
        <v>676</v>
      </c>
      <c r="I276" s="73" t="s">
        <v>671</v>
      </c>
      <c r="J276" s="73"/>
      <c r="K276" s="83">
        <v>3.779999999999101</v>
      </c>
      <c r="L276" s="86" t="s">
        <v>131</v>
      </c>
      <c r="M276" s="87">
        <v>3.2000000000000001E-2</v>
      </c>
      <c r="N276" s="87">
        <v>0.12589999999997303</v>
      </c>
      <c r="O276" s="83">
        <v>772050.75199999998</v>
      </c>
      <c r="P276" s="85">
        <v>72.319329999999994</v>
      </c>
      <c r="Q276" s="73"/>
      <c r="R276" s="83">
        <v>2135.0996433640003</v>
      </c>
      <c r="S276" s="84">
        <v>6.1764060159999999E-4</v>
      </c>
      <c r="T276" s="84">
        <f t="shared" si="4"/>
        <v>3.2555049113482787E-3</v>
      </c>
      <c r="U276" s="84">
        <f>R276/'סכום נכסי הקרן'!$C$42</f>
        <v>2.775559110992005E-4</v>
      </c>
    </row>
    <row r="277" spans="2:21">
      <c r="B277" s="76" t="s">
        <v>677</v>
      </c>
      <c r="C277" s="73" t="s">
        <v>678</v>
      </c>
      <c r="D277" s="86" t="s">
        <v>26</v>
      </c>
      <c r="E277" s="86" t="s">
        <v>26</v>
      </c>
      <c r="F277" s="73"/>
      <c r="G277" s="86" t="s">
        <v>664</v>
      </c>
      <c r="H277" s="73" t="s">
        <v>679</v>
      </c>
      <c r="I277" s="73" t="s">
        <v>282</v>
      </c>
      <c r="J277" s="73"/>
      <c r="K277" s="83">
        <v>7.3499999999990724</v>
      </c>
      <c r="L277" s="86" t="s">
        <v>133</v>
      </c>
      <c r="M277" s="87">
        <v>4.2500000000000003E-2</v>
      </c>
      <c r="N277" s="87">
        <v>5.6799999999993134E-2</v>
      </c>
      <c r="O277" s="83">
        <v>965063.44000000018</v>
      </c>
      <c r="P277" s="85">
        <v>92.249340000000004</v>
      </c>
      <c r="Q277" s="73"/>
      <c r="R277" s="83">
        <v>3608.3317657610005</v>
      </c>
      <c r="S277" s="84">
        <v>7.7205075200000018E-4</v>
      </c>
      <c r="T277" s="84">
        <f t="shared" si="4"/>
        <v>5.5018236838355744E-3</v>
      </c>
      <c r="U277" s="84">
        <f>R277/'סכום נכסי הקרן'!$C$42</f>
        <v>4.6907122761541268E-4</v>
      </c>
    </row>
    <row r="278" spans="2:21">
      <c r="B278" s="76" t="s">
        <v>680</v>
      </c>
      <c r="C278" s="73" t="s">
        <v>681</v>
      </c>
      <c r="D278" s="86" t="s">
        <v>26</v>
      </c>
      <c r="E278" s="86" t="s">
        <v>26</v>
      </c>
      <c r="F278" s="73"/>
      <c r="G278" s="86" t="s">
        <v>682</v>
      </c>
      <c r="H278" s="73" t="s">
        <v>679</v>
      </c>
      <c r="I278" s="73" t="s">
        <v>636</v>
      </c>
      <c r="J278" s="73"/>
      <c r="K278" s="83">
        <v>7.639999999999576</v>
      </c>
      <c r="L278" s="86" t="s">
        <v>131</v>
      </c>
      <c r="M278" s="87">
        <v>5.8749999999999997E-2</v>
      </c>
      <c r="N278" s="87">
        <v>6.489999999999771E-2</v>
      </c>
      <c r="O278" s="83">
        <v>482531.72000000009</v>
      </c>
      <c r="P278" s="85">
        <v>97.216849999999994</v>
      </c>
      <c r="Q278" s="73"/>
      <c r="R278" s="83">
        <v>1793.8465267090005</v>
      </c>
      <c r="S278" s="84">
        <v>4.386652000000001E-4</v>
      </c>
      <c r="T278" s="84">
        <f t="shared" si="4"/>
        <v>2.7351773469012739E-3</v>
      </c>
      <c r="U278" s="84">
        <f>R278/'סכום נכסי הקרן'!$C$42</f>
        <v>2.3319413154338211E-4</v>
      </c>
    </row>
    <row r="279" spans="2:21">
      <c r="B279" s="76" t="s">
        <v>683</v>
      </c>
      <c r="C279" s="73" t="s">
        <v>684</v>
      </c>
      <c r="D279" s="86" t="s">
        <v>26</v>
      </c>
      <c r="E279" s="86" t="s">
        <v>26</v>
      </c>
      <c r="F279" s="73"/>
      <c r="G279" s="86" t="s">
        <v>685</v>
      </c>
      <c r="H279" s="73" t="s">
        <v>679</v>
      </c>
      <c r="I279" s="73" t="s">
        <v>636</v>
      </c>
      <c r="J279" s="73"/>
      <c r="K279" s="83">
        <v>3.5700000000001437</v>
      </c>
      <c r="L279" s="86" t="s">
        <v>134</v>
      </c>
      <c r="M279" s="87">
        <v>4.6249999999999999E-2</v>
      </c>
      <c r="N279" s="87">
        <v>7.0100000000005921E-2</v>
      </c>
      <c r="O279" s="83">
        <v>723797.58</v>
      </c>
      <c r="P279" s="85">
        <v>92.304349999999999</v>
      </c>
      <c r="Q279" s="73"/>
      <c r="R279" s="83">
        <v>3125.2892326150004</v>
      </c>
      <c r="S279" s="84">
        <v>1.4475951599999999E-3</v>
      </c>
      <c r="T279" s="84">
        <f t="shared" si="4"/>
        <v>4.7653019276100621E-3</v>
      </c>
      <c r="U279" s="84">
        <f>R279/'סכום נכסי הקרן'!$C$42</f>
        <v>4.06277291602307E-4</v>
      </c>
    </row>
    <row r="280" spans="2:21">
      <c r="B280" s="76" t="s">
        <v>686</v>
      </c>
      <c r="C280" s="73" t="s">
        <v>687</v>
      </c>
      <c r="D280" s="86" t="s">
        <v>26</v>
      </c>
      <c r="E280" s="86" t="s">
        <v>26</v>
      </c>
      <c r="F280" s="73"/>
      <c r="G280" s="86" t="s">
        <v>685</v>
      </c>
      <c r="H280" s="73" t="s">
        <v>635</v>
      </c>
      <c r="I280" s="73" t="s">
        <v>636</v>
      </c>
      <c r="J280" s="73"/>
      <c r="K280" s="83">
        <v>6.8500000000000005</v>
      </c>
      <c r="L280" s="86" t="s">
        <v>131</v>
      </c>
      <c r="M280" s="87">
        <v>6.7419999999999994E-2</v>
      </c>
      <c r="N280" s="87">
        <v>6.6799999999997167E-2</v>
      </c>
      <c r="O280" s="83">
        <v>361898.79</v>
      </c>
      <c r="P280" s="85">
        <v>102.12251000000001</v>
      </c>
      <c r="Q280" s="73"/>
      <c r="R280" s="83">
        <v>1413.2744252800003</v>
      </c>
      <c r="S280" s="84">
        <v>2.89519032E-4</v>
      </c>
      <c r="T280" s="84">
        <f t="shared" si="4"/>
        <v>2.1548979444036063E-3</v>
      </c>
      <c r="U280" s="84">
        <f>R280/'סכום נכסי הקרן'!$C$42</f>
        <v>1.837210136589934E-4</v>
      </c>
    </row>
    <row r="281" spans="2:21">
      <c r="B281" s="76" t="s">
        <v>688</v>
      </c>
      <c r="C281" s="73" t="s">
        <v>689</v>
      </c>
      <c r="D281" s="86" t="s">
        <v>26</v>
      </c>
      <c r="E281" s="86" t="s">
        <v>26</v>
      </c>
      <c r="F281" s="73"/>
      <c r="G281" s="86" t="s">
        <v>685</v>
      </c>
      <c r="H281" s="73" t="s">
        <v>635</v>
      </c>
      <c r="I281" s="73" t="s">
        <v>636</v>
      </c>
      <c r="J281" s="73"/>
      <c r="K281" s="83">
        <v>5.1699999999995416</v>
      </c>
      <c r="L281" s="86" t="s">
        <v>131</v>
      </c>
      <c r="M281" s="87">
        <v>3.9329999999999997E-2</v>
      </c>
      <c r="N281" s="87">
        <v>7.0199999999996834E-2</v>
      </c>
      <c r="O281" s="83">
        <v>751543.15390000015</v>
      </c>
      <c r="P281" s="85">
        <v>85.751649999999998</v>
      </c>
      <c r="Q281" s="73"/>
      <c r="R281" s="83">
        <v>2464.4175446890008</v>
      </c>
      <c r="S281" s="84">
        <v>5.0102876926666679E-4</v>
      </c>
      <c r="T281" s="84">
        <f t="shared" si="4"/>
        <v>3.7576341906494005E-3</v>
      </c>
      <c r="U281" s="84">
        <f>R281/'סכום נכסי הקרן'!$C$42</f>
        <v>3.2036615202993453E-4</v>
      </c>
    </row>
    <row r="282" spans="2:21">
      <c r="B282" s="76" t="s">
        <v>690</v>
      </c>
      <c r="C282" s="73" t="s">
        <v>691</v>
      </c>
      <c r="D282" s="86" t="s">
        <v>26</v>
      </c>
      <c r="E282" s="86" t="s">
        <v>26</v>
      </c>
      <c r="F282" s="73"/>
      <c r="G282" s="86" t="s">
        <v>692</v>
      </c>
      <c r="H282" s="73" t="s">
        <v>635</v>
      </c>
      <c r="I282" s="73" t="s">
        <v>282</v>
      </c>
      <c r="J282" s="73"/>
      <c r="K282" s="83">
        <v>2.8000000000006309</v>
      </c>
      <c r="L282" s="86" t="s">
        <v>131</v>
      </c>
      <c r="M282" s="87">
        <v>4.7500000000000001E-2</v>
      </c>
      <c r="N282" s="87">
        <v>8.6100000000023866E-2</v>
      </c>
      <c r="O282" s="83">
        <v>554911.478</v>
      </c>
      <c r="P282" s="85">
        <v>89.656170000000003</v>
      </c>
      <c r="Q282" s="73"/>
      <c r="R282" s="83">
        <v>1902.4872625860003</v>
      </c>
      <c r="S282" s="84">
        <v>3.6994098533333334E-4</v>
      </c>
      <c r="T282" s="84">
        <f t="shared" si="4"/>
        <v>2.9008279057964157E-3</v>
      </c>
      <c r="U282" s="84">
        <f>R282/'סכום נכסי הקרן'!$C$42</f>
        <v>2.4731706886040527E-4</v>
      </c>
    </row>
    <row r="283" spans="2:21">
      <c r="B283" s="76" t="s">
        <v>693</v>
      </c>
      <c r="C283" s="73" t="s">
        <v>694</v>
      </c>
      <c r="D283" s="86" t="s">
        <v>26</v>
      </c>
      <c r="E283" s="86" t="s">
        <v>26</v>
      </c>
      <c r="F283" s="73"/>
      <c r="G283" s="86" t="s">
        <v>692</v>
      </c>
      <c r="H283" s="73" t="s">
        <v>635</v>
      </c>
      <c r="I283" s="73" t="s">
        <v>282</v>
      </c>
      <c r="J283" s="73"/>
      <c r="K283" s="83">
        <v>5.829999999999762</v>
      </c>
      <c r="L283" s="86" t="s">
        <v>131</v>
      </c>
      <c r="M283" s="87">
        <v>5.1249999999999997E-2</v>
      </c>
      <c r="N283" s="87">
        <v>8.2199999999990503E-2</v>
      </c>
      <c r="O283" s="83">
        <v>396882.33970000007</v>
      </c>
      <c r="P283" s="85">
        <v>83.315420000000003</v>
      </c>
      <c r="Q283" s="73"/>
      <c r="R283" s="83">
        <v>1264.4598051100004</v>
      </c>
      <c r="S283" s="84">
        <v>2.6458822646666672E-4</v>
      </c>
      <c r="T283" s="84">
        <f t="shared" si="4"/>
        <v>1.9279920347194325E-3</v>
      </c>
      <c r="U283" s="84">
        <f>R283/'סכום נכסי הקרן'!$C$42</f>
        <v>1.6437560389578074E-4</v>
      </c>
    </row>
    <row r="284" spans="2:21">
      <c r="B284" s="76" t="s">
        <v>695</v>
      </c>
      <c r="C284" s="73" t="s">
        <v>696</v>
      </c>
      <c r="D284" s="86" t="s">
        <v>26</v>
      </c>
      <c r="E284" s="86" t="s">
        <v>26</v>
      </c>
      <c r="F284" s="73"/>
      <c r="G284" s="86" t="s">
        <v>697</v>
      </c>
      <c r="H284" s="73" t="s">
        <v>639</v>
      </c>
      <c r="I284" s="73" t="s">
        <v>282</v>
      </c>
      <c r="J284" s="73"/>
      <c r="K284" s="83">
        <v>7.1499999999987596</v>
      </c>
      <c r="L284" s="86" t="s">
        <v>131</v>
      </c>
      <c r="M284" s="87">
        <v>3.3000000000000002E-2</v>
      </c>
      <c r="N284" s="87">
        <v>6.4999999999988706E-2</v>
      </c>
      <c r="O284" s="83">
        <v>723797.58</v>
      </c>
      <c r="P284" s="85">
        <v>80.058000000000007</v>
      </c>
      <c r="Q284" s="73"/>
      <c r="R284" s="83">
        <v>2215.8468818650003</v>
      </c>
      <c r="S284" s="84">
        <v>1.8094939499999999E-4</v>
      </c>
      <c r="T284" s="84">
        <f t="shared" si="4"/>
        <v>3.3786247068739068E-3</v>
      </c>
      <c r="U284" s="84">
        <f>R284/'סכום נכסי הקרן'!$C$42</f>
        <v>2.8805278576289443E-4</v>
      </c>
    </row>
    <row r="285" spans="2:21">
      <c r="B285" s="76" t="s">
        <v>698</v>
      </c>
      <c r="C285" s="73" t="s">
        <v>699</v>
      </c>
      <c r="D285" s="86" t="s">
        <v>26</v>
      </c>
      <c r="E285" s="86" t="s">
        <v>26</v>
      </c>
      <c r="F285" s="73"/>
      <c r="G285" s="86" t="s">
        <v>664</v>
      </c>
      <c r="H285" s="73" t="s">
        <v>700</v>
      </c>
      <c r="I285" s="73" t="s">
        <v>671</v>
      </c>
      <c r="J285" s="73"/>
      <c r="K285" s="83">
        <v>6.7200000000012636</v>
      </c>
      <c r="L285" s="86" t="s">
        <v>133</v>
      </c>
      <c r="M285" s="87">
        <v>5.7999999999999996E-2</v>
      </c>
      <c r="N285" s="87">
        <v>5.3900000000008497E-2</v>
      </c>
      <c r="O285" s="83">
        <v>361898.79</v>
      </c>
      <c r="P285" s="85">
        <v>103.53984</v>
      </c>
      <c r="Q285" s="73"/>
      <c r="R285" s="83">
        <v>1518.7348056890003</v>
      </c>
      <c r="S285" s="84">
        <v>7.2379757999999994E-4</v>
      </c>
      <c r="T285" s="84">
        <f t="shared" si="4"/>
        <v>2.3156992388262037E-3</v>
      </c>
      <c r="U285" s="84">
        <f>R285/'סכום נכסי הקרן'!$C$42</f>
        <v>1.9743051525544794E-4</v>
      </c>
    </row>
    <row r="286" spans="2:21">
      <c r="B286" s="76" t="s">
        <v>701</v>
      </c>
      <c r="C286" s="73" t="s">
        <v>702</v>
      </c>
      <c r="D286" s="86" t="s">
        <v>26</v>
      </c>
      <c r="E286" s="86" t="s">
        <v>26</v>
      </c>
      <c r="F286" s="73"/>
      <c r="G286" s="86" t="s">
        <v>685</v>
      </c>
      <c r="H286" s="73" t="s">
        <v>639</v>
      </c>
      <c r="I286" s="73" t="s">
        <v>636</v>
      </c>
      <c r="J286" s="73"/>
      <c r="K286" s="83">
        <v>7.1899999999991193</v>
      </c>
      <c r="L286" s="86" t="s">
        <v>131</v>
      </c>
      <c r="M286" s="87">
        <v>6.1740000000000003E-2</v>
      </c>
      <c r="N286" s="87">
        <v>6.7899999999994146E-2</v>
      </c>
      <c r="O286" s="83">
        <v>361898.79</v>
      </c>
      <c r="P286" s="85">
        <v>97.583749999999995</v>
      </c>
      <c r="Q286" s="73"/>
      <c r="R286" s="83">
        <v>1350.4624657010004</v>
      </c>
      <c r="S286" s="84">
        <v>1.1309337187499999E-4</v>
      </c>
      <c r="T286" s="84">
        <f t="shared" si="4"/>
        <v>2.05912506394981E-3</v>
      </c>
      <c r="U286" s="84">
        <f>R286/'סכום נכסי הקרן'!$C$42</f>
        <v>1.7555566609638165E-4</v>
      </c>
    </row>
    <row r="287" spans="2:21">
      <c r="B287" s="76" t="s">
        <v>703</v>
      </c>
      <c r="C287" s="73" t="s">
        <v>704</v>
      </c>
      <c r="D287" s="86" t="s">
        <v>26</v>
      </c>
      <c r="E287" s="86" t="s">
        <v>26</v>
      </c>
      <c r="F287" s="73"/>
      <c r="G287" s="86" t="s">
        <v>705</v>
      </c>
      <c r="H287" s="73" t="s">
        <v>639</v>
      </c>
      <c r="I287" s="73" t="s">
        <v>282</v>
      </c>
      <c r="J287" s="73"/>
      <c r="K287" s="83">
        <v>7.0000000000016893</v>
      </c>
      <c r="L287" s="86" t="s">
        <v>131</v>
      </c>
      <c r="M287" s="87">
        <v>6.4000000000000001E-2</v>
      </c>
      <c r="N287" s="87">
        <v>6.7500000000019003E-2</v>
      </c>
      <c r="O287" s="83">
        <v>313645.61800000002</v>
      </c>
      <c r="P287" s="85">
        <v>98.754000000000005</v>
      </c>
      <c r="Q287" s="73"/>
      <c r="R287" s="83">
        <v>1184.436557925</v>
      </c>
      <c r="S287" s="84">
        <v>3.1364561800000001E-4</v>
      </c>
      <c r="T287" s="84">
        <f t="shared" si="4"/>
        <v>1.8059761489304469E-3</v>
      </c>
      <c r="U287" s="84">
        <f>R287/'סכום נכסי הקרן'!$C$42</f>
        <v>1.5397284571511127E-4</v>
      </c>
    </row>
    <row r="288" spans="2:21">
      <c r="B288" s="76" t="s">
        <v>706</v>
      </c>
      <c r="C288" s="73" t="s">
        <v>707</v>
      </c>
      <c r="D288" s="86" t="s">
        <v>26</v>
      </c>
      <c r="E288" s="86" t="s">
        <v>26</v>
      </c>
      <c r="F288" s="73"/>
      <c r="G288" s="86" t="s">
        <v>685</v>
      </c>
      <c r="H288" s="73" t="s">
        <v>639</v>
      </c>
      <c r="I288" s="73" t="s">
        <v>636</v>
      </c>
      <c r="J288" s="73"/>
      <c r="K288" s="83">
        <v>4.2799999999997524</v>
      </c>
      <c r="L288" s="86" t="s">
        <v>133</v>
      </c>
      <c r="M288" s="87">
        <v>4.1250000000000002E-2</v>
      </c>
      <c r="N288" s="87">
        <v>5.5399999999997313E-2</v>
      </c>
      <c r="O288" s="83">
        <v>716559.60420000006</v>
      </c>
      <c r="P288" s="85">
        <v>94.556010000000001</v>
      </c>
      <c r="Q288" s="73"/>
      <c r="R288" s="83">
        <v>2746.1785453309999</v>
      </c>
      <c r="S288" s="84">
        <v>7.1655960420000011E-4</v>
      </c>
      <c r="T288" s="84">
        <f t="shared" si="4"/>
        <v>4.1872508243589179E-3</v>
      </c>
      <c r="U288" s="84">
        <f>R288/'סכום נכסי הקרן'!$C$42</f>
        <v>3.5699415273635396E-4</v>
      </c>
    </row>
    <row r="289" spans="2:21">
      <c r="B289" s="76" t="s">
        <v>708</v>
      </c>
      <c r="C289" s="73" t="s">
        <v>709</v>
      </c>
      <c r="D289" s="86" t="s">
        <v>26</v>
      </c>
      <c r="E289" s="86" t="s">
        <v>26</v>
      </c>
      <c r="F289" s="73"/>
      <c r="G289" s="86" t="s">
        <v>710</v>
      </c>
      <c r="H289" s="73" t="s">
        <v>639</v>
      </c>
      <c r="I289" s="73" t="s">
        <v>636</v>
      </c>
      <c r="J289" s="73"/>
      <c r="K289" s="83">
        <v>6.9200000000006918</v>
      </c>
      <c r="L289" s="86" t="s">
        <v>131</v>
      </c>
      <c r="M289" s="87">
        <v>6.7979999999999999E-2</v>
      </c>
      <c r="N289" s="87">
        <v>7.0700000000008173E-2</v>
      </c>
      <c r="O289" s="83">
        <v>1158076.128</v>
      </c>
      <c r="P289" s="85">
        <v>99.102599999999995</v>
      </c>
      <c r="Q289" s="73"/>
      <c r="R289" s="83">
        <v>4388.741905963001</v>
      </c>
      <c r="S289" s="84">
        <v>1.158076128E-3</v>
      </c>
      <c r="T289" s="84">
        <f t="shared" si="4"/>
        <v>6.6917583326422548E-3</v>
      </c>
      <c r="U289" s="84">
        <f>R289/'סכום נכסי הקרן'!$C$42</f>
        <v>5.7052197169101036E-4</v>
      </c>
    </row>
    <row r="290" spans="2:21">
      <c r="B290" s="76" t="s">
        <v>711</v>
      </c>
      <c r="C290" s="73" t="s">
        <v>712</v>
      </c>
      <c r="D290" s="86" t="s">
        <v>26</v>
      </c>
      <c r="E290" s="86" t="s">
        <v>26</v>
      </c>
      <c r="F290" s="73"/>
      <c r="G290" s="86" t="s">
        <v>664</v>
      </c>
      <c r="H290" s="73" t="s">
        <v>639</v>
      </c>
      <c r="I290" s="73" t="s">
        <v>282</v>
      </c>
      <c r="J290" s="73"/>
      <c r="K290" s="83">
        <v>6.7500000000011848</v>
      </c>
      <c r="L290" s="86" t="s">
        <v>131</v>
      </c>
      <c r="M290" s="87">
        <v>0.06</v>
      </c>
      <c r="N290" s="87">
        <v>7.3200000000011367E-2</v>
      </c>
      <c r="O290" s="83">
        <v>603164.65</v>
      </c>
      <c r="P290" s="85">
        <v>91.508330000000001</v>
      </c>
      <c r="Q290" s="73"/>
      <c r="R290" s="83">
        <v>2110.6411918300005</v>
      </c>
      <c r="S290" s="84">
        <v>5.0263720833333334E-4</v>
      </c>
      <c r="T290" s="84">
        <f t="shared" si="4"/>
        <v>3.218211752998322E-3</v>
      </c>
      <c r="U290" s="84">
        <f>R290/'סכום נכסי הקרן'!$C$42</f>
        <v>2.7437639307497421E-4</v>
      </c>
    </row>
    <row r="291" spans="2:21">
      <c r="B291" s="76" t="s">
        <v>713</v>
      </c>
      <c r="C291" s="73" t="s">
        <v>714</v>
      </c>
      <c r="D291" s="86" t="s">
        <v>26</v>
      </c>
      <c r="E291" s="86" t="s">
        <v>26</v>
      </c>
      <c r="F291" s="73"/>
      <c r="G291" s="86" t="s">
        <v>705</v>
      </c>
      <c r="H291" s="73" t="s">
        <v>639</v>
      </c>
      <c r="I291" s="73" t="s">
        <v>636</v>
      </c>
      <c r="J291" s="73"/>
      <c r="K291" s="83">
        <v>6.9100000000008803</v>
      </c>
      <c r="L291" s="86" t="s">
        <v>131</v>
      </c>
      <c r="M291" s="87">
        <v>6.3750000000000001E-2</v>
      </c>
      <c r="N291" s="87">
        <v>6.6200000000012346E-2</v>
      </c>
      <c r="O291" s="83">
        <v>202663.32240000003</v>
      </c>
      <c r="P291" s="85">
        <v>98.280749999999998</v>
      </c>
      <c r="Q291" s="73"/>
      <c r="R291" s="83">
        <v>761.66062326300005</v>
      </c>
      <c r="S291" s="84">
        <v>2.8951903200000005E-4</v>
      </c>
      <c r="T291" s="84">
        <f t="shared" si="4"/>
        <v>1.1613462198450462E-3</v>
      </c>
      <c r="U291" s="84">
        <f>R291/'סכום נכסי הקרן'!$C$42</f>
        <v>9.9013368718035984E-5</v>
      </c>
    </row>
    <row r="292" spans="2:21">
      <c r="B292" s="76" t="s">
        <v>715</v>
      </c>
      <c r="C292" s="73" t="s">
        <v>716</v>
      </c>
      <c r="D292" s="86" t="s">
        <v>26</v>
      </c>
      <c r="E292" s="86" t="s">
        <v>26</v>
      </c>
      <c r="F292" s="73"/>
      <c r="G292" s="86" t="s">
        <v>685</v>
      </c>
      <c r="H292" s="73" t="s">
        <v>639</v>
      </c>
      <c r="I292" s="73" t="s">
        <v>636</v>
      </c>
      <c r="J292" s="73"/>
      <c r="K292" s="83">
        <v>3.4600000000005808</v>
      </c>
      <c r="L292" s="86" t="s">
        <v>131</v>
      </c>
      <c r="M292" s="87">
        <v>8.1250000000000003E-2</v>
      </c>
      <c r="N292" s="87">
        <v>8.1600000000019796E-2</v>
      </c>
      <c r="O292" s="83">
        <v>482531.72000000009</v>
      </c>
      <c r="P292" s="85">
        <v>100.77016999999999</v>
      </c>
      <c r="Q292" s="73"/>
      <c r="R292" s="83">
        <v>1859.4124222020005</v>
      </c>
      <c r="S292" s="84">
        <v>2.7573241142857149E-4</v>
      </c>
      <c r="T292" s="84">
        <f t="shared" si="4"/>
        <v>2.835149306269926E-3</v>
      </c>
      <c r="U292" s="84">
        <f>R292/'סכום נכסי הקרן'!$C$42</f>
        <v>2.4171748169106986E-4</v>
      </c>
    </row>
    <row r="293" spans="2:21">
      <c r="B293" s="76" t="s">
        <v>717</v>
      </c>
      <c r="C293" s="73" t="s">
        <v>718</v>
      </c>
      <c r="D293" s="86" t="s">
        <v>26</v>
      </c>
      <c r="E293" s="86" t="s">
        <v>26</v>
      </c>
      <c r="F293" s="73"/>
      <c r="G293" s="86" t="s">
        <v>685</v>
      </c>
      <c r="H293" s="73" t="s">
        <v>646</v>
      </c>
      <c r="I293" s="73" t="s">
        <v>636</v>
      </c>
      <c r="J293" s="73"/>
      <c r="K293" s="83">
        <v>4.1999999999995925</v>
      </c>
      <c r="L293" s="86" t="s">
        <v>133</v>
      </c>
      <c r="M293" s="87">
        <v>7.2499999999999995E-2</v>
      </c>
      <c r="N293" s="87">
        <v>7.5999999999993587E-2</v>
      </c>
      <c r="O293" s="83">
        <v>861319.12020000012</v>
      </c>
      <c r="P293" s="85">
        <v>98.366420000000005</v>
      </c>
      <c r="Q293" s="73"/>
      <c r="R293" s="83">
        <v>3433.9841511670006</v>
      </c>
      <c r="S293" s="84">
        <v>6.8905529616000011E-4</v>
      </c>
      <c r="T293" s="84">
        <f t="shared" si="4"/>
        <v>5.2359862006264319E-3</v>
      </c>
      <c r="U293" s="84">
        <f>R293/'סכום נכסי הקרן'!$C$42</f>
        <v>4.4640661279660913E-4</v>
      </c>
    </row>
    <row r="294" spans="2:21">
      <c r="B294" s="76" t="s">
        <v>719</v>
      </c>
      <c r="C294" s="73" t="s">
        <v>720</v>
      </c>
      <c r="D294" s="86" t="s">
        <v>26</v>
      </c>
      <c r="E294" s="86" t="s">
        <v>26</v>
      </c>
      <c r="F294" s="73"/>
      <c r="G294" s="86" t="s">
        <v>685</v>
      </c>
      <c r="H294" s="73" t="s">
        <v>646</v>
      </c>
      <c r="I294" s="73" t="s">
        <v>636</v>
      </c>
      <c r="J294" s="73"/>
      <c r="K294" s="83">
        <v>7.0000000000011076</v>
      </c>
      <c r="L294" s="86" t="s">
        <v>131</v>
      </c>
      <c r="M294" s="87">
        <v>7.1190000000000003E-2</v>
      </c>
      <c r="N294" s="87">
        <v>7.6600000000014171E-2</v>
      </c>
      <c r="O294" s="83">
        <v>482531.72000000009</v>
      </c>
      <c r="P294" s="85">
        <v>97.892080000000007</v>
      </c>
      <c r="Q294" s="73"/>
      <c r="R294" s="83">
        <v>1806.3058378340004</v>
      </c>
      <c r="S294" s="84">
        <v>3.2168781333333338E-4</v>
      </c>
      <c r="T294" s="84">
        <f t="shared" si="4"/>
        <v>2.7541747499899402E-3</v>
      </c>
      <c r="U294" s="84">
        <f>R294/'סכום נכסי הקרן'!$C$42</f>
        <v>2.3481380089310818E-4</v>
      </c>
    </row>
    <row r="295" spans="2:21">
      <c r="B295" s="76" t="s">
        <v>721</v>
      </c>
      <c r="C295" s="73" t="s">
        <v>722</v>
      </c>
      <c r="D295" s="86" t="s">
        <v>26</v>
      </c>
      <c r="E295" s="86" t="s">
        <v>26</v>
      </c>
      <c r="F295" s="73"/>
      <c r="G295" s="86" t="s">
        <v>710</v>
      </c>
      <c r="H295" s="73" t="s">
        <v>646</v>
      </c>
      <c r="I295" s="73" t="s">
        <v>636</v>
      </c>
      <c r="J295" s="73"/>
      <c r="K295" s="83">
        <v>3.0499999999995073</v>
      </c>
      <c r="L295" s="86" t="s">
        <v>131</v>
      </c>
      <c r="M295" s="87">
        <v>2.6249999999999999E-2</v>
      </c>
      <c r="N295" s="87">
        <v>7.6099999999990148E-2</v>
      </c>
      <c r="O295" s="83">
        <v>611729.5880300001</v>
      </c>
      <c r="P295" s="85">
        <v>86.704629999999995</v>
      </c>
      <c r="Q295" s="73"/>
      <c r="R295" s="83">
        <v>2028.2413606000002</v>
      </c>
      <c r="S295" s="84">
        <v>4.9266561166265205E-4</v>
      </c>
      <c r="T295" s="84">
        <f t="shared" si="4"/>
        <v>3.0925721576298905E-3</v>
      </c>
      <c r="U295" s="84">
        <f>R295/'סכום נכסי הקרן'!$C$42</f>
        <v>2.6366468680751921E-4</v>
      </c>
    </row>
    <row r="296" spans="2:21">
      <c r="B296" s="76" t="s">
        <v>723</v>
      </c>
      <c r="C296" s="73" t="s">
        <v>724</v>
      </c>
      <c r="D296" s="86" t="s">
        <v>26</v>
      </c>
      <c r="E296" s="86" t="s">
        <v>26</v>
      </c>
      <c r="F296" s="73"/>
      <c r="G296" s="86" t="s">
        <v>710</v>
      </c>
      <c r="H296" s="73" t="s">
        <v>646</v>
      </c>
      <c r="I296" s="73" t="s">
        <v>636</v>
      </c>
      <c r="J296" s="73"/>
      <c r="K296" s="83">
        <v>1.8900000000000645</v>
      </c>
      <c r="L296" s="86" t="s">
        <v>131</v>
      </c>
      <c r="M296" s="87">
        <v>7.0499999999999993E-2</v>
      </c>
      <c r="N296" s="87">
        <v>6.9299999999980724E-2</v>
      </c>
      <c r="O296" s="83">
        <v>241265.86000000004</v>
      </c>
      <c r="P296" s="85">
        <v>100.08857999999999</v>
      </c>
      <c r="Q296" s="73"/>
      <c r="R296" s="83">
        <v>923.4179186460002</v>
      </c>
      <c r="S296" s="84">
        <v>3.0393707750799324E-4</v>
      </c>
      <c r="T296" s="84">
        <f t="shared" si="4"/>
        <v>1.4079865446666423E-3</v>
      </c>
      <c r="U296" s="84">
        <f>R296/'סכום נכסי הקרן'!$C$42</f>
        <v>1.2004128356805825E-4</v>
      </c>
    </row>
    <row r="297" spans="2:21">
      <c r="B297" s="76" t="s">
        <v>725</v>
      </c>
      <c r="C297" s="73" t="s">
        <v>726</v>
      </c>
      <c r="D297" s="86" t="s">
        <v>26</v>
      </c>
      <c r="E297" s="86" t="s">
        <v>26</v>
      </c>
      <c r="F297" s="73"/>
      <c r="G297" s="86" t="s">
        <v>652</v>
      </c>
      <c r="H297" s="73" t="s">
        <v>646</v>
      </c>
      <c r="I297" s="73" t="s">
        <v>282</v>
      </c>
      <c r="J297" s="73"/>
      <c r="K297" s="83">
        <v>3.3999999999989443</v>
      </c>
      <c r="L297" s="86" t="s">
        <v>131</v>
      </c>
      <c r="M297" s="87">
        <v>5.5E-2</v>
      </c>
      <c r="N297" s="87">
        <v>9.5399999999965512E-2</v>
      </c>
      <c r="O297" s="83">
        <v>168886.10200000004</v>
      </c>
      <c r="P297" s="85">
        <v>87.977109999999996</v>
      </c>
      <c r="Q297" s="73"/>
      <c r="R297" s="83">
        <v>568.17417862400009</v>
      </c>
      <c r="S297" s="84">
        <v>1.6888610200000004E-4</v>
      </c>
      <c r="T297" s="84">
        <f t="shared" si="4"/>
        <v>8.6632670037702943E-4</v>
      </c>
      <c r="U297" s="84">
        <f>R297/'סכום נכסי הקרן'!$C$42</f>
        <v>7.3860769122024018E-5</v>
      </c>
    </row>
    <row r="298" spans="2:21">
      <c r="B298" s="76" t="s">
        <v>727</v>
      </c>
      <c r="C298" s="73" t="s">
        <v>728</v>
      </c>
      <c r="D298" s="86" t="s">
        <v>26</v>
      </c>
      <c r="E298" s="86" t="s">
        <v>26</v>
      </c>
      <c r="F298" s="73"/>
      <c r="G298" s="86" t="s">
        <v>652</v>
      </c>
      <c r="H298" s="73" t="s">
        <v>646</v>
      </c>
      <c r="I298" s="73" t="s">
        <v>282</v>
      </c>
      <c r="J298" s="73"/>
      <c r="K298" s="83">
        <v>2.9800000000003886</v>
      </c>
      <c r="L298" s="86" t="s">
        <v>131</v>
      </c>
      <c r="M298" s="87">
        <v>0.06</v>
      </c>
      <c r="N298" s="87">
        <v>9.0700000000016295E-2</v>
      </c>
      <c r="O298" s="83">
        <v>760228.72485999996</v>
      </c>
      <c r="P298" s="85">
        <v>92.069670000000002</v>
      </c>
      <c r="Q298" s="73"/>
      <c r="R298" s="83">
        <v>2676.5707624520005</v>
      </c>
      <c r="S298" s="84">
        <v>1.0136382998133333E-3</v>
      </c>
      <c r="T298" s="84">
        <f t="shared" si="4"/>
        <v>4.0811159749925396E-3</v>
      </c>
      <c r="U298" s="84">
        <f>R298/'סכום נכסי הקרן'!$C$42</f>
        <v>3.4794537056048513E-4</v>
      </c>
    </row>
    <row r="299" spans="2:21">
      <c r="B299" s="76" t="s">
        <v>729</v>
      </c>
      <c r="C299" s="73" t="s">
        <v>730</v>
      </c>
      <c r="D299" s="86" t="s">
        <v>26</v>
      </c>
      <c r="E299" s="86" t="s">
        <v>26</v>
      </c>
      <c r="F299" s="73"/>
      <c r="G299" s="86" t="s">
        <v>731</v>
      </c>
      <c r="H299" s="73" t="s">
        <v>646</v>
      </c>
      <c r="I299" s="73" t="s">
        <v>282</v>
      </c>
      <c r="J299" s="73"/>
      <c r="K299" s="83">
        <v>6.0900000000007006</v>
      </c>
      <c r="L299" s="86" t="s">
        <v>133</v>
      </c>
      <c r="M299" s="87">
        <v>6.6250000000000003E-2</v>
      </c>
      <c r="N299" s="87">
        <v>6.4600000000008026E-2</v>
      </c>
      <c r="O299" s="83">
        <v>965063.44000000018</v>
      </c>
      <c r="P299" s="85">
        <v>101.98945000000001</v>
      </c>
      <c r="Q299" s="73"/>
      <c r="R299" s="83">
        <v>3989.3160182800011</v>
      </c>
      <c r="S299" s="84">
        <v>1.2867512533333335E-3</v>
      </c>
      <c r="T299" s="84">
        <f t="shared" si="4"/>
        <v>6.0827315159720568E-3</v>
      </c>
      <c r="U299" s="84">
        <f>R299/'סכום נכסי הקרן'!$C$42</f>
        <v>5.1859792378203804E-4</v>
      </c>
    </row>
    <row r="300" spans="2:21">
      <c r="B300" s="76" t="s">
        <v>732</v>
      </c>
      <c r="C300" s="73" t="s">
        <v>733</v>
      </c>
      <c r="D300" s="86" t="s">
        <v>26</v>
      </c>
      <c r="E300" s="86" t="s">
        <v>26</v>
      </c>
      <c r="F300" s="73"/>
      <c r="G300" s="86" t="s">
        <v>710</v>
      </c>
      <c r="H300" s="73" t="s">
        <v>646</v>
      </c>
      <c r="I300" s="73" t="s">
        <v>282</v>
      </c>
      <c r="J300" s="73"/>
      <c r="K300" s="83">
        <v>1.3299999999997387</v>
      </c>
      <c r="L300" s="86" t="s">
        <v>131</v>
      </c>
      <c r="M300" s="87">
        <v>4.2500000000000003E-2</v>
      </c>
      <c r="N300" s="87">
        <v>7.6199999999994161E-2</v>
      </c>
      <c r="O300" s="83">
        <v>530784.89200000011</v>
      </c>
      <c r="P300" s="85">
        <v>96.11806</v>
      </c>
      <c r="Q300" s="73"/>
      <c r="R300" s="83">
        <v>1950.9287686470002</v>
      </c>
      <c r="S300" s="84">
        <v>1.117441877894737E-3</v>
      </c>
      <c r="T300" s="84">
        <f t="shared" si="4"/>
        <v>2.9746893582980995E-3</v>
      </c>
      <c r="U300" s="84">
        <f>R300/'סכום נכסי הקרן'!$C$42</f>
        <v>2.5361430486602532E-4</v>
      </c>
    </row>
    <row r="301" spans="2:21">
      <c r="B301" s="76" t="s">
        <v>734</v>
      </c>
      <c r="C301" s="73" t="s">
        <v>735</v>
      </c>
      <c r="D301" s="86" t="s">
        <v>26</v>
      </c>
      <c r="E301" s="86" t="s">
        <v>26</v>
      </c>
      <c r="F301" s="73"/>
      <c r="G301" s="86" t="s">
        <v>710</v>
      </c>
      <c r="H301" s="73" t="s">
        <v>646</v>
      </c>
      <c r="I301" s="73" t="s">
        <v>282</v>
      </c>
      <c r="J301" s="73"/>
      <c r="K301" s="83">
        <v>4.5600000000009437</v>
      </c>
      <c r="L301" s="86" t="s">
        <v>131</v>
      </c>
      <c r="M301" s="87">
        <v>3.125E-2</v>
      </c>
      <c r="N301" s="87">
        <v>7.6600000000012061E-2</v>
      </c>
      <c r="O301" s="83">
        <v>241265.86000000004</v>
      </c>
      <c r="P301" s="85">
        <v>82.666330000000002</v>
      </c>
      <c r="Q301" s="73"/>
      <c r="R301" s="83">
        <v>762.6801271380001</v>
      </c>
      <c r="S301" s="84">
        <v>3.2168781333333338E-4</v>
      </c>
      <c r="T301" s="84">
        <f t="shared" si="4"/>
        <v>1.1629007139795549E-3</v>
      </c>
      <c r="U301" s="84">
        <f>R301/'סכום נכסי הקרן'!$C$42</f>
        <v>9.9145900858994498E-5</v>
      </c>
    </row>
    <row r="302" spans="2:21">
      <c r="B302" s="76" t="s">
        <v>736</v>
      </c>
      <c r="C302" s="73" t="s">
        <v>737</v>
      </c>
      <c r="D302" s="86" t="s">
        <v>26</v>
      </c>
      <c r="E302" s="86" t="s">
        <v>26</v>
      </c>
      <c r="F302" s="73"/>
      <c r="G302" s="86" t="s">
        <v>731</v>
      </c>
      <c r="H302" s="73" t="s">
        <v>646</v>
      </c>
      <c r="I302" s="73" t="s">
        <v>636</v>
      </c>
      <c r="J302" s="73"/>
      <c r="K302" s="83">
        <v>4.3599999999999852</v>
      </c>
      <c r="L302" s="86" t="s">
        <v>133</v>
      </c>
      <c r="M302" s="87">
        <v>4.8750000000000002E-2</v>
      </c>
      <c r="N302" s="87">
        <v>5.7099999999998305E-2</v>
      </c>
      <c r="O302" s="83">
        <v>661068.45640000014</v>
      </c>
      <c r="P302" s="85">
        <v>97.068420000000003</v>
      </c>
      <c r="Q302" s="73"/>
      <c r="R302" s="83">
        <v>2600.8284406640005</v>
      </c>
      <c r="S302" s="84">
        <v>6.6106845640000016E-4</v>
      </c>
      <c r="T302" s="84">
        <f t="shared" si="4"/>
        <v>3.9656274537218164E-3</v>
      </c>
      <c r="U302" s="84">
        <f>R302/'סכום נכסי הקרן'!$C$42</f>
        <v>3.3809911856096987E-4</v>
      </c>
    </row>
    <row r="303" spans="2:21">
      <c r="B303" s="76" t="s">
        <v>738</v>
      </c>
      <c r="C303" s="73" t="s">
        <v>739</v>
      </c>
      <c r="D303" s="86" t="s">
        <v>26</v>
      </c>
      <c r="E303" s="86" t="s">
        <v>26</v>
      </c>
      <c r="F303" s="73"/>
      <c r="G303" s="86" t="s">
        <v>740</v>
      </c>
      <c r="H303" s="73" t="s">
        <v>646</v>
      </c>
      <c r="I303" s="73" t="s">
        <v>636</v>
      </c>
      <c r="J303" s="73"/>
      <c r="K303" s="83">
        <v>7.2499999999987761</v>
      </c>
      <c r="L303" s="86" t="s">
        <v>131</v>
      </c>
      <c r="M303" s="87">
        <v>5.9000000000000004E-2</v>
      </c>
      <c r="N303" s="87">
        <v>6.6399999999987289E-2</v>
      </c>
      <c r="O303" s="83">
        <v>675544.40800000017</v>
      </c>
      <c r="P303" s="85">
        <v>94.992279999999994</v>
      </c>
      <c r="Q303" s="73"/>
      <c r="R303" s="83">
        <v>2453.9182388080003</v>
      </c>
      <c r="S303" s="84">
        <v>1.3510888160000003E-3</v>
      </c>
      <c r="T303" s="84">
        <f t="shared" si="4"/>
        <v>3.7416253163246914E-3</v>
      </c>
      <c r="U303" s="84">
        <f>R303/'סכום נכסי הקרן'!$C$42</f>
        <v>3.1900127689693189E-4</v>
      </c>
    </row>
    <row r="304" spans="2:21">
      <c r="B304" s="76" t="s">
        <v>741</v>
      </c>
      <c r="C304" s="73" t="s">
        <v>742</v>
      </c>
      <c r="D304" s="86" t="s">
        <v>26</v>
      </c>
      <c r="E304" s="86" t="s">
        <v>26</v>
      </c>
      <c r="F304" s="73"/>
      <c r="G304" s="86" t="s">
        <v>743</v>
      </c>
      <c r="H304" s="73" t="s">
        <v>646</v>
      </c>
      <c r="I304" s="73" t="s">
        <v>636</v>
      </c>
      <c r="J304" s="73"/>
      <c r="K304" s="83">
        <v>6.8599999999993377</v>
      </c>
      <c r="L304" s="86" t="s">
        <v>131</v>
      </c>
      <c r="M304" s="87">
        <v>3.15E-2</v>
      </c>
      <c r="N304" s="87">
        <v>7.1899999999996411E-2</v>
      </c>
      <c r="O304" s="83">
        <v>482531.72000000009</v>
      </c>
      <c r="P304" s="85">
        <v>76.870750000000001</v>
      </c>
      <c r="Q304" s="73"/>
      <c r="R304" s="83">
        <v>1418.420076229</v>
      </c>
      <c r="S304" s="84">
        <v>7.4422621755888265E-4</v>
      </c>
      <c r="T304" s="84">
        <f t="shared" si="4"/>
        <v>2.1627438039580386E-3</v>
      </c>
      <c r="U304" s="84">
        <f>R304/'סכום נכסי הקרן'!$C$42</f>
        <v>1.8438993130964591E-4</v>
      </c>
    </row>
    <row r="305" spans="2:21">
      <c r="B305" s="76" t="s">
        <v>744</v>
      </c>
      <c r="C305" s="73" t="s">
        <v>745</v>
      </c>
      <c r="D305" s="86" t="s">
        <v>26</v>
      </c>
      <c r="E305" s="86" t="s">
        <v>26</v>
      </c>
      <c r="F305" s="73"/>
      <c r="G305" s="86" t="s">
        <v>746</v>
      </c>
      <c r="H305" s="73" t="s">
        <v>646</v>
      </c>
      <c r="I305" s="73" t="s">
        <v>282</v>
      </c>
      <c r="J305" s="73"/>
      <c r="K305" s="83">
        <v>7.2100000000011732</v>
      </c>
      <c r="L305" s="86" t="s">
        <v>131</v>
      </c>
      <c r="M305" s="87">
        <v>6.25E-2</v>
      </c>
      <c r="N305" s="87">
        <v>6.7400000000013408E-2</v>
      </c>
      <c r="O305" s="83">
        <v>603164.65</v>
      </c>
      <c r="P305" s="85">
        <v>98.270499999999998</v>
      </c>
      <c r="Q305" s="73"/>
      <c r="R305" s="83">
        <v>2266.6106760540006</v>
      </c>
      <c r="S305" s="84">
        <v>1.0052744166666667E-3</v>
      </c>
      <c r="T305" s="84">
        <f t="shared" si="4"/>
        <v>3.4560270809572921E-3</v>
      </c>
      <c r="U305" s="84">
        <f>R305/'סכום נכסי הקרן'!$C$42</f>
        <v>2.9465191156518287E-4</v>
      </c>
    </row>
    <row r="306" spans="2:21">
      <c r="B306" s="76" t="s">
        <v>747</v>
      </c>
      <c r="C306" s="73" t="s">
        <v>748</v>
      </c>
      <c r="D306" s="86" t="s">
        <v>26</v>
      </c>
      <c r="E306" s="86" t="s">
        <v>26</v>
      </c>
      <c r="F306" s="73"/>
      <c r="G306" s="86" t="s">
        <v>697</v>
      </c>
      <c r="H306" s="73" t="s">
        <v>646</v>
      </c>
      <c r="I306" s="73" t="s">
        <v>282</v>
      </c>
      <c r="J306" s="73"/>
      <c r="K306" s="83">
        <v>4.3699999999992425</v>
      </c>
      <c r="L306" s="86" t="s">
        <v>131</v>
      </c>
      <c r="M306" s="87">
        <v>4.4999999999999998E-2</v>
      </c>
      <c r="N306" s="87">
        <v>6.979999999998962E-2</v>
      </c>
      <c r="O306" s="83">
        <v>727585.45400200004</v>
      </c>
      <c r="P306" s="85">
        <v>90.208500000000001</v>
      </c>
      <c r="Q306" s="73"/>
      <c r="R306" s="83">
        <v>2509.8591669700004</v>
      </c>
      <c r="S306" s="84">
        <v>1.2126424233366668E-3</v>
      </c>
      <c r="T306" s="84">
        <f t="shared" si="4"/>
        <v>3.8269215538763199E-3</v>
      </c>
      <c r="U306" s="84">
        <f>R306/'סכום נכסי הקרן'!$C$42</f>
        <v>3.2627341303914745E-4</v>
      </c>
    </row>
    <row r="307" spans="2:21">
      <c r="B307" s="76" t="s">
        <v>749</v>
      </c>
      <c r="C307" s="73" t="s">
        <v>750</v>
      </c>
      <c r="D307" s="86" t="s">
        <v>26</v>
      </c>
      <c r="E307" s="86" t="s">
        <v>26</v>
      </c>
      <c r="F307" s="73"/>
      <c r="G307" s="86" t="s">
        <v>652</v>
      </c>
      <c r="H307" s="73" t="s">
        <v>646</v>
      </c>
      <c r="I307" s="73" t="s">
        <v>282</v>
      </c>
      <c r="J307" s="73"/>
      <c r="K307" s="83">
        <v>6.9299999999976132</v>
      </c>
      <c r="L307" s="86" t="s">
        <v>131</v>
      </c>
      <c r="M307" s="87">
        <v>0.04</v>
      </c>
      <c r="N307" s="87">
        <v>6.5499999999977326E-2</v>
      </c>
      <c r="O307" s="83">
        <v>361898.79</v>
      </c>
      <c r="P307" s="85">
        <v>84.433329999999998</v>
      </c>
      <c r="Q307" s="73"/>
      <c r="R307" s="83">
        <v>1168.473721503</v>
      </c>
      <c r="S307" s="84">
        <v>3.6189878999999997E-4</v>
      </c>
      <c r="T307" s="84">
        <f t="shared" si="4"/>
        <v>1.7816367263969897E-3</v>
      </c>
      <c r="U307" s="84">
        <f>R307/'סכום נכסי הקרן'!$C$42</f>
        <v>1.5189772963300889E-4</v>
      </c>
    </row>
    <row r="308" spans="2:21">
      <c r="B308" s="76" t="s">
        <v>751</v>
      </c>
      <c r="C308" s="73" t="s">
        <v>752</v>
      </c>
      <c r="D308" s="86" t="s">
        <v>26</v>
      </c>
      <c r="E308" s="86" t="s">
        <v>26</v>
      </c>
      <c r="F308" s="73"/>
      <c r="G308" s="86" t="s">
        <v>652</v>
      </c>
      <c r="H308" s="73" t="s">
        <v>646</v>
      </c>
      <c r="I308" s="73" t="s">
        <v>282</v>
      </c>
      <c r="J308" s="73"/>
      <c r="K308" s="83">
        <v>2.9499999999996787</v>
      </c>
      <c r="L308" s="86" t="s">
        <v>131</v>
      </c>
      <c r="M308" s="87">
        <v>6.8750000000000006E-2</v>
      </c>
      <c r="N308" s="87">
        <v>6.8399999999989719E-2</v>
      </c>
      <c r="O308" s="83">
        <v>603164.65</v>
      </c>
      <c r="P308" s="85">
        <v>101.36229</v>
      </c>
      <c r="Q308" s="73"/>
      <c r="R308" s="83">
        <v>2337.9229013850004</v>
      </c>
      <c r="S308" s="84">
        <v>8.8787643486120229E-4</v>
      </c>
      <c r="T308" s="84">
        <f t="shared" si="4"/>
        <v>3.5647607883164791E-3</v>
      </c>
      <c r="U308" s="84">
        <f>R308/'סכום נכסי הקרן'!$C$42</f>
        <v>3.0392226563777863E-4</v>
      </c>
    </row>
    <row r="309" spans="2:21">
      <c r="B309" s="76" t="s">
        <v>753</v>
      </c>
      <c r="C309" s="73" t="s">
        <v>754</v>
      </c>
      <c r="D309" s="86" t="s">
        <v>26</v>
      </c>
      <c r="E309" s="86" t="s">
        <v>26</v>
      </c>
      <c r="F309" s="73"/>
      <c r="G309" s="86" t="s">
        <v>705</v>
      </c>
      <c r="H309" s="73" t="s">
        <v>646</v>
      </c>
      <c r="I309" s="73" t="s">
        <v>282</v>
      </c>
      <c r="J309" s="73"/>
      <c r="K309" s="83">
        <v>4.2499999999990994</v>
      </c>
      <c r="L309" s="86" t="s">
        <v>131</v>
      </c>
      <c r="M309" s="87">
        <v>7.0499999999999993E-2</v>
      </c>
      <c r="N309" s="87">
        <v>7.0599999999980512E-2</v>
      </c>
      <c r="O309" s="83">
        <v>72379.758000000002</v>
      </c>
      <c r="P309" s="85">
        <v>100.08575</v>
      </c>
      <c r="Q309" s="73"/>
      <c r="R309" s="83">
        <v>277.017533609</v>
      </c>
      <c r="S309" s="84">
        <v>1.0339965428571429E-4</v>
      </c>
      <c r="T309" s="84">
        <f t="shared" si="4"/>
        <v>4.2238400629058534E-4</v>
      </c>
      <c r="U309" s="84">
        <f>R309/'סכום נכסי הקרן'!$C$42</f>
        <v>3.6011365638259929E-5</v>
      </c>
    </row>
    <row r="310" spans="2:21">
      <c r="B310" s="76" t="s">
        <v>755</v>
      </c>
      <c r="C310" s="73" t="s">
        <v>756</v>
      </c>
      <c r="D310" s="86" t="s">
        <v>26</v>
      </c>
      <c r="E310" s="86" t="s">
        <v>26</v>
      </c>
      <c r="F310" s="73"/>
      <c r="G310" s="86" t="s">
        <v>685</v>
      </c>
      <c r="H310" s="73" t="s">
        <v>646</v>
      </c>
      <c r="I310" s="73" t="s">
        <v>636</v>
      </c>
      <c r="J310" s="73"/>
      <c r="K310" s="83">
        <v>3.7600000000000309</v>
      </c>
      <c r="L310" s="86" t="s">
        <v>134</v>
      </c>
      <c r="M310" s="87">
        <v>7.4160000000000004E-2</v>
      </c>
      <c r="N310" s="87">
        <v>7.5799999999997342E-2</v>
      </c>
      <c r="O310" s="83">
        <v>820303.92400000012</v>
      </c>
      <c r="P310" s="85">
        <v>101.56543000000001</v>
      </c>
      <c r="Q310" s="73"/>
      <c r="R310" s="83">
        <v>3897.3698226880001</v>
      </c>
      <c r="S310" s="84">
        <v>1.2620060369230772E-3</v>
      </c>
      <c r="T310" s="84">
        <f t="shared" si="4"/>
        <v>5.9425360490954239E-3</v>
      </c>
      <c r="U310" s="84">
        <f>R310/'סכום נכסי הקרן'!$C$42</f>
        <v>5.0664522163581215E-4</v>
      </c>
    </row>
    <row r="311" spans="2:21">
      <c r="B311" s="76" t="s">
        <v>757</v>
      </c>
      <c r="C311" s="73" t="s">
        <v>758</v>
      </c>
      <c r="D311" s="86" t="s">
        <v>26</v>
      </c>
      <c r="E311" s="86" t="s">
        <v>26</v>
      </c>
      <c r="F311" s="73"/>
      <c r="G311" s="86" t="s">
        <v>682</v>
      </c>
      <c r="H311" s="73" t="s">
        <v>646</v>
      </c>
      <c r="I311" s="73" t="s">
        <v>636</v>
      </c>
      <c r="J311" s="73"/>
      <c r="K311" s="83">
        <v>3.1000000000001249</v>
      </c>
      <c r="L311" s="86" t="s">
        <v>131</v>
      </c>
      <c r="M311" s="87">
        <v>4.7E-2</v>
      </c>
      <c r="N311" s="87">
        <v>7.8399999999994252E-2</v>
      </c>
      <c r="O311" s="83">
        <v>458405.13400000008</v>
      </c>
      <c r="P311" s="85">
        <v>91.355890000000002</v>
      </c>
      <c r="Q311" s="73"/>
      <c r="R311" s="83">
        <v>1601.4150447880002</v>
      </c>
      <c r="S311" s="84">
        <v>9.2439026819923385E-4</v>
      </c>
      <c r="T311" s="84">
        <f t="shared" si="4"/>
        <v>2.441766387633439E-3</v>
      </c>
      <c r="U311" s="84">
        <f>R311/'סכום נכסי הקרן'!$C$42</f>
        <v>2.0817867362095909E-4</v>
      </c>
    </row>
    <row r="312" spans="2:21">
      <c r="B312" s="76" t="s">
        <v>759</v>
      </c>
      <c r="C312" s="73" t="s">
        <v>760</v>
      </c>
      <c r="D312" s="86" t="s">
        <v>26</v>
      </c>
      <c r="E312" s="86" t="s">
        <v>26</v>
      </c>
      <c r="F312" s="73"/>
      <c r="G312" s="86" t="s">
        <v>710</v>
      </c>
      <c r="H312" s="73" t="s">
        <v>646</v>
      </c>
      <c r="I312" s="73" t="s">
        <v>636</v>
      </c>
      <c r="J312" s="73"/>
      <c r="K312" s="83">
        <v>3.9099999999989503</v>
      </c>
      <c r="L312" s="86" t="s">
        <v>131</v>
      </c>
      <c r="M312" s="87">
        <v>7.9500000000000001E-2</v>
      </c>
      <c r="N312" s="87">
        <v>8.1799999999978154E-2</v>
      </c>
      <c r="O312" s="83">
        <v>361898.79</v>
      </c>
      <c r="P312" s="85">
        <v>101.19292</v>
      </c>
      <c r="Q312" s="73"/>
      <c r="R312" s="83">
        <v>1400.4097583170003</v>
      </c>
      <c r="S312" s="84">
        <v>5.5676736923076923E-4</v>
      </c>
      <c r="T312" s="84">
        <f t="shared" si="4"/>
        <v>2.1352824727739451E-3</v>
      </c>
      <c r="U312" s="84">
        <f>R312/'סכום נכסי הקרן'!$C$42</f>
        <v>1.8204864938737683E-4</v>
      </c>
    </row>
    <row r="313" spans="2:21">
      <c r="B313" s="76" t="s">
        <v>761</v>
      </c>
      <c r="C313" s="73" t="s">
        <v>762</v>
      </c>
      <c r="D313" s="86" t="s">
        <v>26</v>
      </c>
      <c r="E313" s="86" t="s">
        <v>26</v>
      </c>
      <c r="F313" s="73"/>
      <c r="G313" s="86" t="s">
        <v>685</v>
      </c>
      <c r="H313" s="73" t="s">
        <v>763</v>
      </c>
      <c r="I313" s="73" t="s">
        <v>671</v>
      </c>
      <c r="J313" s="73"/>
      <c r="K313" s="83">
        <v>3.2900000000009491</v>
      </c>
      <c r="L313" s="86" t="s">
        <v>131</v>
      </c>
      <c r="M313" s="87">
        <v>6.8750000000000006E-2</v>
      </c>
      <c r="N313" s="87">
        <v>8.4800000000020026E-2</v>
      </c>
      <c r="O313" s="83">
        <v>260567.12880000003</v>
      </c>
      <c r="P313" s="85">
        <v>96.239750000000001</v>
      </c>
      <c r="Q313" s="73"/>
      <c r="R313" s="83">
        <v>958.94124232100012</v>
      </c>
      <c r="S313" s="84">
        <v>5.2113425760000006E-4</v>
      </c>
      <c r="T313" s="84">
        <f t="shared" si="4"/>
        <v>1.4621509276034348E-3</v>
      </c>
      <c r="U313" s="84">
        <f>R313/'סכום נכסי הקרן'!$C$42</f>
        <v>1.2465919847359013E-4</v>
      </c>
    </row>
    <row r="314" spans="2:21">
      <c r="B314" s="76" t="s">
        <v>764</v>
      </c>
      <c r="C314" s="73" t="s">
        <v>765</v>
      </c>
      <c r="D314" s="86" t="s">
        <v>26</v>
      </c>
      <c r="E314" s="86" t="s">
        <v>26</v>
      </c>
      <c r="F314" s="73"/>
      <c r="G314" s="86" t="s">
        <v>664</v>
      </c>
      <c r="H314" s="73" t="s">
        <v>646</v>
      </c>
      <c r="I314" s="73" t="s">
        <v>282</v>
      </c>
      <c r="J314" s="73"/>
      <c r="K314" s="83">
        <v>1.8099999999987446</v>
      </c>
      <c r="L314" s="86" t="s">
        <v>131</v>
      </c>
      <c r="M314" s="87">
        <v>5.7500000000000002E-2</v>
      </c>
      <c r="N314" s="87">
        <v>7.9099999999954401E-2</v>
      </c>
      <c r="O314" s="83">
        <v>204472.81635000007</v>
      </c>
      <c r="P314" s="85">
        <v>96.763720000000006</v>
      </c>
      <c r="Q314" s="73"/>
      <c r="R314" s="83">
        <v>756.5994628950001</v>
      </c>
      <c r="S314" s="84">
        <v>2.9210402335714294E-4</v>
      </c>
      <c r="T314" s="84">
        <f t="shared" si="4"/>
        <v>1.1536291877681801E-3</v>
      </c>
      <c r="U314" s="84">
        <f>R314/'סכום נכסי הקרן'!$C$42</f>
        <v>9.8355434564224736E-5</v>
      </c>
    </row>
    <row r="315" spans="2:21">
      <c r="B315" s="76" t="s">
        <v>766</v>
      </c>
      <c r="C315" s="73" t="s">
        <v>767</v>
      </c>
      <c r="D315" s="86" t="s">
        <v>26</v>
      </c>
      <c r="E315" s="86" t="s">
        <v>26</v>
      </c>
      <c r="F315" s="73"/>
      <c r="G315" s="86" t="s">
        <v>731</v>
      </c>
      <c r="H315" s="73" t="s">
        <v>646</v>
      </c>
      <c r="I315" s="73" t="s">
        <v>636</v>
      </c>
      <c r="J315" s="73"/>
      <c r="K315" s="83">
        <v>3.9500000000004785</v>
      </c>
      <c r="L315" s="86" t="s">
        <v>133</v>
      </c>
      <c r="M315" s="87">
        <v>0.04</v>
      </c>
      <c r="N315" s="87">
        <v>6.0700000000006984E-2</v>
      </c>
      <c r="O315" s="83">
        <v>579038.06400000001</v>
      </c>
      <c r="P315" s="85">
        <v>93.701669999999993</v>
      </c>
      <c r="Q315" s="73"/>
      <c r="R315" s="83">
        <v>2199.0836440209996</v>
      </c>
      <c r="S315" s="84">
        <v>5.79038064E-4</v>
      </c>
      <c r="T315" s="84">
        <f t="shared" si="4"/>
        <v>3.3530648678748889E-3</v>
      </c>
      <c r="U315" s="84">
        <f>R315/'סכום נכסי הקרן'!$C$42</f>
        <v>2.8587362013602301E-4</v>
      </c>
    </row>
    <row r="316" spans="2:21">
      <c r="B316" s="76" t="s">
        <v>768</v>
      </c>
      <c r="C316" s="73" t="s">
        <v>769</v>
      </c>
      <c r="D316" s="86" t="s">
        <v>26</v>
      </c>
      <c r="E316" s="86" t="s">
        <v>26</v>
      </c>
      <c r="F316" s="73"/>
      <c r="G316" s="86" t="s">
        <v>770</v>
      </c>
      <c r="H316" s="73" t="s">
        <v>646</v>
      </c>
      <c r="I316" s="73" t="s">
        <v>636</v>
      </c>
      <c r="J316" s="73"/>
      <c r="K316" s="83">
        <v>3.7400000000006361</v>
      </c>
      <c r="L316" s="86" t="s">
        <v>133</v>
      </c>
      <c r="M316" s="87">
        <v>4.6249999999999999E-2</v>
      </c>
      <c r="N316" s="87">
        <v>5.7100000000013029E-2</v>
      </c>
      <c r="O316" s="83">
        <v>494595.01300000004</v>
      </c>
      <c r="P316" s="85">
        <v>100.33504000000001</v>
      </c>
      <c r="Q316" s="73"/>
      <c r="R316" s="83">
        <v>2011.3594247780004</v>
      </c>
      <c r="S316" s="84">
        <v>8.2432502166666672E-4</v>
      </c>
      <c r="T316" s="84">
        <f t="shared" si="4"/>
        <v>3.0668313332367983E-3</v>
      </c>
      <c r="U316" s="84">
        <f>R316/'סכום נכסי הקרן'!$C$42</f>
        <v>2.6147009083502833E-4</v>
      </c>
    </row>
    <row r="317" spans="2:21">
      <c r="B317" s="76" t="s">
        <v>771</v>
      </c>
      <c r="C317" s="73" t="s">
        <v>772</v>
      </c>
      <c r="D317" s="86" t="s">
        <v>26</v>
      </c>
      <c r="E317" s="86" t="s">
        <v>26</v>
      </c>
      <c r="F317" s="73"/>
      <c r="G317" s="86" t="s">
        <v>705</v>
      </c>
      <c r="H317" s="73" t="s">
        <v>646</v>
      </c>
      <c r="I317" s="73" t="s">
        <v>636</v>
      </c>
      <c r="J317" s="73"/>
      <c r="K317" s="83">
        <v>4.2800000000009328</v>
      </c>
      <c r="L317" s="86" t="s">
        <v>133</v>
      </c>
      <c r="M317" s="87">
        <v>4.6249999999999999E-2</v>
      </c>
      <c r="N317" s="87">
        <v>7.3700000000013199E-2</v>
      </c>
      <c r="O317" s="83">
        <v>340184.86260000005</v>
      </c>
      <c r="P317" s="85">
        <v>90.165480000000002</v>
      </c>
      <c r="Q317" s="73"/>
      <c r="R317" s="83">
        <v>1243.2045581280001</v>
      </c>
      <c r="S317" s="84">
        <v>2.2678990840000002E-4</v>
      </c>
      <c r="T317" s="84">
        <f t="shared" si="4"/>
        <v>1.8955829801083801E-3</v>
      </c>
      <c r="U317" s="84">
        <f>R317/'סכום נכסי הקרן'!$C$42</f>
        <v>1.6161249189767629E-4</v>
      </c>
    </row>
    <row r="318" spans="2:21">
      <c r="B318" s="76" t="s">
        <v>773</v>
      </c>
      <c r="C318" s="73" t="s">
        <v>774</v>
      </c>
      <c r="D318" s="86" t="s">
        <v>26</v>
      </c>
      <c r="E318" s="86" t="s">
        <v>26</v>
      </c>
      <c r="F318" s="73"/>
      <c r="G318" s="86" t="s">
        <v>731</v>
      </c>
      <c r="H318" s="73" t="s">
        <v>646</v>
      </c>
      <c r="I318" s="73" t="s">
        <v>636</v>
      </c>
      <c r="J318" s="73"/>
      <c r="K318" s="83">
        <v>6.7200000000011464</v>
      </c>
      <c r="L318" s="86" t="s">
        <v>133</v>
      </c>
      <c r="M318" s="87">
        <v>7.8750000000000001E-2</v>
      </c>
      <c r="N318" s="87">
        <v>7.6200000000011842E-2</v>
      </c>
      <c r="O318" s="83">
        <v>651417.82200000016</v>
      </c>
      <c r="P318" s="85">
        <v>101.75939</v>
      </c>
      <c r="Q318" s="73"/>
      <c r="R318" s="83">
        <v>2686.7141633110004</v>
      </c>
      <c r="S318" s="84">
        <v>8.6855709600000021E-4</v>
      </c>
      <c r="T318" s="84">
        <f t="shared" si="4"/>
        <v>4.0965821811796291E-3</v>
      </c>
      <c r="U318" s="84">
        <f>R318/'סכום נכסי הקרן'!$C$42</f>
        <v>3.4926397921456571E-4</v>
      </c>
    </row>
    <row r="319" spans="2:21">
      <c r="B319" s="76" t="s">
        <v>775</v>
      </c>
      <c r="C319" s="73" t="s">
        <v>776</v>
      </c>
      <c r="D319" s="86" t="s">
        <v>26</v>
      </c>
      <c r="E319" s="86" t="s">
        <v>26</v>
      </c>
      <c r="F319" s="73"/>
      <c r="G319" s="86" t="s">
        <v>777</v>
      </c>
      <c r="H319" s="73" t="s">
        <v>646</v>
      </c>
      <c r="I319" s="73" t="s">
        <v>282</v>
      </c>
      <c r="J319" s="73"/>
      <c r="K319" s="83">
        <v>7.0299999999995784</v>
      </c>
      <c r="L319" s="86" t="s">
        <v>131</v>
      </c>
      <c r="M319" s="87">
        <v>4.2790000000000002E-2</v>
      </c>
      <c r="N319" s="87">
        <v>6.6599999999996676E-2</v>
      </c>
      <c r="O319" s="83">
        <v>965063.44000000018</v>
      </c>
      <c r="P319" s="85">
        <v>84.753290000000007</v>
      </c>
      <c r="Q319" s="73"/>
      <c r="R319" s="83">
        <v>3127.7376750440008</v>
      </c>
      <c r="S319" s="84">
        <v>1.9346400082111554E-4</v>
      </c>
      <c r="T319" s="84">
        <f t="shared" si="4"/>
        <v>4.7690352036552988E-3</v>
      </c>
      <c r="U319" s="84">
        <f>R319/'סכום נכסי הקרן'!$C$42</f>
        <v>4.0659558104199066E-4</v>
      </c>
    </row>
    <row r="320" spans="2:21">
      <c r="B320" s="76" t="s">
        <v>778</v>
      </c>
      <c r="C320" s="73" t="s">
        <v>779</v>
      </c>
      <c r="D320" s="86" t="s">
        <v>26</v>
      </c>
      <c r="E320" s="86" t="s">
        <v>26</v>
      </c>
      <c r="F320" s="73"/>
      <c r="G320" s="86" t="s">
        <v>697</v>
      </c>
      <c r="H320" s="73" t="s">
        <v>780</v>
      </c>
      <c r="I320" s="73" t="s">
        <v>282</v>
      </c>
      <c r="J320" s="73"/>
      <c r="K320" s="83">
        <v>1.6099999999992891</v>
      </c>
      <c r="L320" s="86" t="s">
        <v>131</v>
      </c>
      <c r="M320" s="87">
        <v>6.5000000000000002E-2</v>
      </c>
      <c r="N320" s="87">
        <v>7.8499999999986331E-2</v>
      </c>
      <c r="O320" s="83">
        <v>241265.86000000004</v>
      </c>
      <c r="P320" s="85">
        <v>99.104830000000007</v>
      </c>
      <c r="Q320" s="73"/>
      <c r="R320" s="83">
        <v>914.34183476500016</v>
      </c>
      <c r="S320" s="84">
        <v>4.8253172000000007E-4</v>
      </c>
      <c r="T320" s="84">
        <f t="shared" si="4"/>
        <v>1.3941477359055436E-3</v>
      </c>
      <c r="U320" s="84">
        <f>R320/'סכום נכסי הקרן'!$C$42</f>
        <v>1.1886142260061661E-4</v>
      </c>
    </row>
    <row r="321" spans="2:21">
      <c r="B321" s="76" t="s">
        <v>781</v>
      </c>
      <c r="C321" s="73" t="s">
        <v>782</v>
      </c>
      <c r="D321" s="86" t="s">
        <v>26</v>
      </c>
      <c r="E321" s="86" t="s">
        <v>26</v>
      </c>
      <c r="F321" s="73"/>
      <c r="G321" s="86" t="s">
        <v>731</v>
      </c>
      <c r="H321" s="73" t="s">
        <v>780</v>
      </c>
      <c r="I321" s="73" t="s">
        <v>282</v>
      </c>
      <c r="J321" s="73"/>
      <c r="K321" s="83">
        <v>4.2299999999999836</v>
      </c>
      <c r="L321" s="86" t="s">
        <v>131</v>
      </c>
      <c r="M321" s="87">
        <v>4.1250000000000002E-2</v>
      </c>
      <c r="N321" s="87">
        <v>7.530000000000156E-2</v>
      </c>
      <c r="O321" s="83">
        <v>863731.77880000009</v>
      </c>
      <c r="P321" s="85">
        <v>87.540130000000005</v>
      </c>
      <c r="Q321" s="73"/>
      <c r="R321" s="83">
        <v>2891.3718245350001</v>
      </c>
      <c r="S321" s="84">
        <v>2.1593294470000001E-3</v>
      </c>
      <c r="T321" s="84">
        <f t="shared" si="4"/>
        <v>4.4086350745097206E-3</v>
      </c>
      <c r="U321" s="84">
        <f>R321/'סכום נכסי הקרן'!$C$42</f>
        <v>3.7586880011883047E-4</v>
      </c>
    </row>
    <row r="322" spans="2:21">
      <c r="B322" s="76" t="s">
        <v>783</v>
      </c>
      <c r="C322" s="73" t="s">
        <v>784</v>
      </c>
      <c r="D322" s="86" t="s">
        <v>26</v>
      </c>
      <c r="E322" s="86" t="s">
        <v>26</v>
      </c>
      <c r="F322" s="73"/>
      <c r="G322" s="86" t="s">
        <v>785</v>
      </c>
      <c r="H322" s="73" t="s">
        <v>780</v>
      </c>
      <c r="I322" s="73" t="s">
        <v>636</v>
      </c>
      <c r="J322" s="73"/>
      <c r="K322" s="83">
        <v>3.7899999999998326</v>
      </c>
      <c r="L322" s="86" t="s">
        <v>133</v>
      </c>
      <c r="M322" s="87">
        <v>3.125E-2</v>
      </c>
      <c r="N322" s="87">
        <v>6.7600000000002436E-2</v>
      </c>
      <c r="O322" s="83">
        <v>361898.79</v>
      </c>
      <c r="P322" s="85">
        <v>89.575850000000003</v>
      </c>
      <c r="Q322" s="73"/>
      <c r="R322" s="83">
        <v>1313.9092941180002</v>
      </c>
      <c r="S322" s="84">
        <v>4.8253171999999996E-4</v>
      </c>
      <c r="T322" s="84">
        <f t="shared" si="4"/>
        <v>2.003390414757362E-3</v>
      </c>
      <c r="U322" s="84">
        <f>R322/'סכום נכסי הקרן'!$C$42</f>
        <v>1.7080387435972058E-4</v>
      </c>
    </row>
    <row r="323" spans="2:21">
      <c r="B323" s="76" t="s">
        <v>786</v>
      </c>
      <c r="C323" s="73" t="s">
        <v>787</v>
      </c>
      <c r="D323" s="86" t="s">
        <v>26</v>
      </c>
      <c r="E323" s="86" t="s">
        <v>26</v>
      </c>
      <c r="F323" s="73"/>
      <c r="G323" s="86" t="s">
        <v>788</v>
      </c>
      <c r="H323" s="73" t="s">
        <v>780</v>
      </c>
      <c r="I323" s="73" t="s">
        <v>636</v>
      </c>
      <c r="J323" s="73"/>
      <c r="K323" s="83">
        <v>4.5700000000003644</v>
      </c>
      <c r="L323" s="86" t="s">
        <v>133</v>
      </c>
      <c r="M323" s="87">
        <v>6.6250000000000003E-2</v>
      </c>
      <c r="N323" s="87">
        <v>6.8400000000007302E-2</v>
      </c>
      <c r="O323" s="83">
        <v>410151.96200000006</v>
      </c>
      <c r="P323" s="85">
        <v>98.946749999999994</v>
      </c>
      <c r="Q323" s="73"/>
      <c r="R323" s="83">
        <v>1644.8778836200001</v>
      </c>
      <c r="S323" s="84">
        <v>5.4686928266666672E-4</v>
      </c>
      <c r="T323" s="84">
        <f t="shared" si="4"/>
        <v>2.5080365899251603E-3</v>
      </c>
      <c r="U323" s="84">
        <f>R323/'סכום נכסי הקרן'!$C$42</f>
        <v>2.1382869930873765E-4</v>
      </c>
    </row>
    <row r="324" spans="2:21">
      <c r="B324" s="76" t="s">
        <v>789</v>
      </c>
      <c r="C324" s="73" t="s">
        <v>790</v>
      </c>
      <c r="D324" s="86" t="s">
        <v>26</v>
      </c>
      <c r="E324" s="86" t="s">
        <v>26</v>
      </c>
      <c r="F324" s="73"/>
      <c r="G324" s="86" t="s">
        <v>685</v>
      </c>
      <c r="H324" s="73" t="s">
        <v>791</v>
      </c>
      <c r="I324" s="73" t="s">
        <v>671</v>
      </c>
      <c r="J324" s="73"/>
      <c r="K324" s="83">
        <v>4.750000000000548</v>
      </c>
      <c r="L324" s="86" t="s">
        <v>131</v>
      </c>
      <c r="M324" s="87">
        <v>7.7499999999999999E-2</v>
      </c>
      <c r="N324" s="87">
        <v>8.770000000000483E-2</v>
      </c>
      <c r="O324" s="83">
        <v>498141.62114200013</v>
      </c>
      <c r="P324" s="85">
        <v>95.854219999999998</v>
      </c>
      <c r="Q324" s="73"/>
      <c r="R324" s="83">
        <v>1825.9209054560001</v>
      </c>
      <c r="S324" s="84">
        <v>2.4907081057100008E-4</v>
      </c>
      <c r="T324" s="84">
        <f t="shared" si="4"/>
        <v>2.7840829321107699E-3</v>
      </c>
      <c r="U324" s="84">
        <f>R324/'סכום נכסי הקרן'!$C$42</f>
        <v>2.3736369498447655E-4</v>
      </c>
    </row>
    <row r="325" spans="2:21">
      <c r="B325" s="76" t="s">
        <v>792</v>
      </c>
      <c r="C325" s="73" t="s">
        <v>793</v>
      </c>
      <c r="D325" s="86" t="s">
        <v>26</v>
      </c>
      <c r="E325" s="86" t="s">
        <v>26</v>
      </c>
      <c r="F325" s="73"/>
      <c r="G325" s="86" t="s">
        <v>770</v>
      </c>
      <c r="H325" s="73" t="s">
        <v>780</v>
      </c>
      <c r="I325" s="73" t="s">
        <v>282</v>
      </c>
      <c r="J325" s="73"/>
      <c r="K325" s="83">
        <v>4.3299999999994183</v>
      </c>
      <c r="L325" s="86" t="s">
        <v>134</v>
      </c>
      <c r="M325" s="87">
        <v>8.3750000000000005E-2</v>
      </c>
      <c r="N325" s="87">
        <v>8.3599999999988656E-2</v>
      </c>
      <c r="O325" s="83">
        <v>723797.58</v>
      </c>
      <c r="P325" s="85">
        <v>102.05441</v>
      </c>
      <c r="Q325" s="73"/>
      <c r="R325" s="83">
        <v>3455.4120286970006</v>
      </c>
      <c r="S325" s="84">
        <v>1.0339965428571428E-3</v>
      </c>
      <c r="T325" s="84">
        <f t="shared" si="4"/>
        <v>5.2686584746139704E-3</v>
      </c>
      <c r="U325" s="84">
        <f>R325/'סכום נכסי הקרן'!$C$42</f>
        <v>4.491921661965388E-4</v>
      </c>
    </row>
    <row r="326" spans="2:21">
      <c r="B326" s="76" t="s">
        <v>794</v>
      </c>
      <c r="C326" s="73" t="s">
        <v>795</v>
      </c>
      <c r="D326" s="86" t="s">
        <v>26</v>
      </c>
      <c r="E326" s="86" t="s">
        <v>26</v>
      </c>
      <c r="F326" s="73"/>
      <c r="G326" s="86" t="s">
        <v>705</v>
      </c>
      <c r="H326" s="73" t="s">
        <v>780</v>
      </c>
      <c r="I326" s="73" t="s">
        <v>636</v>
      </c>
      <c r="J326" s="73"/>
      <c r="K326" s="83">
        <v>6.8600000000013308</v>
      </c>
      <c r="L326" s="86" t="s">
        <v>131</v>
      </c>
      <c r="M326" s="87">
        <v>6.0999999999999999E-2</v>
      </c>
      <c r="N326" s="87">
        <v>7.0000000000022947E-2</v>
      </c>
      <c r="O326" s="83">
        <v>120632.93000000002</v>
      </c>
      <c r="P326" s="85">
        <v>94.474720000000005</v>
      </c>
      <c r="Q326" s="73"/>
      <c r="R326" s="83">
        <v>435.81219979700006</v>
      </c>
      <c r="S326" s="84">
        <v>6.8933102857142873E-5</v>
      </c>
      <c r="T326" s="84">
        <f t="shared" si="4"/>
        <v>6.6450704597057083E-4</v>
      </c>
      <c r="U326" s="84">
        <f>R326/'סכום נכסי הקרן'!$C$42</f>
        <v>5.6654148465042401E-5</v>
      </c>
    </row>
    <row r="327" spans="2:21">
      <c r="B327" s="76" t="s">
        <v>796</v>
      </c>
      <c r="C327" s="73" t="s">
        <v>797</v>
      </c>
      <c r="D327" s="86" t="s">
        <v>26</v>
      </c>
      <c r="E327" s="86" t="s">
        <v>26</v>
      </c>
      <c r="F327" s="73"/>
      <c r="G327" s="86" t="s">
        <v>705</v>
      </c>
      <c r="H327" s="73" t="s">
        <v>780</v>
      </c>
      <c r="I327" s="73" t="s">
        <v>636</v>
      </c>
      <c r="J327" s="73"/>
      <c r="K327" s="83">
        <v>4.0799999999996492</v>
      </c>
      <c r="L327" s="86" t="s">
        <v>133</v>
      </c>
      <c r="M327" s="87">
        <v>6.1249999999999999E-2</v>
      </c>
      <c r="N327" s="87">
        <v>5.3699999999999609E-2</v>
      </c>
      <c r="O327" s="83">
        <v>482531.72000000009</v>
      </c>
      <c r="P327" s="85">
        <v>104.98788</v>
      </c>
      <c r="Q327" s="73"/>
      <c r="R327" s="83">
        <v>2053.2996453840001</v>
      </c>
      <c r="S327" s="84">
        <v>8.0421953333333345E-4</v>
      </c>
      <c r="T327" s="84">
        <f t="shared" si="4"/>
        <v>3.1307799150232384E-3</v>
      </c>
      <c r="U327" s="84">
        <f>R327/'סכום נכסי הקרן'!$C$42</f>
        <v>2.6692218117572026E-4</v>
      </c>
    </row>
    <row r="328" spans="2:21">
      <c r="B328" s="76" t="s">
        <v>798</v>
      </c>
      <c r="C328" s="73" t="s">
        <v>799</v>
      </c>
      <c r="D328" s="86" t="s">
        <v>26</v>
      </c>
      <c r="E328" s="86" t="s">
        <v>26</v>
      </c>
      <c r="F328" s="73"/>
      <c r="G328" s="86" t="s">
        <v>705</v>
      </c>
      <c r="H328" s="73" t="s">
        <v>780</v>
      </c>
      <c r="I328" s="73" t="s">
        <v>636</v>
      </c>
      <c r="J328" s="73"/>
      <c r="K328" s="83">
        <v>3.4399999999997926</v>
      </c>
      <c r="L328" s="86" t="s">
        <v>131</v>
      </c>
      <c r="M328" s="87">
        <v>7.3499999999999996E-2</v>
      </c>
      <c r="N328" s="87">
        <v>6.8700000000004161E-2</v>
      </c>
      <c r="O328" s="83">
        <v>386025.37599999999</v>
      </c>
      <c r="P328" s="85">
        <v>104.29483</v>
      </c>
      <c r="Q328" s="73"/>
      <c r="R328" s="83">
        <v>1539.5596937280002</v>
      </c>
      <c r="S328" s="84">
        <v>2.5735025066666667E-4</v>
      </c>
      <c r="T328" s="84">
        <f t="shared" si="4"/>
        <v>2.3474521012745463E-3</v>
      </c>
      <c r="U328" s="84">
        <f>R328/'סכום נכסי הקרן'!$C$42</f>
        <v>2.0013768201048357E-4</v>
      </c>
    </row>
    <row r="329" spans="2:21">
      <c r="B329" s="76" t="s">
        <v>800</v>
      </c>
      <c r="C329" s="73" t="s">
        <v>801</v>
      </c>
      <c r="D329" s="86" t="s">
        <v>26</v>
      </c>
      <c r="E329" s="86" t="s">
        <v>26</v>
      </c>
      <c r="F329" s="73"/>
      <c r="G329" s="86" t="s">
        <v>685</v>
      </c>
      <c r="H329" s="73" t="s">
        <v>791</v>
      </c>
      <c r="I329" s="73" t="s">
        <v>671</v>
      </c>
      <c r="J329" s="73"/>
      <c r="K329" s="83">
        <v>4.1800000000003639</v>
      </c>
      <c r="L329" s="86" t="s">
        <v>131</v>
      </c>
      <c r="M329" s="87">
        <v>7.4999999999999997E-2</v>
      </c>
      <c r="N329" s="87">
        <v>9.5200000000003074E-2</v>
      </c>
      <c r="O329" s="83">
        <v>579038.06400000001</v>
      </c>
      <c r="P329" s="85">
        <v>94.310670000000002</v>
      </c>
      <c r="Q329" s="73"/>
      <c r="R329" s="83">
        <v>2088.2659737680001</v>
      </c>
      <c r="S329" s="84">
        <v>5.79038064E-4</v>
      </c>
      <c r="T329" s="84">
        <f t="shared" si="4"/>
        <v>3.1840950163299752E-3</v>
      </c>
      <c r="U329" s="84">
        <f>R329/'סכום נכסי הקרן'!$C$42</f>
        <v>2.7146768853064814E-4</v>
      </c>
    </row>
    <row r="330" spans="2:21">
      <c r="B330" s="76" t="s">
        <v>802</v>
      </c>
      <c r="C330" s="73" t="s">
        <v>803</v>
      </c>
      <c r="D330" s="86" t="s">
        <v>26</v>
      </c>
      <c r="E330" s="86" t="s">
        <v>26</v>
      </c>
      <c r="F330" s="73"/>
      <c r="G330" s="86" t="s">
        <v>746</v>
      </c>
      <c r="H330" s="73" t="s">
        <v>780</v>
      </c>
      <c r="I330" s="73" t="s">
        <v>282</v>
      </c>
      <c r="J330" s="73"/>
      <c r="K330" s="83">
        <v>4.9699999999980324</v>
      </c>
      <c r="L330" s="86" t="s">
        <v>131</v>
      </c>
      <c r="M330" s="87">
        <v>3.7499999999999999E-2</v>
      </c>
      <c r="N330" s="87">
        <v>6.5899999999979586E-2</v>
      </c>
      <c r="O330" s="83">
        <v>241265.86000000004</v>
      </c>
      <c r="P330" s="85">
        <v>88.659580000000005</v>
      </c>
      <c r="Q330" s="73"/>
      <c r="R330" s="83">
        <v>817.97389051300013</v>
      </c>
      <c r="S330" s="84">
        <v>4.0210976666666672E-4</v>
      </c>
      <c r="T330" s="84">
        <f t="shared" si="4"/>
        <v>1.2472101834667144E-3</v>
      </c>
      <c r="U330" s="84">
        <f>R330/'סכום נכסי הקרן'!$C$42</f>
        <v>1.0633390771354639E-4</v>
      </c>
    </row>
    <row r="331" spans="2:21">
      <c r="B331" s="76" t="s">
        <v>804</v>
      </c>
      <c r="C331" s="73" t="s">
        <v>805</v>
      </c>
      <c r="D331" s="86" t="s">
        <v>26</v>
      </c>
      <c r="E331" s="86" t="s">
        <v>26</v>
      </c>
      <c r="F331" s="73"/>
      <c r="G331" s="86" t="s">
        <v>777</v>
      </c>
      <c r="H331" s="73" t="s">
        <v>780</v>
      </c>
      <c r="I331" s="73" t="s">
        <v>636</v>
      </c>
      <c r="J331" s="73"/>
      <c r="K331" s="83">
        <v>6.7399999999985045</v>
      </c>
      <c r="L331" s="86" t="s">
        <v>131</v>
      </c>
      <c r="M331" s="87">
        <v>5.1249999999999997E-2</v>
      </c>
      <c r="N331" s="87">
        <v>7.1099999999980457E-2</v>
      </c>
      <c r="O331" s="83">
        <v>518721.59900000005</v>
      </c>
      <c r="P331" s="85">
        <v>87.669629999999998</v>
      </c>
      <c r="Q331" s="73"/>
      <c r="R331" s="83">
        <v>1739.0071376400003</v>
      </c>
      <c r="S331" s="84">
        <v>1.0374431980000002E-3</v>
      </c>
      <c r="T331" s="84">
        <f t="shared" ref="T331:T361" si="5">IFERROR(R331/$R$11,0)</f>
        <v>2.6515606871334971E-3</v>
      </c>
      <c r="U331" s="84">
        <f>R331/'סכום נכסי הקרן'!$C$42</f>
        <v>2.260651918498753E-4</v>
      </c>
    </row>
    <row r="332" spans="2:21">
      <c r="B332" s="76" t="s">
        <v>806</v>
      </c>
      <c r="C332" s="73" t="s">
        <v>807</v>
      </c>
      <c r="D332" s="86" t="s">
        <v>26</v>
      </c>
      <c r="E332" s="86" t="s">
        <v>26</v>
      </c>
      <c r="F332" s="73"/>
      <c r="G332" s="86" t="s">
        <v>697</v>
      </c>
      <c r="H332" s="73" t="s">
        <v>780</v>
      </c>
      <c r="I332" s="73" t="s">
        <v>636</v>
      </c>
      <c r="J332" s="73"/>
      <c r="K332" s="83">
        <v>7.0099999999997191</v>
      </c>
      <c r="L332" s="86" t="s">
        <v>131</v>
      </c>
      <c r="M332" s="87">
        <v>6.4000000000000001E-2</v>
      </c>
      <c r="N332" s="87">
        <v>6.9399999999999296E-2</v>
      </c>
      <c r="O332" s="83">
        <v>603164.65</v>
      </c>
      <c r="P332" s="85">
        <v>98.756330000000005</v>
      </c>
      <c r="Q332" s="73"/>
      <c r="R332" s="83">
        <v>2277.8164293640007</v>
      </c>
      <c r="S332" s="84">
        <v>4.8253172000000002E-4</v>
      </c>
      <c r="T332" s="84">
        <f t="shared" si="5"/>
        <v>3.4731131148805546E-3</v>
      </c>
      <c r="U332" s="84">
        <f>R332/'סכום נכסי הקרן'!$C$42</f>
        <v>2.9610862253376776E-4</v>
      </c>
    </row>
    <row r="333" spans="2:21">
      <c r="B333" s="76" t="s">
        <v>808</v>
      </c>
      <c r="C333" s="73" t="s">
        <v>809</v>
      </c>
      <c r="D333" s="86" t="s">
        <v>26</v>
      </c>
      <c r="E333" s="86" t="s">
        <v>26</v>
      </c>
      <c r="F333" s="73"/>
      <c r="G333" s="86" t="s">
        <v>685</v>
      </c>
      <c r="H333" s="73" t="s">
        <v>791</v>
      </c>
      <c r="I333" s="73" t="s">
        <v>671</v>
      </c>
      <c r="J333" s="73"/>
      <c r="K333" s="83">
        <v>4.1699999999994297</v>
      </c>
      <c r="L333" s="86" t="s">
        <v>131</v>
      </c>
      <c r="M333" s="87">
        <v>7.6249999999999998E-2</v>
      </c>
      <c r="N333" s="87">
        <v>9.349999999998504E-2</v>
      </c>
      <c r="O333" s="83">
        <v>723797.58</v>
      </c>
      <c r="P333" s="85">
        <v>93.07535</v>
      </c>
      <c r="Q333" s="73"/>
      <c r="R333" s="83">
        <v>2576.1412719910004</v>
      </c>
      <c r="S333" s="84">
        <v>1.4475951599999999E-3</v>
      </c>
      <c r="T333" s="84">
        <f t="shared" si="5"/>
        <v>3.9279855576576086E-3</v>
      </c>
      <c r="U333" s="84">
        <f>R333/'סכום נכסי הקרן'!$C$42</f>
        <v>3.3488986806308756E-4</v>
      </c>
    </row>
    <row r="334" spans="2:21">
      <c r="B334" s="76" t="s">
        <v>810</v>
      </c>
      <c r="C334" s="73" t="s">
        <v>811</v>
      </c>
      <c r="D334" s="86" t="s">
        <v>26</v>
      </c>
      <c r="E334" s="86" t="s">
        <v>26</v>
      </c>
      <c r="F334" s="73"/>
      <c r="G334" s="86" t="s">
        <v>652</v>
      </c>
      <c r="H334" s="73" t="s">
        <v>791</v>
      </c>
      <c r="I334" s="73" t="s">
        <v>671</v>
      </c>
      <c r="J334" s="73"/>
      <c r="K334" s="83">
        <v>3.1699999999997552</v>
      </c>
      <c r="L334" s="86" t="s">
        <v>131</v>
      </c>
      <c r="M334" s="87">
        <v>5.2999999999999999E-2</v>
      </c>
      <c r="N334" s="87">
        <v>0.10099999999999593</v>
      </c>
      <c r="O334" s="83">
        <v>746717.83669999999</v>
      </c>
      <c r="P334" s="85">
        <v>85.987830000000002</v>
      </c>
      <c r="Q334" s="73"/>
      <c r="R334" s="83">
        <v>2455.3387337800004</v>
      </c>
      <c r="S334" s="84">
        <v>4.9781189113333327E-4</v>
      </c>
      <c r="T334" s="84">
        <f t="shared" si="5"/>
        <v>3.7437912238373759E-3</v>
      </c>
      <c r="U334" s="84">
        <f>R334/'סכום נכסי הקרן'!$C$42</f>
        <v>3.1918593655784781E-4</v>
      </c>
    </row>
    <row r="335" spans="2:21">
      <c r="B335" s="76" t="s">
        <v>812</v>
      </c>
      <c r="C335" s="73" t="s">
        <v>813</v>
      </c>
      <c r="D335" s="86" t="s">
        <v>26</v>
      </c>
      <c r="E335" s="86" t="s">
        <v>26</v>
      </c>
      <c r="F335" s="73"/>
      <c r="G335" s="86" t="s">
        <v>770</v>
      </c>
      <c r="H335" s="73" t="s">
        <v>780</v>
      </c>
      <c r="I335" s="73" t="s">
        <v>282</v>
      </c>
      <c r="J335" s="73"/>
      <c r="K335" s="83">
        <v>6.1900000000029207</v>
      </c>
      <c r="L335" s="86" t="s">
        <v>131</v>
      </c>
      <c r="M335" s="87">
        <v>4.1250000000000002E-2</v>
      </c>
      <c r="N335" s="87">
        <v>8.4200000000043393E-2</v>
      </c>
      <c r="O335" s="83">
        <v>253329.15300000005</v>
      </c>
      <c r="P335" s="85">
        <v>77.059169999999995</v>
      </c>
      <c r="Q335" s="73"/>
      <c r="R335" s="83">
        <v>746.49579007800014</v>
      </c>
      <c r="S335" s="84">
        <v>2.5332915300000004E-4</v>
      </c>
      <c r="T335" s="84">
        <f t="shared" si="5"/>
        <v>1.138223557131394E-3</v>
      </c>
      <c r="U335" s="84">
        <f>R335/'סכום נכסי הקרן'!$C$42</f>
        <v>9.7041990424562833E-5</v>
      </c>
    </row>
    <row r="336" spans="2:21">
      <c r="B336" s="76" t="s">
        <v>814</v>
      </c>
      <c r="C336" s="73" t="s">
        <v>815</v>
      </c>
      <c r="D336" s="86" t="s">
        <v>26</v>
      </c>
      <c r="E336" s="86" t="s">
        <v>26</v>
      </c>
      <c r="F336" s="73"/>
      <c r="G336" s="86" t="s">
        <v>770</v>
      </c>
      <c r="H336" s="73" t="s">
        <v>780</v>
      </c>
      <c r="I336" s="73" t="s">
        <v>282</v>
      </c>
      <c r="J336" s="73"/>
      <c r="K336" s="83">
        <v>0.74999999999999989</v>
      </c>
      <c r="L336" s="86" t="s">
        <v>131</v>
      </c>
      <c r="M336" s="87">
        <v>6.25E-2</v>
      </c>
      <c r="N336" s="87">
        <v>8.2100000000002796E-2</v>
      </c>
      <c r="O336" s="83">
        <v>644035.0866840001</v>
      </c>
      <c r="P336" s="85">
        <v>104.31292000000001</v>
      </c>
      <c r="Q336" s="73"/>
      <c r="R336" s="83">
        <v>2569.0082598680006</v>
      </c>
      <c r="S336" s="84">
        <v>6.5987742387642529E-4</v>
      </c>
      <c r="T336" s="84">
        <f t="shared" si="5"/>
        <v>3.9171094582346588E-3</v>
      </c>
      <c r="U336" s="84">
        <f>R336/'סכום נכסי הקרן'!$C$42</f>
        <v>3.3396260001504393E-4</v>
      </c>
    </row>
    <row r="337" spans="2:21">
      <c r="B337" s="76" t="s">
        <v>816</v>
      </c>
      <c r="C337" s="73" t="s">
        <v>817</v>
      </c>
      <c r="D337" s="86" t="s">
        <v>26</v>
      </c>
      <c r="E337" s="86" t="s">
        <v>26</v>
      </c>
      <c r="F337" s="73"/>
      <c r="G337" s="86" t="s">
        <v>770</v>
      </c>
      <c r="H337" s="73" t="s">
        <v>780</v>
      </c>
      <c r="I337" s="73" t="s">
        <v>282</v>
      </c>
      <c r="J337" s="73"/>
      <c r="K337" s="83">
        <v>4.8800000000019201</v>
      </c>
      <c r="L337" s="86" t="s">
        <v>133</v>
      </c>
      <c r="M337" s="87">
        <v>6.5000000000000002E-2</v>
      </c>
      <c r="N337" s="87">
        <v>6.280000000002256E-2</v>
      </c>
      <c r="O337" s="83">
        <v>289519.03200000001</v>
      </c>
      <c r="P337" s="85">
        <v>101.17655000000001</v>
      </c>
      <c r="Q337" s="73"/>
      <c r="R337" s="83">
        <v>1187.2557675940004</v>
      </c>
      <c r="S337" s="84">
        <v>3.8602537600000003E-4</v>
      </c>
      <c r="T337" s="84">
        <f t="shared" si="5"/>
        <v>1.8102747543618501E-3</v>
      </c>
      <c r="U337" s="84">
        <f>R337/'סכום נכסי הקרן'!$C$42</f>
        <v>1.5433933367303452E-4</v>
      </c>
    </row>
    <row r="338" spans="2:21">
      <c r="B338" s="76" t="s">
        <v>818</v>
      </c>
      <c r="C338" s="73" t="s">
        <v>819</v>
      </c>
      <c r="D338" s="86" t="s">
        <v>26</v>
      </c>
      <c r="E338" s="86" t="s">
        <v>26</v>
      </c>
      <c r="F338" s="73"/>
      <c r="G338" s="86" t="s">
        <v>697</v>
      </c>
      <c r="H338" s="73" t="s">
        <v>780</v>
      </c>
      <c r="I338" s="73" t="s">
        <v>636</v>
      </c>
      <c r="J338" s="73"/>
      <c r="K338" s="83">
        <v>2.6700000000001674</v>
      </c>
      <c r="L338" s="86" t="s">
        <v>133</v>
      </c>
      <c r="M338" s="87">
        <v>5.7500000000000002E-2</v>
      </c>
      <c r="N338" s="87">
        <v>5.740000000001453E-2</v>
      </c>
      <c r="O338" s="83">
        <v>219551.93260000003</v>
      </c>
      <c r="P338" s="85">
        <v>100.5562</v>
      </c>
      <c r="Q338" s="73"/>
      <c r="R338" s="83">
        <v>894.81539205500007</v>
      </c>
      <c r="S338" s="84">
        <v>3.3777220400000007E-4</v>
      </c>
      <c r="T338" s="84">
        <f t="shared" si="5"/>
        <v>1.3643746851061862E-3</v>
      </c>
      <c r="U338" s="84">
        <f>R338/'סכום נכסי הקרן'!$C$42</f>
        <v>1.1632304945548259E-4</v>
      </c>
    </row>
    <row r="339" spans="2:21">
      <c r="B339" s="76" t="s">
        <v>820</v>
      </c>
      <c r="C339" s="73" t="s">
        <v>821</v>
      </c>
      <c r="D339" s="86" t="s">
        <v>26</v>
      </c>
      <c r="E339" s="86" t="s">
        <v>26</v>
      </c>
      <c r="F339" s="73"/>
      <c r="G339" s="86" t="s">
        <v>697</v>
      </c>
      <c r="H339" s="73" t="s">
        <v>780</v>
      </c>
      <c r="I339" s="73" t="s">
        <v>636</v>
      </c>
      <c r="J339" s="73"/>
      <c r="K339" s="83">
        <v>4.7699999999993663</v>
      </c>
      <c r="L339" s="86" t="s">
        <v>133</v>
      </c>
      <c r="M339" s="87">
        <v>6.1249999999999999E-2</v>
      </c>
      <c r="N339" s="87">
        <v>6.0899999999989386E-2</v>
      </c>
      <c r="O339" s="83">
        <v>482531.72000000009</v>
      </c>
      <c r="P339" s="85">
        <v>100.17949</v>
      </c>
      <c r="Q339" s="73"/>
      <c r="R339" s="83">
        <v>1959.2597777120004</v>
      </c>
      <c r="S339" s="84">
        <v>7.4235649230769245E-4</v>
      </c>
      <c r="T339" s="84">
        <f t="shared" si="5"/>
        <v>2.9873921101400995E-3</v>
      </c>
      <c r="U339" s="84">
        <f>R339/'סכום נכסי הקרן'!$C$42</f>
        <v>2.5469730856498554E-4</v>
      </c>
    </row>
    <row r="340" spans="2:21">
      <c r="B340" s="76" t="s">
        <v>822</v>
      </c>
      <c r="C340" s="73" t="s">
        <v>823</v>
      </c>
      <c r="D340" s="86" t="s">
        <v>26</v>
      </c>
      <c r="E340" s="86" t="s">
        <v>26</v>
      </c>
      <c r="F340" s="73"/>
      <c r="G340" s="86" t="s">
        <v>697</v>
      </c>
      <c r="H340" s="73" t="s">
        <v>824</v>
      </c>
      <c r="I340" s="73" t="s">
        <v>671</v>
      </c>
      <c r="J340" s="73"/>
      <c r="K340" s="83">
        <v>6.3100000000012466</v>
      </c>
      <c r="L340" s="86" t="s">
        <v>131</v>
      </c>
      <c r="M340" s="87">
        <v>3.7499999999999999E-2</v>
      </c>
      <c r="N340" s="87">
        <v>7.1100000000013291E-2</v>
      </c>
      <c r="O340" s="83">
        <v>772050.75199999998</v>
      </c>
      <c r="P340" s="85">
        <v>81.206999999999994</v>
      </c>
      <c r="Q340" s="73"/>
      <c r="R340" s="83">
        <v>2397.4921879710005</v>
      </c>
      <c r="S340" s="84">
        <v>7.7205075199999996E-4</v>
      </c>
      <c r="T340" s="84">
        <f t="shared" si="5"/>
        <v>3.6555893853091183E-3</v>
      </c>
      <c r="U340" s="84">
        <f>R340/'סכום נכסי הקרן'!$C$42</f>
        <v>3.1166607640712351E-4</v>
      </c>
    </row>
    <row r="341" spans="2:21">
      <c r="B341" s="76" t="s">
        <v>825</v>
      </c>
      <c r="C341" s="73" t="s">
        <v>826</v>
      </c>
      <c r="D341" s="86" t="s">
        <v>26</v>
      </c>
      <c r="E341" s="86" t="s">
        <v>26</v>
      </c>
      <c r="F341" s="73"/>
      <c r="G341" s="86" t="s">
        <v>697</v>
      </c>
      <c r="H341" s="73" t="s">
        <v>824</v>
      </c>
      <c r="I341" s="73" t="s">
        <v>671</v>
      </c>
      <c r="J341" s="73"/>
      <c r="K341" s="83">
        <v>4.7699999999956617</v>
      </c>
      <c r="L341" s="86" t="s">
        <v>131</v>
      </c>
      <c r="M341" s="87">
        <v>5.8749999999999997E-2</v>
      </c>
      <c r="N341" s="87">
        <v>7.0999999999943414E-2</v>
      </c>
      <c r="O341" s="83">
        <v>72379.758000000002</v>
      </c>
      <c r="P341" s="85">
        <v>95.765010000000004</v>
      </c>
      <c r="Q341" s="73"/>
      <c r="R341" s="83">
        <v>265.05859219500002</v>
      </c>
      <c r="S341" s="84">
        <v>1.44759516E-4</v>
      </c>
      <c r="T341" s="84">
        <f t="shared" si="5"/>
        <v>4.0414954466777201E-4</v>
      </c>
      <c r="U341" s="84">
        <f>R341/'סכום נכסי הקרן'!$C$42</f>
        <v>3.4456742700514984E-5</v>
      </c>
    </row>
    <row r="342" spans="2:21">
      <c r="B342" s="76" t="s">
        <v>827</v>
      </c>
      <c r="C342" s="73" t="s">
        <v>828</v>
      </c>
      <c r="D342" s="86" t="s">
        <v>26</v>
      </c>
      <c r="E342" s="86" t="s">
        <v>26</v>
      </c>
      <c r="F342" s="73"/>
      <c r="G342" s="86" t="s">
        <v>785</v>
      </c>
      <c r="H342" s="73" t="s">
        <v>829</v>
      </c>
      <c r="I342" s="73" t="s">
        <v>636</v>
      </c>
      <c r="J342" s="73"/>
      <c r="K342" s="83">
        <v>6.399999999999225</v>
      </c>
      <c r="L342" s="86" t="s">
        <v>131</v>
      </c>
      <c r="M342" s="87">
        <v>0.04</v>
      </c>
      <c r="N342" s="87">
        <v>6.6799999999991561E-2</v>
      </c>
      <c r="O342" s="83">
        <v>723797.58</v>
      </c>
      <c r="P342" s="85">
        <v>83.989670000000004</v>
      </c>
      <c r="Q342" s="73"/>
      <c r="R342" s="83">
        <v>2324.6676283720003</v>
      </c>
      <c r="S342" s="84">
        <v>1.4475951599999999E-3</v>
      </c>
      <c r="T342" s="84">
        <f t="shared" si="5"/>
        <v>3.5445497379661102E-3</v>
      </c>
      <c r="U342" s="84">
        <f>R342/'סכום נכסי הקרן'!$C$42</f>
        <v>3.0219912386805997E-4</v>
      </c>
    </row>
    <row r="343" spans="2:21">
      <c r="B343" s="76" t="s">
        <v>830</v>
      </c>
      <c r="C343" s="73" t="s">
        <v>831</v>
      </c>
      <c r="D343" s="86" t="s">
        <v>26</v>
      </c>
      <c r="E343" s="86" t="s">
        <v>26</v>
      </c>
      <c r="F343" s="73"/>
      <c r="G343" s="86" t="s">
        <v>705</v>
      </c>
      <c r="H343" s="73" t="s">
        <v>829</v>
      </c>
      <c r="I343" s="73" t="s">
        <v>636</v>
      </c>
      <c r="J343" s="73"/>
      <c r="K343" s="83">
        <v>5.5799999999995347</v>
      </c>
      <c r="L343" s="86" t="s">
        <v>131</v>
      </c>
      <c r="M343" s="87">
        <v>3.7499999999999999E-2</v>
      </c>
      <c r="N343" s="87">
        <v>7.0499999999994539E-2</v>
      </c>
      <c r="O343" s="83">
        <v>458405.13400000008</v>
      </c>
      <c r="P343" s="85">
        <v>83.414580000000001</v>
      </c>
      <c r="Q343" s="73"/>
      <c r="R343" s="83">
        <v>1462.2086246960002</v>
      </c>
      <c r="S343" s="84">
        <v>1.1460128350000002E-3</v>
      </c>
      <c r="T343" s="84">
        <f t="shared" si="5"/>
        <v>2.229510633805159E-3</v>
      </c>
      <c r="U343" s="84">
        <f>R343/'סכום נכסי הקרן'!$C$42</f>
        <v>1.9008229817563474E-4</v>
      </c>
    </row>
    <row r="344" spans="2:21">
      <c r="B344" s="76" t="s">
        <v>832</v>
      </c>
      <c r="C344" s="73" t="s">
        <v>833</v>
      </c>
      <c r="D344" s="86" t="s">
        <v>26</v>
      </c>
      <c r="E344" s="86" t="s">
        <v>26</v>
      </c>
      <c r="F344" s="73"/>
      <c r="G344" s="86" t="s">
        <v>652</v>
      </c>
      <c r="H344" s="73" t="s">
        <v>824</v>
      </c>
      <c r="I344" s="73" t="s">
        <v>671</v>
      </c>
      <c r="J344" s="73"/>
      <c r="K344" s="83">
        <v>4.1499999999999595</v>
      </c>
      <c r="L344" s="86" t="s">
        <v>131</v>
      </c>
      <c r="M344" s="87">
        <v>5.1249999999999997E-2</v>
      </c>
      <c r="N344" s="87">
        <v>7.0999999999994318E-2</v>
      </c>
      <c r="O344" s="83">
        <v>691636.84086200013</v>
      </c>
      <c r="P344" s="85">
        <v>93.291790000000006</v>
      </c>
      <c r="Q344" s="73"/>
      <c r="R344" s="83">
        <v>2467.3992925140005</v>
      </c>
      <c r="S344" s="84">
        <v>1.2575215288400002E-3</v>
      </c>
      <c r="T344" s="84">
        <f t="shared" si="5"/>
        <v>3.7621806270271398E-3</v>
      </c>
      <c r="U344" s="84">
        <f>R344/'סכום נכסי הקרן'!$C$42</f>
        <v>3.2075376941201225E-4</v>
      </c>
    </row>
    <row r="345" spans="2:21">
      <c r="B345" s="76" t="s">
        <v>834</v>
      </c>
      <c r="C345" s="73" t="s">
        <v>835</v>
      </c>
      <c r="D345" s="86" t="s">
        <v>26</v>
      </c>
      <c r="E345" s="86" t="s">
        <v>26</v>
      </c>
      <c r="F345" s="73"/>
      <c r="G345" s="86" t="s">
        <v>836</v>
      </c>
      <c r="H345" s="73" t="s">
        <v>824</v>
      </c>
      <c r="I345" s="73" t="s">
        <v>671</v>
      </c>
      <c r="J345" s="73"/>
      <c r="K345" s="83">
        <v>6.3799999999982555</v>
      </c>
      <c r="L345" s="86" t="s">
        <v>131</v>
      </c>
      <c r="M345" s="87">
        <v>0.04</v>
      </c>
      <c r="N345" s="87">
        <v>6.7199999999972199E-2</v>
      </c>
      <c r="O345" s="83">
        <v>277455.739</v>
      </c>
      <c r="P345" s="85">
        <v>85.367559999999997</v>
      </c>
      <c r="Q345" s="73"/>
      <c r="R345" s="83">
        <v>905.74186469100005</v>
      </c>
      <c r="S345" s="84">
        <v>2.5223249000000001E-4</v>
      </c>
      <c r="T345" s="84">
        <f t="shared" si="5"/>
        <v>1.381034884287413E-3</v>
      </c>
      <c r="U345" s="84">
        <f>R345/'סכום נכסי הקרן'!$C$42</f>
        <v>1.1774345485764321E-4</v>
      </c>
    </row>
    <row r="346" spans="2:21">
      <c r="B346" s="76" t="s">
        <v>837</v>
      </c>
      <c r="C346" s="73" t="s">
        <v>838</v>
      </c>
      <c r="D346" s="86" t="s">
        <v>26</v>
      </c>
      <c r="E346" s="86" t="s">
        <v>26</v>
      </c>
      <c r="F346" s="73"/>
      <c r="G346" s="86" t="s">
        <v>685</v>
      </c>
      <c r="H346" s="73" t="s">
        <v>829</v>
      </c>
      <c r="I346" s="73" t="s">
        <v>636</v>
      </c>
      <c r="J346" s="73"/>
      <c r="K346" s="83">
        <v>4.6600000000002613</v>
      </c>
      <c r="L346" s="86" t="s">
        <v>133</v>
      </c>
      <c r="M346" s="87">
        <v>7.8750000000000001E-2</v>
      </c>
      <c r="N346" s="87">
        <v>8.8000000000007766E-2</v>
      </c>
      <c r="O346" s="83">
        <v>718972.26280000014</v>
      </c>
      <c r="P346" s="85">
        <v>97.086560000000006</v>
      </c>
      <c r="Q346" s="73"/>
      <c r="R346" s="83">
        <v>2829.1668939610004</v>
      </c>
      <c r="S346" s="84">
        <v>7.1897226280000009E-4</v>
      </c>
      <c r="T346" s="84">
        <f t="shared" si="5"/>
        <v>4.3137877648662844E-3</v>
      </c>
      <c r="U346" s="84">
        <f>R346/'סכום נכסי הקרן'!$C$42</f>
        <v>3.677823643246086E-4</v>
      </c>
    </row>
    <row r="347" spans="2:21">
      <c r="B347" s="76" t="s">
        <v>839</v>
      </c>
      <c r="C347" s="73" t="s">
        <v>840</v>
      </c>
      <c r="D347" s="86" t="s">
        <v>26</v>
      </c>
      <c r="E347" s="86" t="s">
        <v>26</v>
      </c>
      <c r="F347" s="73"/>
      <c r="G347" s="86" t="s">
        <v>770</v>
      </c>
      <c r="H347" s="73" t="s">
        <v>829</v>
      </c>
      <c r="I347" s="73" t="s">
        <v>636</v>
      </c>
      <c r="J347" s="73"/>
      <c r="K347" s="83">
        <v>5.7299999999981184</v>
      </c>
      <c r="L347" s="86" t="s">
        <v>133</v>
      </c>
      <c r="M347" s="87">
        <v>6.1349999999999995E-2</v>
      </c>
      <c r="N347" s="87">
        <v>6.4199999999975874E-2</v>
      </c>
      <c r="O347" s="83">
        <v>241265.86000000004</v>
      </c>
      <c r="P347" s="85">
        <v>100.02007999999999</v>
      </c>
      <c r="Q347" s="73"/>
      <c r="R347" s="83">
        <v>978.07105360800017</v>
      </c>
      <c r="S347" s="84">
        <v>2.4126586000000003E-4</v>
      </c>
      <c r="T347" s="84">
        <f t="shared" si="5"/>
        <v>1.4913192124615001E-3</v>
      </c>
      <c r="U347" s="84">
        <f>R347/'סכום נכסי הקרן'!$C$42</f>
        <v>1.2714601084200654E-4</v>
      </c>
    </row>
    <row r="348" spans="2:21">
      <c r="B348" s="76" t="s">
        <v>841</v>
      </c>
      <c r="C348" s="73" t="s">
        <v>842</v>
      </c>
      <c r="D348" s="86" t="s">
        <v>26</v>
      </c>
      <c r="E348" s="86" t="s">
        <v>26</v>
      </c>
      <c r="F348" s="73"/>
      <c r="G348" s="86" t="s">
        <v>770</v>
      </c>
      <c r="H348" s="73" t="s">
        <v>829</v>
      </c>
      <c r="I348" s="73" t="s">
        <v>636</v>
      </c>
      <c r="J348" s="73"/>
      <c r="K348" s="83">
        <v>4.0600000000004952</v>
      </c>
      <c r="L348" s="86" t="s">
        <v>133</v>
      </c>
      <c r="M348" s="87">
        <v>7.1249999999999994E-2</v>
      </c>
      <c r="N348" s="87">
        <v>6.4000000000006899E-2</v>
      </c>
      <c r="O348" s="83">
        <v>723797.58</v>
      </c>
      <c r="P348" s="85">
        <v>108.63289</v>
      </c>
      <c r="Q348" s="73"/>
      <c r="R348" s="83">
        <v>3186.8805136070009</v>
      </c>
      <c r="S348" s="84">
        <v>9.6506343999999992E-4</v>
      </c>
      <c r="T348" s="84">
        <f t="shared" si="5"/>
        <v>4.859213571681985E-3</v>
      </c>
      <c r="U348" s="84">
        <f>R348/'סכום נכסי הקרן'!$C$42</f>
        <v>4.1428395497496677E-4</v>
      </c>
    </row>
    <row r="349" spans="2:21">
      <c r="B349" s="76" t="s">
        <v>843</v>
      </c>
      <c r="C349" s="73" t="s">
        <v>844</v>
      </c>
      <c r="D349" s="86" t="s">
        <v>26</v>
      </c>
      <c r="E349" s="86" t="s">
        <v>26</v>
      </c>
      <c r="F349" s="73"/>
      <c r="G349" s="86" t="s">
        <v>740</v>
      </c>
      <c r="H349" s="73" t="s">
        <v>653</v>
      </c>
      <c r="I349" s="73" t="s">
        <v>636</v>
      </c>
      <c r="J349" s="73"/>
      <c r="K349" s="83">
        <v>4.1000000000000476</v>
      </c>
      <c r="L349" s="86" t="s">
        <v>131</v>
      </c>
      <c r="M349" s="87">
        <v>4.6249999999999999E-2</v>
      </c>
      <c r="N349" s="87">
        <v>7.3199999999997711E-2</v>
      </c>
      <c r="O349" s="83">
        <v>603237.02975800016</v>
      </c>
      <c r="P349" s="85">
        <v>90.838380000000001</v>
      </c>
      <c r="Q349" s="73"/>
      <c r="R349" s="83">
        <v>2095.4400148390005</v>
      </c>
      <c r="S349" s="84">
        <v>1.0967945995600003E-3</v>
      </c>
      <c r="T349" s="84">
        <f t="shared" si="5"/>
        <v>3.1950336748668004E-3</v>
      </c>
      <c r="U349" s="84">
        <f>R349/'סכום נכסי הקרן'!$C$42</f>
        <v>2.7240029020659959E-4</v>
      </c>
    </row>
    <row r="350" spans="2:21">
      <c r="B350" s="76" t="s">
        <v>845</v>
      </c>
      <c r="C350" s="73" t="s">
        <v>846</v>
      </c>
      <c r="D350" s="86" t="s">
        <v>26</v>
      </c>
      <c r="E350" s="86" t="s">
        <v>26</v>
      </c>
      <c r="F350" s="73"/>
      <c r="G350" s="86" t="s">
        <v>685</v>
      </c>
      <c r="H350" s="73" t="s">
        <v>653</v>
      </c>
      <c r="I350" s="73" t="s">
        <v>636</v>
      </c>
      <c r="J350" s="73"/>
      <c r="K350" s="83">
        <v>3.6699999999999013</v>
      </c>
      <c r="L350" s="86" t="s">
        <v>134</v>
      </c>
      <c r="M350" s="87">
        <v>8.8749999999999996E-2</v>
      </c>
      <c r="N350" s="87">
        <v>0.10889999999999966</v>
      </c>
      <c r="O350" s="83">
        <v>489769.69580000004</v>
      </c>
      <c r="P350" s="85">
        <v>92.862729999999999</v>
      </c>
      <c r="Q350" s="73"/>
      <c r="R350" s="83">
        <v>2127.5720744630007</v>
      </c>
      <c r="S350" s="84">
        <v>3.9181575664000006E-4</v>
      </c>
      <c r="T350" s="84">
        <f t="shared" si="5"/>
        <v>3.2440272093103985E-3</v>
      </c>
      <c r="U350" s="84">
        <f>R350/'סכום נכסי הקרן'!$C$42</f>
        <v>2.7657735197144615E-4</v>
      </c>
    </row>
    <row r="351" spans="2:21">
      <c r="B351" s="76" t="s">
        <v>847</v>
      </c>
      <c r="C351" s="73" t="s">
        <v>848</v>
      </c>
      <c r="D351" s="86" t="s">
        <v>26</v>
      </c>
      <c r="E351" s="86" t="s">
        <v>26</v>
      </c>
      <c r="F351" s="73"/>
      <c r="G351" s="86" t="s">
        <v>785</v>
      </c>
      <c r="H351" s="73" t="s">
        <v>849</v>
      </c>
      <c r="I351" s="73" t="s">
        <v>671</v>
      </c>
      <c r="J351" s="73"/>
      <c r="K351" s="83">
        <v>5.8800000000009325</v>
      </c>
      <c r="L351" s="86" t="s">
        <v>131</v>
      </c>
      <c r="M351" s="87">
        <v>6.3750000000000001E-2</v>
      </c>
      <c r="N351" s="87">
        <v>6.8700000000012404E-2</v>
      </c>
      <c r="O351" s="83">
        <v>675544.40800000017</v>
      </c>
      <c r="P351" s="85">
        <v>98.00779</v>
      </c>
      <c r="Q351" s="73"/>
      <c r="R351" s="83">
        <v>2531.8174609780003</v>
      </c>
      <c r="S351" s="84">
        <v>1.3510888160000003E-3</v>
      </c>
      <c r="T351" s="84">
        <f t="shared" si="5"/>
        <v>3.86040258330277E-3</v>
      </c>
      <c r="U351" s="84">
        <f>R351/'סכום נכסי הקרן'!$C$42</f>
        <v>3.2912791883166025E-4</v>
      </c>
    </row>
    <row r="352" spans="2:21">
      <c r="B352" s="76" t="s">
        <v>850</v>
      </c>
      <c r="C352" s="73" t="s">
        <v>851</v>
      </c>
      <c r="D352" s="86" t="s">
        <v>26</v>
      </c>
      <c r="E352" s="86" t="s">
        <v>26</v>
      </c>
      <c r="F352" s="73"/>
      <c r="G352" s="86" t="s">
        <v>685</v>
      </c>
      <c r="H352" s="73" t="s">
        <v>653</v>
      </c>
      <c r="I352" s="73" t="s">
        <v>636</v>
      </c>
      <c r="J352" s="73"/>
      <c r="K352" s="83">
        <v>3.7399999999981581</v>
      </c>
      <c r="L352" s="86" t="s">
        <v>134</v>
      </c>
      <c r="M352" s="87">
        <v>8.5000000000000006E-2</v>
      </c>
      <c r="N352" s="87">
        <v>0.10269999999994903</v>
      </c>
      <c r="O352" s="83">
        <v>241265.86000000004</v>
      </c>
      <c r="P352" s="85">
        <v>93.369050000000001</v>
      </c>
      <c r="Q352" s="73"/>
      <c r="R352" s="83">
        <v>1053.7795552310004</v>
      </c>
      <c r="S352" s="84">
        <v>3.2168781333333338E-4</v>
      </c>
      <c r="T352" s="84">
        <f t="shared" si="5"/>
        <v>1.6067561662498329E-3</v>
      </c>
      <c r="U352" s="84">
        <f>R352/'סכום נכסי הקרן'!$C$42</f>
        <v>1.3698786633162626E-4</v>
      </c>
    </row>
    <row r="353" spans="2:21">
      <c r="B353" s="76" t="s">
        <v>852</v>
      </c>
      <c r="C353" s="73" t="s">
        <v>853</v>
      </c>
      <c r="D353" s="86" t="s">
        <v>26</v>
      </c>
      <c r="E353" s="86" t="s">
        <v>26</v>
      </c>
      <c r="F353" s="73"/>
      <c r="G353" s="86" t="s">
        <v>685</v>
      </c>
      <c r="H353" s="73" t="s">
        <v>653</v>
      </c>
      <c r="I353" s="73" t="s">
        <v>636</v>
      </c>
      <c r="J353" s="73"/>
      <c r="K353" s="83">
        <v>4.0699999999984415</v>
      </c>
      <c r="L353" s="86" t="s">
        <v>134</v>
      </c>
      <c r="M353" s="87">
        <v>8.5000000000000006E-2</v>
      </c>
      <c r="N353" s="87">
        <v>0.10459999999996768</v>
      </c>
      <c r="O353" s="83">
        <v>241265.86000000004</v>
      </c>
      <c r="P353" s="85">
        <v>92.106049999999996</v>
      </c>
      <c r="Q353" s="73"/>
      <c r="R353" s="83">
        <v>1039.5251153660001</v>
      </c>
      <c r="S353" s="84">
        <v>3.2168781333333338E-4</v>
      </c>
      <c r="T353" s="84">
        <f t="shared" si="5"/>
        <v>1.585021630752505E-3</v>
      </c>
      <c r="U353" s="84">
        <f>R353/'סכום נכסי הקרן'!$C$42</f>
        <v>1.3513483616685824E-4</v>
      </c>
    </row>
    <row r="354" spans="2:21">
      <c r="B354" s="76" t="s">
        <v>854</v>
      </c>
      <c r="C354" s="73" t="s">
        <v>855</v>
      </c>
      <c r="D354" s="86" t="s">
        <v>26</v>
      </c>
      <c r="E354" s="86" t="s">
        <v>26</v>
      </c>
      <c r="F354" s="73"/>
      <c r="G354" s="86" t="s">
        <v>777</v>
      </c>
      <c r="H354" s="73" t="s">
        <v>849</v>
      </c>
      <c r="I354" s="73" t="s">
        <v>671</v>
      </c>
      <c r="J354" s="73"/>
      <c r="K354" s="83">
        <v>5.8699999999986181</v>
      </c>
      <c r="L354" s="86" t="s">
        <v>131</v>
      </c>
      <c r="M354" s="87">
        <v>4.1250000000000002E-2</v>
      </c>
      <c r="N354" s="87">
        <v>7.3499999999978291E-2</v>
      </c>
      <c r="O354" s="83">
        <v>398715.96023600007</v>
      </c>
      <c r="P354" s="85">
        <v>83.088040000000007</v>
      </c>
      <c r="Q354" s="73"/>
      <c r="R354" s="83">
        <v>1266.8349232250002</v>
      </c>
      <c r="S354" s="84">
        <v>7.9743192047200019E-4</v>
      </c>
      <c r="T354" s="84">
        <f t="shared" si="5"/>
        <v>1.9316135091140569E-3</v>
      </c>
      <c r="U354" s="84">
        <f>R354/'סכום נכסי הקרן'!$C$42</f>
        <v>1.6468436141650158E-4</v>
      </c>
    </row>
    <row r="355" spans="2:21">
      <c r="B355" s="76" t="s">
        <v>856</v>
      </c>
      <c r="C355" s="73" t="s">
        <v>857</v>
      </c>
      <c r="D355" s="86" t="s">
        <v>26</v>
      </c>
      <c r="E355" s="86" t="s">
        <v>26</v>
      </c>
      <c r="F355" s="73"/>
      <c r="G355" s="86" t="s">
        <v>692</v>
      </c>
      <c r="H355" s="73" t="s">
        <v>858</v>
      </c>
      <c r="I355" s="73" t="s">
        <v>671</v>
      </c>
      <c r="J355" s="73"/>
      <c r="K355" s="83">
        <v>3.7499999999992411</v>
      </c>
      <c r="L355" s="86" t="s">
        <v>133</v>
      </c>
      <c r="M355" s="87">
        <v>2.6249999999999999E-2</v>
      </c>
      <c r="N355" s="87">
        <v>0.1070999999999751</v>
      </c>
      <c r="O355" s="83">
        <v>435484.87730000005</v>
      </c>
      <c r="P355" s="85">
        <v>74.637299999999996</v>
      </c>
      <c r="Q355" s="73"/>
      <c r="R355" s="83">
        <v>1317.3959884680003</v>
      </c>
      <c r="S355" s="84">
        <v>1.7041749913907806E-3</v>
      </c>
      <c r="T355" s="84">
        <f t="shared" si="5"/>
        <v>2.0087067711232463E-3</v>
      </c>
      <c r="U355" s="84">
        <f>R355/'סכום נכסי הקרן'!$C$42</f>
        <v>1.7125713312450308E-4</v>
      </c>
    </row>
    <row r="356" spans="2:21">
      <c r="B356" s="76" t="s">
        <v>859</v>
      </c>
      <c r="C356" s="73" t="s">
        <v>860</v>
      </c>
      <c r="D356" s="86" t="s">
        <v>26</v>
      </c>
      <c r="E356" s="86" t="s">
        <v>26</v>
      </c>
      <c r="F356" s="73"/>
      <c r="G356" s="86" t="s">
        <v>777</v>
      </c>
      <c r="H356" s="73" t="s">
        <v>858</v>
      </c>
      <c r="I356" s="73" t="s">
        <v>671</v>
      </c>
      <c r="J356" s="73"/>
      <c r="K356" s="83">
        <v>5.4899999999914773</v>
      </c>
      <c r="L356" s="86" t="s">
        <v>131</v>
      </c>
      <c r="M356" s="87">
        <v>4.7500000000000001E-2</v>
      </c>
      <c r="N356" s="87">
        <v>7.9799999999829563E-2</v>
      </c>
      <c r="O356" s="83">
        <v>48253.171999999999</v>
      </c>
      <c r="P356" s="85">
        <v>83.946640000000002</v>
      </c>
      <c r="Q356" s="73"/>
      <c r="R356" s="83">
        <v>154.89844716800005</v>
      </c>
      <c r="S356" s="84">
        <v>1.582071213114754E-5</v>
      </c>
      <c r="T356" s="84">
        <f t="shared" si="5"/>
        <v>2.3618225832361102E-4</v>
      </c>
      <c r="U356" s="84">
        <f>R356/'סכום נכסי הקרן'!$C$42</f>
        <v>2.0136287205700223E-5</v>
      </c>
    </row>
    <row r="357" spans="2:21">
      <c r="B357" s="76" t="s">
        <v>861</v>
      </c>
      <c r="C357" s="73" t="s">
        <v>862</v>
      </c>
      <c r="D357" s="86" t="s">
        <v>26</v>
      </c>
      <c r="E357" s="86" t="s">
        <v>26</v>
      </c>
      <c r="F357" s="73"/>
      <c r="G357" s="86" t="s">
        <v>777</v>
      </c>
      <c r="H357" s="73" t="s">
        <v>858</v>
      </c>
      <c r="I357" s="73" t="s">
        <v>671</v>
      </c>
      <c r="J357" s="73"/>
      <c r="K357" s="83">
        <v>5.7700000000000076</v>
      </c>
      <c r="L357" s="86" t="s">
        <v>131</v>
      </c>
      <c r="M357" s="87">
        <v>7.3749999999999996E-2</v>
      </c>
      <c r="N357" s="87">
        <v>7.9799999999998067E-2</v>
      </c>
      <c r="O357" s="83">
        <v>723797.58</v>
      </c>
      <c r="P357" s="85">
        <v>96.795100000000005</v>
      </c>
      <c r="Q357" s="73"/>
      <c r="R357" s="83">
        <v>2679.0965848740002</v>
      </c>
      <c r="S357" s="84">
        <v>6.5799779999999996E-4</v>
      </c>
      <c r="T357" s="84">
        <f t="shared" si="5"/>
        <v>4.0849672366072235E-3</v>
      </c>
      <c r="U357" s="84">
        <f>R357/'סכום נכסי הקרן'!$C$42</f>
        <v>3.4827371914402403E-4</v>
      </c>
    </row>
    <row r="358" spans="2:21">
      <c r="B358" s="76" t="s">
        <v>863</v>
      </c>
      <c r="C358" s="73" t="s">
        <v>864</v>
      </c>
      <c r="D358" s="86" t="s">
        <v>26</v>
      </c>
      <c r="E358" s="86" t="s">
        <v>26</v>
      </c>
      <c r="F358" s="73"/>
      <c r="G358" s="86" t="s">
        <v>731</v>
      </c>
      <c r="H358" s="73" t="s">
        <v>865</v>
      </c>
      <c r="I358" s="73" t="s">
        <v>636</v>
      </c>
      <c r="J358" s="73"/>
      <c r="K358" s="83">
        <v>2.1700000000002486</v>
      </c>
      <c r="L358" s="86" t="s">
        <v>134</v>
      </c>
      <c r="M358" s="87">
        <v>0.06</v>
      </c>
      <c r="N358" s="87">
        <v>9.5200000000010943E-2</v>
      </c>
      <c r="O358" s="83">
        <v>571800.08820000011</v>
      </c>
      <c r="P358" s="85">
        <v>93.164330000000007</v>
      </c>
      <c r="Q358" s="73"/>
      <c r="R358" s="83">
        <v>2491.9816051140001</v>
      </c>
      <c r="S358" s="84">
        <v>4.574400705600001E-4</v>
      </c>
      <c r="T358" s="84">
        <f t="shared" si="5"/>
        <v>3.7996626432179664E-3</v>
      </c>
      <c r="U358" s="84">
        <f>R358/'סכום נכסי הקרן'!$C$42</f>
        <v>3.2394938896626786E-4</v>
      </c>
    </row>
    <row r="359" spans="2:21">
      <c r="B359" s="76" t="s">
        <v>866</v>
      </c>
      <c r="C359" s="73" t="s">
        <v>867</v>
      </c>
      <c r="D359" s="86" t="s">
        <v>26</v>
      </c>
      <c r="E359" s="86" t="s">
        <v>26</v>
      </c>
      <c r="F359" s="73"/>
      <c r="G359" s="86" t="s">
        <v>731</v>
      </c>
      <c r="H359" s="73" t="s">
        <v>865</v>
      </c>
      <c r="I359" s="73" t="s">
        <v>636</v>
      </c>
      <c r="J359" s="73"/>
      <c r="K359" s="83">
        <v>2.160000000000414</v>
      </c>
      <c r="L359" s="86" t="s">
        <v>133</v>
      </c>
      <c r="M359" s="87">
        <v>0.05</v>
      </c>
      <c r="N359" s="87">
        <v>7.0100000000017079E-2</v>
      </c>
      <c r="O359" s="83">
        <v>241265.86000000004</v>
      </c>
      <c r="P359" s="85">
        <v>98.800359999999998</v>
      </c>
      <c r="Q359" s="73"/>
      <c r="R359" s="83">
        <v>966.14364443500017</v>
      </c>
      <c r="S359" s="84">
        <v>2.4126586000000003E-4</v>
      </c>
      <c r="T359" s="84">
        <f t="shared" si="5"/>
        <v>1.4731328297963879E-3</v>
      </c>
      <c r="U359" s="84">
        <f>R359/'סכום נכסי הקרן'!$C$42</f>
        <v>1.255954869915838E-4</v>
      </c>
    </row>
    <row r="360" spans="2:21">
      <c r="B360" s="76" t="s">
        <v>868</v>
      </c>
      <c r="C360" s="73" t="s">
        <v>869</v>
      </c>
      <c r="D360" s="86" t="s">
        <v>26</v>
      </c>
      <c r="E360" s="86" t="s">
        <v>26</v>
      </c>
      <c r="F360" s="73"/>
      <c r="G360" s="86" t="s">
        <v>785</v>
      </c>
      <c r="H360" s="73" t="s">
        <v>858</v>
      </c>
      <c r="I360" s="73" t="s">
        <v>671</v>
      </c>
      <c r="J360" s="73"/>
      <c r="K360" s="83">
        <v>6.0399999999987628</v>
      </c>
      <c r="L360" s="86" t="s">
        <v>131</v>
      </c>
      <c r="M360" s="87">
        <v>5.1249999999999997E-2</v>
      </c>
      <c r="N360" s="87">
        <v>8.7999999999986769E-2</v>
      </c>
      <c r="O360" s="83">
        <v>723797.58</v>
      </c>
      <c r="P360" s="85">
        <v>81.72842</v>
      </c>
      <c r="Q360" s="73"/>
      <c r="R360" s="83">
        <v>2262.0807068700001</v>
      </c>
      <c r="S360" s="84">
        <v>3.6189878999999997E-4</v>
      </c>
      <c r="T360" s="84">
        <f t="shared" si="5"/>
        <v>3.449119985556567E-3</v>
      </c>
      <c r="U360" s="84">
        <f>R360/'סכום נכסי הקרן'!$C$42</f>
        <v>2.9406303051317934E-4</v>
      </c>
    </row>
    <row r="361" spans="2:21">
      <c r="B361" s="76" t="s">
        <v>870</v>
      </c>
      <c r="C361" s="73" t="s">
        <v>871</v>
      </c>
      <c r="D361" s="86" t="s">
        <v>26</v>
      </c>
      <c r="E361" s="86" t="s">
        <v>26</v>
      </c>
      <c r="F361" s="73"/>
      <c r="G361" s="86" t="s">
        <v>692</v>
      </c>
      <c r="H361" s="73" t="s">
        <v>872</v>
      </c>
      <c r="I361" s="73" t="s">
        <v>671</v>
      </c>
      <c r="J361" s="73"/>
      <c r="K361" s="83">
        <v>2.6600000000009327</v>
      </c>
      <c r="L361" s="86" t="s">
        <v>133</v>
      </c>
      <c r="M361" s="87">
        <v>3.6249999999999998E-2</v>
      </c>
      <c r="N361" s="87">
        <v>0.46460000000014223</v>
      </c>
      <c r="O361" s="83">
        <v>747924.16600000008</v>
      </c>
      <c r="P361" s="85">
        <v>38.2044</v>
      </c>
      <c r="Q361" s="73"/>
      <c r="R361" s="83">
        <v>1158.1324681620001</v>
      </c>
      <c r="S361" s="84">
        <v>2.1369261885714288E-3</v>
      </c>
      <c r="T361" s="84">
        <f t="shared" si="5"/>
        <v>1.7658688435509794E-3</v>
      </c>
      <c r="U361" s="84">
        <f>R361/'סכום נכסי הקרן'!$C$42</f>
        <v>1.5055340080887656E-4</v>
      </c>
    </row>
    <row r="362" spans="2:2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</row>
    <row r="363" spans="2:2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</row>
    <row r="364" spans="2:2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</row>
    <row r="365" spans="2:21">
      <c r="B365" s="121" t="s">
        <v>222</v>
      </c>
      <c r="C365" s="123"/>
      <c r="D365" s="123"/>
      <c r="E365" s="123"/>
      <c r="F365" s="123"/>
      <c r="G365" s="123"/>
      <c r="H365" s="123"/>
      <c r="I365" s="123"/>
      <c r="J365" s="123"/>
      <c r="K365" s="123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</row>
    <row r="366" spans="2:21">
      <c r="B366" s="121" t="s">
        <v>111</v>
      </c>
      <c r="C366" s="123"/>
      <c r="D366" s="123"/>
      <c r="E366" s="123"/>
      <c r="F366" s="123"/>
      <c r="G366" s="123"/>
      <c r="H366" s="123"/>
      <c r="I366" s="123"/>
      <c r="J366" s="123"/>
      <c r="K366" s="123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</row>
    <row r="367" spans="2:21">
      <c r="B367" s="121" t="s">
        <v>205</v>
      </c>
      <c r="C367" s="123"/>
      <c r="D367" s="123"/>
      <c r="E367" s="123"/>
      <c r="F367" s="123"/>
      <c r="G367" s="123"/>
      <c r="H367" s="123"/>
      <c r="I367" s="123"/>
      <c r="J367" s="123"/>
      <c r="K367" s="123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</row>
    <row r="368" spans="2:21">
      <c r="B368" s="121" t="s">
        <v>213</v>
      </c>
      <c r="C368" s="123"/>
      <c r="D368" s="123"/>
      <c r="E368" s="123"/>
      <c r="F368" s="123"/>
      <c r="G368" s="123"/>
      <c r="H368" s="123"/>
      <c r="I368" s="123"/>
      <c r="J368" s="123"/>
      <c r="K368" s="123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</row>
    <row r="369" spans="2:21">
      <c r="B369" s="165" t="s">
        <v>218</v>
      </c>
      <c r="C369" s="165"/>
      <c r="D369" s="165"/>
      <c r="E369" s="165"/>
      <c r="F369" s="165"/>
      <c r="G369" s="165"/>
      <c r="H369" s="165"/>
      <c r="I369" s="165"/>
      <c r="J369" s="165"/>
      <c r="K369" s="165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</row>
    <row r="370" spans="2:2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</row>
    <row r="371" spans="2:2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</row>
    <row r="372" spans="2:2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</row>
    <row r="373" spans="2:2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</row>
    <row r="374" spans="2:2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</row>
    <row r="375" spans="2:2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</row>
    <row r="376" spans="2:2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</row>
    <row r="377" spans="2:2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</row>
    <row r="378" spans="2:2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</row>
    <row r="379" spans="2:2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</row>
    <row r="380" spans="2:2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</row>
    <row r="381" spans="2:2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</row>
    <row r="382" spans="2:2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</row>
    <row r="383" spans="2:2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</row>
    <row r="384" spans="2:2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</row>
    <row r="385" spans="2:2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</row>
    <row r="386" spans="2:2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</row>
    <row r="387" spans="2:2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</row>
    <row r="388" spans="2:2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</row>
    <row r="389" spans="2:2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</row>
    <row r="390" spans="2:2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</row>
    <row r="391" spans="2:2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</row>
    <row r="392" spans="2:2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</row>
    <row r="393" spans="2:2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</row>
    <row r="394" spans="2:2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</row>
    <row r="395" spans="2:2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</row>
    <row r="396" spans="2:2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</row>
    <row r="397" spans="2:2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</row>
    <row r="398" spans="2:2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</row>
    <row r="399" spans="2:2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</row>
    <row r="400" spans="2:2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</row>
    <row r="401" spans="2:2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</row>
    <row r="402" spans="2:2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</row>
    <row r="403" spans="2:2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</row>
    <row r="404" spans="2:2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</row>
    <row r="405" spans="2:2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</row>
    <row r="406" spans="2:2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</row>
    <row r="407" spans="2:2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</row>
    <row r="408" spans="2:2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</row>
    <row r="409" spans="2:2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</row>
    <row r="410" spans="2:2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</row>
    <row r="411" spans="2:2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</row>
    <row r="412" spans="2:2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</row>
    <row r="413" spans="2:2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</row>
    <row r="414" spans="2:2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</row>
    <row r="415" spans="2:2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</row>
    <row r="416" spans="2:2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</row>
    <row r="417" spans="2:2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</row>
    <row r="418" spans="2:2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</row>
    <row r="419" spans="2:2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</row>
    <row r="420" spans="2:2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</row>
    <row r="421" spans="2:2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</row>
    <row r="422" spans="2:2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</row>
    <row r="423" spans="2:2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</row>
    <row r="424" spans="2:2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</row>
    <row r="425" spans="2:2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</row>
    <row r="426" spans="2:2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</row>
    <row r="427" spans="2:2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</row>
    <row r="428" spans="2:2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</row>
    <row r="429" spans="2:2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</row>
    <row r="430" spans="2:2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</row>
    <row r="431" spans="2:2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</row>
    <row r="432" spans="2:2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</row>
    <row r="433" spans="2:2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</row>
    <row r="434" spans="2:2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</row>
    <row r="435" spans="2:2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</row>
    <row r="436" spans="2:2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</row>
    <row r="437" spans="2:2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</row>
    <row r="438" spans="2:2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</row>
    <row r="439" spans="2:2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</row>
    <row r="440" spans="2:2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</row>
    <row r="441" spans="2:2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</row>
    <row r="442" spans="2:2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</row>
    <row r="443" spans="2:2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</row>
    <row r="444" spans="2:2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</row>
    <row r="445" spans="2:2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</row>
    <row r="446" spans="2:2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</row>
    <row r="447" spans="2:2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</row>
    <row r="448" spans="2:2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</row>
    <row r="449" spans="2:2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</row>
    <row r="450" spans="2:2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</row>
    <row r="451" spans="2:2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</row>
    <row r="452" spans="2:2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</row>
    <row r="453" spans="2:2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</row>
    <row r="454" spans="2:2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</row>
    <row r="455" spans="2:2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</row>
    <row r="456" spans="2:2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</row>
    <row r="457" spans="2:2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</row>
    <row r="458" spans="2:2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</row>
    <row r="459" spans="2:2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</row>
    <row r="460" spans="2:2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</row>
    <row r="461" spans="2:2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</row>
    <row r="462" spans="2:2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</row>
    <row r="463" spans="2:2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</row>
    <row r="464" spans="2:2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</row>
    <row r="465" spans="2:2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</row>
    <row r="466" spans="2:2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</row>
    <row r="467" spans="2:2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</row>
    <row r="468" spans="2:2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</row>
    <row r="469" spans="2:2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</row>
    <row r="470" spans="2:2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</row>
    <row r="471" spans="2:2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</row>
    <row r="472" spans="2:2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</row>
    <row r="473" spans="2:2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</row>
    <row r="474" spans="2:2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</row>
    <row r="475" spans="2:2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</row>
    <row r="476" spans="2:2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</row>
    <row r="477" spans="2:2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</row>
    <row r="478" spans="2:2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</row>
    <row r="479" spans="2:2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</row>
    <row r="480" spans="2:2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</row>
    <row r="481" spans="2:2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</row>
    <row r="482" spans="2:2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</row>
    <row r="483" spans="2:2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</row>
    <row r="484" spans="2:2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</row>
    <row r="485" spans="2:2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</row>
    <row r="486" spans="2:2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</row>
    <row r="487" spans="2:2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</row>
    <row r="488" spans="2:2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</row>
    <row r="489" spans="2:2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</row>
    <row r="490" spans="2:2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</row>
    <row r="491" spans="2:2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</row>
    <row r="492" spans="2:2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</row>
    <row r="493" spans="2:2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</row>
    <row r="494" spans="2:2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</row>
    <row r="495" spans="2:2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</row>
    <row r="496" spans="2:2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</row>
    <row r="497" spans="2:2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</row>
    <row r="498" spans="2:2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</row>
    <row r="499" spans="2:2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</row>
    <row r="500" spans="2:2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</row>
    <row r="501" spans="2:21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</row>
    <row r="502" spans="2:21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</row>
    <row r="503" spans="2:21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</row>
    <row r="504" spans="2:21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</row>
    <row r="505" spans="2:21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</row>
    <row r="506" spans="2:21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</row>
    <row r="507" spans="2:21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</row>
    <row r="508" spans="2:21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</row>
    <row r="509" spans="2:21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</row>
    <row r="510" spans="2:21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</row>
    <row r="511" spans="2:21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</row>
    <row r="512" spans="2:21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</row>
    <row r="513" spans="2:21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</row>
    <row r="514" spans="2:21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</row>
    <row r="515" spans="2:21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</row>
    <row r="516" spans="2:21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</row>
    <row r="517" spans="2:21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</row>
    <row r="518" spans="2:21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</row>
    <row r="519" spans="2:21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</row>
    <row r="520" spans="2:21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</row>
    <row r="521" spans="2:21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</row>
    <row r="522" spans="2:21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</row>
    <row r="523" spans="2:21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</row>
    <row r="524" spans="2:21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</row>
    <row r="525" spans="2:21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</row>
    <row r="526" spans="2:21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</row>
    <row r="527" spans="2:21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</row>
    <row r="528" spans="2:21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</row>
    <row r="529" spans="2:21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</row>
    <row r="530" spans="2:21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</row>
    <row r="531" spans="2:21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</row>
    <row r="532" spans="2:21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</row>
    <row r="533" spans="2:21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</row>
    <row r="534" spans="2:21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</row>
    <row r="535" spans="2:21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</row>
    <row r="536" spans="2:21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</row>
    <row r="537" spans="2:21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</row>
    <row r="538" spans="2:21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</row>
    <row r="539" spans="2:21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</row>
    <row r="540" spans="2:21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</row>
    <row r="541" spans="2:21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</row>
    <row r="542" spans="2:21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</row>
    <row r="543" spans="2:21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</row>
    <row r="544" spans="2:21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</row>
    <row r="545" spans="2:21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</row>
    <row r="546" spans="2:21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</row>
    <row r="547" spans="2:21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</row>
    <row r="548" spans="2:21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</row>
    <row r="549" spans="2:21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</row>
    <row r="550" spans="2:21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</row>
    <row r="551" spans="2:21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</row>
    <row r="552" spans="2:21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</row>
    <row r="553" spans="2:21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</row>
    <row r="554" spans="2:21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</row>
    <row r="555" spans="2:21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</row>
    <row r="556" spans="2:21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</row>
    <row r="557" spans="2:21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</row>
    <row r="558" spans="2:21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</row>
    <row r="559" spans="2:21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</row>
    <row r="560" spans="2:21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</row>
    <row r="561" spans="2:21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</row>
    <row r="562" spans="2:21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</row>
    <row r="563" spans="2:21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</row>
    <row r="564" spans="2:21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</row>
    <row r="565" spans="2:21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</row>
    <row r="566" spans="2:21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</row>
    <row r="567" spans="2:21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</row>
    <row r="568" spans="2:21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</row>
    <row r="569" spans="2:21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</row>
    <row r="570" spans="2:21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</row>
    <row r="571" spans="2:21">
      <c r="B571" s="119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</row>
    <row r="572" spans="2:21">
      <c r="B572" s="119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</row>
    <row r="573" spans="2:21">
      <c r="B573" s="119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</row>
    <row r="574" spans="2:21">
      <c r="B574" s="119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</row>
    <row r="575" spans="2:21">
      <c r="B575" s="119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</row>
    <row r="576" spans="2:21">
      <c r="B576" s="119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</row>
    <row r="577" spans="2:21">
      <c r="B577" s="119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</row>
    <row r="578" spans="2:21">
      <c r="B578" s="119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</row>
    <row r="579" spans="2:21">
      <c r="B579" s="119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</row>
    <row r="580" spans="2:21">
      <c r="B580" s="119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</row>
    <row r="581" spans="2:21">
      <c r="B581" s="119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</row>
    <row r="582" spans="2:21">
      <c r="B582" s="119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</row>
    <row r="583" spans="2:21">
      <c r="B583" s="119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</row>
    <row r="584" spans="2:21">
      <c r="B584" s="119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</row>
    <row r="585" spans="2:21">
      <c r="B585" s="119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</row>
    <row r="586" spans="2:21">
      <c r="B586" s="119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</row>
    <row r="587" spans="2:21">
      <c r="B587" s="119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</row>
    <row r="588" spans="2:21">
      <c r="B588" s="119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</row>
    <row r="589" spans="2:21">
      <c r="B589" s="119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</row>
    <row r="590" spans="2:21">
      <c r="B590" s="119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</row>
    <row r="591" spans="2:21">
      <c r="B591" s="119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</row>
    <row r="592" spans="2:21">
      <c r="B592" s="119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</row>
    <row r="593" spans="2:21">
      <c r="B593" s="119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</row>
    <row r="594" spans="2:21">
      <c r="B594" s="119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</row>
    <row r="595" spans="2:21">
      <c r="B595" s="119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</row>
    <row r="596" spans="2:21">
      <c r="B596" s="119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</row>
    <row r="597" spans="2:21">
      <c r="B597" s="119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</row>
    <row r="598" spans="2:21">
      <c r="B598" s="119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</row>
    <row r="599" spans="2:21">
      <c r="B599" s="119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</row>
    <row r="600" spans="2:21">
      <c r="B600" s="119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</row>
    <row r="601" spans="2:21">
      <c r="B601" s="119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</row>
    <row r="602" spans="2:21">
      <c r="B602" s="119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</row>
    <row r="603" spans="2:21">
      <c r="B603" s="119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</row>
    <row r="604" spans="2:21">
      <c r="B604" s="119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</row>
    <row r="605" spans="2:21">
      <c r="B605" s="119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</row>
    <row r="606" spans="2:21">
      <c r="B606" s="119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</row>
    <row r="607" spans="2:21">
      <c r="B607" s="119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</row>
    <row r="608" spans="2:21">
      <c r="B608" s="119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</row>
    <row r="609" spans="2:21">
      <c r="B609" s="119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</row>
    <row r="610" spans="2:21">
      <c r="B610" s="119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</row>
    <row r="611" spans="2:21">
      <c r="B611" s="119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</row>
    <row r="612" spans="2:21">
      <c r="B612" s="119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</row>
    <row r="613" spans="2:21">
      <c r="B613" s="119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</row>
    <row r="614" spans="2:21">
      <c r="B614" s="119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</row>
    <row r="615" spans="2:21">
      <c r="B615" s="119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</row>
    <row r="616" spans="2:21">
      <c r="B616" s="119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</row>
    <row r="617" spans="2:21">
      <c r="B617" s="119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</row>
    <row r="618" spans="2:21">
      <c r="B618" s="119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</row>
    <row r="619" spans="2:21">
      <c r="B619" s="119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</row>
    <row r="620" spans="2:21">
      <c r="B620" s="119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</row>
    <row r="621" spans="2:21">
      <c r="B621" s="119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</row>
    <row r="622" spans="2:21">
      <c r="B622" s="119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</row>
    <row r="623" spans="2:21">
      <c r="B623" s="119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</row>
    <row r="624" spans="2:21">
      <c r="B624" s="119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</row>
    <row r="625" spans="2:21">
      <c r="B625" s="119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</row>
    <row r="626" spans="2:21">
      <c r="B626" s="119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</row>
    <row r="627" spans="2:21">
      <c r="B627" s="119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</row>
    <row r="628" spans="2:21">
      <c r="B628" s="119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</row>
    <row r="629" spans="2:21">
      <c r="B629" s="119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</row>
    <row r="630" spans="2:21">
      <c r="B630" s="119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</row>
    <row r="631" spans="2:21">
      <c r="B631" s="119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</row>
    <row r="632" spans="2:21">
      <c r="B632" s="119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</row>
    <row r="633" spans="2:21">
      <c r="B633" s="119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</row>
    <row r="634" spans="2:21">
      <c r="B634" s="119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</row>
    <row r="635" spans="2:21">
      <c r="B635" s="119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</row>
    <row r="636" spans="2:21">
      <c r="B636" s="119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</row>
    <row r="637" spans="2:21">
      <c r="B637" s="119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</row>
    <row r="638" spans="2:21">
      <c r="B638" s="119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</row>
    <row r="639" spans="2:21">
      <c r="B639" s="119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</row>
    <row r="640" spans="2:21">
      <c r="B640" s="119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</row>
    <row r="641" spans="2:21">
      <c r="B641" s="119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</row>
    <row r="642" spans="2:21">
      <c r="B642" s="119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</row>
    <row r="643" spans="2:21">
      <c r="B643" s="119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</row>
    <row r="644" spans="2:21">
      <c r="B644" s="119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</row>
    <row r="645" spans="2:21">
      <c r="B645" s="119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</row>
    <row r="646" spans="2:21">
      <c r="B646" s="119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</row>
    <row r="647" spans="2:21">
      <c r="B647" s="119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</row>
    <row r="648" spans="2:21">
      <c r="B648" s="119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</row>
    <row r="649" spans="2:21">
      <c r="B649" s="119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</row>
    <row r="650" spans="2:21">
      <c r="B650" s="119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</row>
    <row r="651" spans="2:21">
      <c r="B651" s="119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</row>
    <row r="652" spans="2:21">
      <c r="B652" s="119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</row>
    <row r="653" spans="2:21">
      <c r="B653" s="119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</row>
    <row r="654" spans="2:21">
      <c r="B654" s="119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</row>
    <row r="655" spans="2:21">
      <c r="B655" s="119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</row>
    <row r="656" spans="2:21">
      <c r="B656" s="119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</row>
    <row r="657" spans="2:21">
      <c r="B657" s="119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</row>
    <row r="658" spans="2:21">
      <c r="B658" s="119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</row>
    <row r="659" spans="2:21">
      <c r="B659" s="119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</row>
    <row r="660" spans="2:21">
      <c r="B660" s="119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</row>
    <row r="661" spans="2:21">
      <c r="B661" s="119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</row>
    <row r="662" spans="2:21">
      <c r="B662" s="119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</row>
    <row r="663" spans="2:21">
      <c r="B663" s="119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</row>
    <row r="664" spans="2:21">
      <c r="B664" s="119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</row>
    <row r="665" spans="2:21">
      <c r="B665" s="119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</row>
    <row r="666" spans="2:21">
      <c r="B666" s="119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</row>
    <row r="667" spans="2:21">
      <c r="B667" s="119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</row>
    <row r="668" spans="2:21">
      <c r="B668" s="119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</row>
    <row r="669" spans="2:21">
      <c r="B669" s="119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</row>
    <row r="670" spans="2:21">
      <c r="B670" s="119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</row>
    <row r="671" spans="2:21">
      <c r="B671" s="119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</row>
    <row r="672" spans="2:21">
      <c r="B672" s="119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</row>
    <row r="673" spans="2:21">
      <c r="B673" s="119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</row>
    <row r="674" spans="2:21">
      <c r="B674" s="119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</row>
    <row r="675" spans="2:21">
      <c r="B675" s="119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</row>
    <row r="676" spans="2:21">
      <c r="B676" s="119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</row>
    <row r="677" spans="2:21">
      <c r="B677" s="119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</row>
    <row r="678" spans="2:21">
      <c r="B678" s="119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</row>
    <row r="679" spans="2:21">
      <c r="B679" s="119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</row>
    <row r="680" spans="2:21">
      <c r="B680" s="119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</row>
    <row r="681" spans="2:21">
      <c r="B681" s="119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</row>
    <row r="682" spans="2:21">
      <c r="B682" s="119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</row>
    <row r="683" spans="2:21">
      <c r="B683" s="119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</row>
    <row r="684" spans="2:21">
      <c r="B684" s="119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</row>
    <row r="685" spans="2:21">
      <c r="B685" s="119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</row>
    <row r="686" spans="2:21">
      <c r="B686" s="119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</row>
    <row r="687" spans="2:21">
      <c r="B687" s="119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</row>
    <row r="688" spans="2:21">
      <c r="B688" s="119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</row>
    <row r="689" spans="2:21">
      <c r="B689" s="119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</row>
    <row r="690" spans="2:21">
      <c r="B690" s="119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</row>
    <row r="691" spans="2:21">
      <c r="B691" s="119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</row>
    <row r="692" spans="2:21">
      <c r="B692" s="119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</row>
    <row r="693" spans="2:21">
      <c r="B693" s="119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</row>
    <row r="694" spans="2:21">
      <c r="B694" s="119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</row>
    <row r="695" spans="2:21">
      <c r="B695" s="119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</row>
    <row r="696" spans="2:21">
      <c r="B696" s="119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</row>
    <row r="697" spans="2:21">
      <c r="B697" s="119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</row>
    <row r="698" spans="2:21">
      <c r="B698" s="119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</row>
    <row r="699" spans="2:21">
      <c r="B699" s="119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</row>
    <row r="700" spans="2:21">
      <c r="B700" s="119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</row>
    <row r="701" spans="2:21">
      <c r="B701" s="119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</row>
    <row r="702" spans="2:21">
      <c r="B702" s="119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</row>
    <row r="703" spans="2:21">
      <c r="B703" s="119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</row>
    <row r="704" spans="2:21">
      <c r="B704" s="119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</row>
    <row r="705" spans="2:21">
      <c r="B705" s="119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</row>
    <row r="706" spans="2:21">
      <c r="B706" s="119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</row>
    <row r="707" spans="2:21">
      <c r="B707" s="119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</row>
    <row r="708" spans="2:21">
      <c r="B708" s="119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</row>
    <row r="709" spans="2:21">
      <c r="B709" s="119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</row>
    <row r="710" spans="2:21">
      <c r="B710" s="119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</row>
    <row r="711" spans="2:21">
      <c r="B711" s="119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</row>
    <row r="712" spans="2:21">
      <c r="B712" s="119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</row>
    <row r="713" spans="2:21">
      <c r="B713" s="119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</row>
    <row r="714" spans="2:21">
      <c r="B714" s="119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</row>
    <row r="715" spans="2:21">
      <c r="B715" s="119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</row>
    <row r="716" spans="2:21">
      <c r="B716" s="119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</row>
    <row r="717" spans="2:21">
      <c r="B717" s="119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</row>
    <row r="718" spans="2:21">
      <c r="B718" s="119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</row>
    <row r="719" spans="2:21">
      <c r="B719" s="119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</row>
    <row r="720" spans="2:21">
      <c r="B720" s="119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</row>
    <row r="721" spans="2:21">
      <c r="B721" s="119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</row>
    <row r="722" spans="2:21">
      <c r="B722" s="119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</row>
    <row r="723" spans="2:21">
      <c r="B723" s="119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</row>
    <row r="724" spans="2:21">
      <c r="B724" s="119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</row>
    <row r="725" spans="2:21">
      <c r="B725" s="119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</row>
    <row r="726" spans="2:21">
      <c r="B726" s="119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</row>
    <row r="727" spans="2:21">
      <c r="B727" s="119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</row>
    <row r="728" spans="2:21">
      <c r="B728" s="119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</row>
    <row r="729" spans="2:21">
      <c r="B729" s="119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</row>
    <row r="730" spans="2:21">
      <c r="B730" s="119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</row>
    <row r="731" spans="2:21">
      <c r="B731" s="119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</row>
    <row r="732" spans="2:21">
      <c r="B732" s="119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</row>
    <row r="733" spans="2:21">
      <c r="B733" s="119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3" type="noConversion"/>
  <conditionalFormatting sqref="B12:B361">
    <cfRule type="cellIs" dxfId="8" priority="2" operator="equal">
      <formula>"NR3"</formula>
    </cfRule>
  </conditionalFormatting>
  <conditionalFormatting sqref="B12:B361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68 I370:I827 L12:L827 G12:G35 G37:G368 G370:G554 E12:E35 E37:E368 E370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62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4.4257812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67" t="s" vm="1">
        <v>231</v>
      </c>
    </row>
    <row r="2" spans="2:15">
      <c r="B2" s="46" t="s">
        <v>144</v>
      </c>
      <c r="C2" s="67" t="s">
        <v>232</v>
      </c>
    </row>
    <row r="3" spans="2:15">
      <c r="B3" s="46" t="s">
        <v>146</v>
      </c>
      <c r="C3" s="67" t="s">
        <v>233</v>
      </c>
    </row>
    <row r="4" spans="2:15">
      <c r="B4" s="46" t="s">
        <v>147</v>
      </c>
      <c r="C4" s="67">
        <v>12145</v>
      </c>
    </row>
    <row r="6" spans="2:15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ht="26.25" customHeight="1">
      <c r="B7" s="156" t="s">
        <v>91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2:15" s="3" customFormat="1" ht="78.75">
      <c r="B8" s="21" t="s">
        <v>114</v>
      </c>
      <c r="C8" s="29" t="s">
        <v>44</v>
      </c>
      <c r="D8" s="29" t="s">
        <v>118</v>
      </c>
      <c r="E8" s="29" t="s">
        <v>189</v>
      </c>
      <c r="F8" s="29" t="s">
        <v>116</v>
      </c>
      <c r="G8" s="29" t="s">
        <v>65</v>
      </c>
      <c r="H8" s="29" t="s">
        <v>102</v>
      </c>
      <c r="I8" s="12" t="s">
        <v>207</v>
      </c>
      <c r="J8" s="12" t="s">
        <v>206</v>
      </c>
      <c r="K8" s="29" t="s">
        <v>221</v>
      </c>
      <c r="L8" s="12" t="s">
        <v>61</v>
      </c>
      <c r="M8" s="12" t="s">
        <v>58</v>
      </c>
      <c r="N8" s="12" t="s">
        <v>148</v>
      </c>
      <c r="O8" s="13" t="s">
        <v>150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77"/>
      <c r="J11" s="79"/>
      <c r="K11" s="77">
        <v>129.54679116600002</v>
      </c>
      <c r="L11" s="77">
        <f>L12+L188</f>
        <v>455016.27418113401</v>
      </c>
      <c r="M11" s="69"/>
      <c r="N11" s="78">
        <f>IFERROR(L11/$L$11,0)</f>
        <v>1</v>
      </c>
      <c r="O11" s="78">
        <f>L11/'סכום נכסי הקרן'!$C$42</f>
        <v>5.9150614791132455E-2</v>
      </c>
    </row>
    <row r="12" spans="2:15">
      <c r="B12" s="70" t="s">
        <v>199</v>
      </c>
      <c r="C12" s="71"/>
      <c r="D12" s="71"/>
      <c r="E12" s="71"/>
      <c r="F12" s="71"/>
      <c r="G12" s="71"/>
      <c r="H12" s="71"/>
      <c r="I12" s="80"/>
      <c r="J12" s="82"/>
      <c r="K12" s="80">
        <v>115.44620259200002</v>
      </c>
      <c r="L12" s="80">
        <f>L13+L49+L118</f>
        <v>330109.72703302198</v>
      </c>
      <c r="M12" s="71"/>
      <c r="N12" s="81">
        <f t="shared" ref="N12:N75" si="0">IFERROR(L12/$L$11,0)</f>
        <v>0.72548993467783329</v>
      </c>
      <c r="O12" s="81">
        <f>L12/'סכום נכסי הקרן'!$C$42</f>
        <v>4.2913175660972365E-2</v>
      </c>
    </row>
    <row r="13" spans="2:15">
      <c r="B13" s="92" t="s">
        <v>873</v>
      </c>
      <c r="C13" s="71"/>
      <c r="D13" s="71"/>
      <c r="E13" s="71"/>
      <c r="F13" s="71"/>
      <c r="G13" s="71"/>
      <c r="H13" s="71"/>
      <c r="I13" s="80"/>
      <c r="J13" s="82"/>
      <c r="K13" s="80">
        <v>91.110250324999996</v>
      </c>
      <c r="L13" s="80">
        <v>202473.29947154701</v>
      </c>
      <c r="M13" s="71"/>
      <c r="N13" s="81">
        <f t="shared" si="0"/>
        <v>0.44498034677095072</v>
      </c>
      <c r="O13" s="81">
        <f>L13/'סכום נכסי הקרן'!$C$42</f>
        <v>2.6320861081473048E-2</v>
      </c>
    </row>
    <row r="14" spans="2:15">
      <c r="B14" s="76" t="s">
        <v>874</v>
      </c>
      <c r="C14" s="73" t="s">
        <v>875</v>
      </c>
      <c r="D14" s="86" t="s">
        <v>119</v>
      </c>
      <c r="E14" s="86" t="s">
        <v>26</v>
      </c>
      <c r="F14" s="73" t="s">
        <v>486</v>
      </c>
      <c r="G14" s="86" t="s">
        <v>304</v>
      </c>
      <c r="H14" s="86" t="s">
        <v>132</v>
      </c>
      <c r="I14" s="83">
        <v>177777.18996800002</v>
      </c>
      <c r="J14" s="85">
        <v>2464</v>
      </c>
      <c r="K14" s="73"/>
      <c r="L14" s="83">
        <v>4380.4299608560013</v>
      </c>
      <c r="M14" s="84">
        <v>7.9210017590578268E-4</v>
      </c>
      <c r="N14" s="84">
        <f t="shared" si="0"/>
        <v>9.6269742631496045E-3</v>
      </c>
      <c r="O14" s="84">
        <f>L14/'סכום נכסי הקרן'!$C$42</f>
        <v>5.694414462437085E-4</v>
      </c>
    </row>
    <row r="15" spans="2:15">
      <c r="B15" s="76" t="s">
        <v>876</v>
      </c>
      <c r="C15" s="73" t="s">
        <v>877</v>
      </c>
      <c r="D15" s="86" t="s">
        <v>119</v>
      </c>
      <c r="E15" s="86" t="s">
        <v>26</v>
      </c>
      <c r="F15" s="73" t="s">
        <v>878</v>
      </c>
      <c r="G15" s="86" t="s">
        <v>512</v>
      </c>
      <c r="H15" s="86" t="s">
        <v>132</v>
      </c>
      <c r="I15" s="83">
        <v>21435.326702000002</v>
      </c>
      <c r="J15" s="85">
        <v>26940</v>
      </c>
      <c r="K15" s="73"/>
      <c r="L15" s="83">
        <v>5774.6770202360012</v>
      </c>
      <c r="M15" s="84">
        <v>3.8211918917166135E-4</v>
      </c>
      <c r="N15" s="84">
        <f t="shared" si="0"/>
        <v>1.2691143917057357E-2</v>
      </c>
      <c r="O15" s="84">
        <f>L15/'סכום נכסי הקרן'!$C$42</f>
        <v>7.5068896509668357E-4</v>
      </c>
    </row>
    <row r="16" spans="2:15">
      <c r="B16" s="76" t="s">
        <v>879</v>
      </c>
      <c r="C16" s="73" t="s">
        <v>880</v>
      </c>
      <c r="D16" s="86" t="s">
        <v>119</v>
      </c>
      <c r="E16" s="86" t="s">
        <v>26</v>
      </c>
      <c r="F16" s="73" t="s">
        <v>521</v>
      </c>
      <c r="G16" s="86" t="s">
        <v>384</v>
      </c>
      <c r="H16" s="86" t="s">
        <v>132</v>
      </c>
      <c r="I16" s="83">
        <v>685447.11263400014</v>
      </c>
      <c r="J16" s="85">
        <v>2107</v>
      </c>
      <c r="K16" s="73"/>
      <c r="L16" s="83">
        <v>14442.370663200003</v>
      </c>
      <c r="M16" s="84">
        <v>5.3159737535826126E-4</v>
      </c>
      <c r="N16" s="84">
        <f t="shared" si="0"/>
        <v>3.1740338714678032E-2</v>
      </c>
      <c r="O16" s="84">
        <f>L16/'סכום נכסי הקרן'!$C$42</f>
        <v>1.8774605486519887E-3</v>
      </c>
    </row>
    <row r="17" spans="2:15">
      <c r="B17" s="76" t="s">
        <v>881</v>
      </c>
      <c r="C17" s="73" t="s">
        <v>882</v>
      </c>
      <c r="D17" s="86" t="s">
        <v>119</v>
      </c>
      <c r="E17" s="86" t="s">
        <v>26</v>
      </c>
      <c r="F17" s="73" t="s">
        <v>629</v>
      </c>
      <c r="G17" s="86" t="s">
        <v>519</v>
      </c>
      <c r="H17" s="86" t="s">
        <v>132</v>
      </c>
      <c r="I17" s="83">
        <v>16710.366435000004</v>
      </c>
      <c r="J17" s="85">
        <v>75810</v>
      </c>
      <c r="K17" s="73"/>
      <c r="L17" s="83">
        <v>12668.128794271999</v>
      </c>
      <c r="M17" s="84">
        <v>3.7633662581998661E-4</v>
      </c>
      <c r="N17" s="84">
        <f t="shared" si="0"/>
        <v>2.7841045503416519E-2</v>
      </c>
      <c r="O17" s="84">
        <f>L17/'סכום נכסי הקרן'!$C$42</f>
        <v>1.6468149579549809E-3</v>
      </c>
    </row>
    <row r="18" spans="2:15">
      <c r="B18" s="76" t="s">
        <v>883</v>
      </c>
      <c r="C18" s="73" t="s">
        <v>884</v>
      </c>
      <c r="D18" s="86" t="s">
        <v>119</v>
      </c>
      <c r="E18" s="86" t="s">
        <v>26</v>
      </c>
      <c r="F18" s="73" t="s">
        <v>885</v>
      </c>
      <c r="G18" s="86" t="s">
        <v>297</v>
      </c>
      <c r="H18" s="86" t="s">
        <v>132</v>
      </c>
      <c r="I18" s="83">
        <v>34758.236934000008</v>
      </c>
      <c r="J18" s="85">
        <v>2610</v>
      </c>
      <c r="K18" s="73"/>
      <c r="L18" s="83">
        <v>907.18998398900021</v>
      </c>
      <c r="M18" s="84">
        <v>1.9339950718126405E-4</v>
      </c>
      <c r="N18" s="84">
        <f t="shared" si="0"/>
        <v>1.9937528292182879E-3</v>
      </c>
      <c r="O18" s="84">
        <f>L18/'סכום נכסי הקרן'!$C$42</f>
        <v>1.1793170558982145E-4</v>
      </c>
    </row>
    <row r="19" spans="2:15">
      <c r="B19" s="76" t="s">
        <v>886</v>
      </c>
      <c r="C19" s="73" t="s">
        <v>887</v>
      </c>
      <c r="D19" s="86" t="s">
        <v>119</v>
      </c>
      <c r="E19" s="86" t="s">
        <v>26</v>
      </c>
      <c r="F19" s="73" t="s">
        <v>567</v>
      </c>
      <c r="G19" s="86" t="s">
        <v>437</v>
      </c>
      <c r="H19" s="86" t="s">
        <v>132</v>
      </c>
      <c r="I19" s="83">
        <v>4190.6503620000012</v>
      </c>
      <c r="J19" s="85">
        <v>146100</v>
      </c>
      <c r="K19" s="83">
        <v>49.794552090000003</v>
      </c>
      <c r="L19" s="83">
        <v>6172.3347315780011</v>
      </c>
      <c r="M19" s="84">
        <v>1.0907510756155805E-3</v>
      </c>
      <c r="N19" s="84">
        <f t="shared" si="0"/>
        <v>1.3565085650367096E-2</v>
      </c>
      <c r="O19" s="84">
        <f>L19/'סכום נכסי הקרן'!$C$42</f>
        <v>8.0238315591358255E-4</v>
      </c>
    </row>
    <row r="20" spans="2:15">
      <c r="B20" s="76" t="s">
        <v>888</v>
      </c>
      <c r="C20" s="73" t="s">
        <v>889</v>
      </c>
      <c r="D20" s="86" t="s">
        <v>119</v>
      </c>
      <c r="E20" s="86" t="s">
        <v>26</v>
      </c>
      <c r="F20" s="73" t="s">
        <v>323</v>
      </c>
      <c r="G20" s="86" t="s">
        <v>297</v>
      </c>
      <c r="H20" s="86" t="s">
        <v>132</v>
      </c>
      <c r="I20" s="83">
        <v>186969.78533100002</v>
      </c>
      <c r="J20" s="85">
        <v>1845</v>
      </c>
      <c r="K20" s="73"/>
      <c r="L20" s="83">
        <v>3449.5925393510001</v>
      </c>
      <c r="M20" s="84">
        <v>3.9769461446852324E-4</v>
      </c>
      <c r="N20" s="84">
        <f t="shared" si="0"/>
        <v>7.5812509026386551E-3</v>
      </c>
      <c r="O20" s="84">
        <f>L20/'סכום נכסי הקרן'!$C$42</f>
        <v>4.4843565177690432E-4</v>
      </c>
    </row>
    <row r="21" spans="2:15">
      <c r="B21" s="76" t="s">
        <v>890</v>
      </c>
      <c r="C21" s="73" t="s">
        <v>891</v>
      </c>
      <c r="D21" s="86" t="s">
        <v>119</v>
      </c>
      <c r="E21" s="86" t="s">
        <v>26</v>
      </c>
      <c r="F21" s="73" t="s">
        <v>598</v>
      </c>
      <c r="G21" s="86" t="s">
        <v>512</v>
      </c>
      <c r="H21" s="86" t="s">
        <v>132</v>
      </c>
      <c r="I21" s="83">
        <v>67221.160541000019</v>
      </c>
      <c r="J21" s="85">
        <v>6008</v>
      </c>
      <c r="K21" s="73"/>
      <c r="L21" s="83">
        <v>4038.6473252690007</v>
      </c>
      <c r="M21" s="84">
        <v>5.7036065975826647E-4</v>
      </c>
      <c r="N21" s="84">
        <f t="shared" si="0"/>
        <v>8.8758305019685652E-3</v>
      </c>
      <c r="O21" s="84">
        <f>L21/'סכום נכסי הקרן'!$C$42</f>
        <v>5.2501083097332641E-4</v>
      </c>
    </row>
    <row r="22" spans="2:15">
      <c r="B22" s="76" t="s">
        <v>892</v>
      </c>
      <c r="C22" s="73" t="s">
        <v>893</v>
      </c>
      <c r="D22" s="86" t="s">
        <v>119</v>
      </c>
      <c r="E22" s="86" t="s">
        <v>26</v>
      </c>
      <c r="F22" s="73" t="s">
        <v>894</v>
      </c>
      <c r="G22" s="86" t="s">
        <v>126</v>
      </c>
      <c r="H22" s="86" t="s">
        <v>132</v>
      </c>
      <c r="I22" s="83">
        <v>35016.779487000007</v>
      </c>
      <c r="J22" s="85">
        <v>5439</v>
      </c>
      <c r="K22" s="73"/>
      <c r="L22" s="83">
        <v>1904.5626362990001</v>
      </c>
      <c r="M22" s="84">
        <v>1.9773503270432792E-4</v>
      </c>
      <c r="N22" s="84">
        <f t="shared" si="0"/>
        <v>4.1857022360937074E-3</v>
      </c>
      <c r="O22" s="84">
        <f>L22/'סכום נכסי הקרן'!$C$42</f>
        <v>2.4758686059756066E-4</v>
      </c>
    </row>
    <row r="23" spans="2:15">
      <c r="B23" s="76" t="s">
        <v>895</v>
      </c>
      <c r="C23" s="73" t="s">
        <v>896</v>
      </c>
      <c r="D23" s="86" t="s">
        <v>119</v>
      </c>
      <c r="E23" s="86" t="s">
        <v>26</v>
      </c>
      <c r="F23" s="73" t="s">
        <v>601</v>
      </c>
      <c r="G23" s="86" t="s">
        <v>512</v>
      </c>
      <c r="H23" s="86" t="s">
        <v>132</v>
      </c>
      <c r="I23" s="83">
        <v>369694.48713700002</v>
      </c>
      <c r="J23" s="85">
        <v>1124</v>
      </c>
      <c r="K23" s="73"/>
      <c r="L23" s="83">
        <v>4155.3660353900004</v>
      </c>
      <c r="M23" s="84">
        <v>6.7476086450001134E-4</v>
      </c>
      <c r="N23" s="84">
        <f t="shared" si="0"/>
        <v>9.1323459646980056E-3</v>
      </c>
      <c r="O23" s="84">
        <f>L23/'סכום נכסי הקרן'!$C$42</f>
        <v>5.4018387829720467E-4</v>
      </c>
    </row>
    <row r="24" spans="2:15">
      <c r="B24" s="76" t="s">
        <v>897</v>
      </c>
      <c r="C24" s="73" t="s">
        <v>898</v>
      </c>
      <c r="D24" s="86" t="s">
        <v>119</v>
      </c>
      <c r="E24" s="86" t="s">
        <v>26</v>
      </c>
      <c r="F24" s="73" t="s">
        <v>328</v>
      </c>
      <c r="G24" s="86" t="s">
        <v>297</v>
      </c>
      <c r="H24" s="86" t="s">
        <v>132</v>
      </c>
      <c r="I24" s="83">
        <v>48706.076710000008</v>
      </c>
      <c r="J24" s="85">
        <v>5860</v>
      </c>
      <c r="K24" s="73"/>
      <c r="L24" s="83">
        <v>2854.1760952449999</v>
      </c>
      <c r="M24" s="84">
        <v>3.9205179710381517E-4</v>
      </c>
      <c r="N24" s="84">
        <f t="shared" si="0"/>
        <v>6.2726901370318954E-3</v>
      </c>
      <c r="O24" s="84">
        <f>L24/'סכום נכסי הקרן'!$C$42</f>
        <v>3.7103347799970953E-4</v>
      </c>
    </row>
    <row r="25" spans="2:15">
      <c r="B25" s="76" t="s">
        <v>899</v>
      </c>
      <c r="C25" s="73" t="s">
        <v>900</v>
      </c>
      <c r="D25" s="86" t="s">
        <v>119</v>
      </c>
      <c r="E25" s="86" t="s">
        <v>26</v>
      </c>
      <c r="F25" s="73" t="s">
        <v>475</v>
      </c>
      <c r="G25" s="86" t="s">
        <v>476</v>
      </c>
      <c r="H25" s="86" t="s">
        <v>132</v>
      </c>
      <c r="I25" s="83">
        <v>10819.039176000002</v>
      </c>
      <c r="J25" s="85">
        <v>5193</v>
      </c>
      <c r="K25" s="73"/>
      <c r="L25" s="83">
        <v>561.83270442300011</v>
      </c>
      <c r="M25" s="84">
        <v>1.0687754328784146E-4</v>
      </c>
      <c r="N25" s="84">
        <f t="shared" si="0"/>
        <v>1.2347529886356204E-3</v>
      </c>
      <c r="O25" s="84">
        <f>L25/'סכום נכסי הקרן'!$C$42</f>
        <v>7.3036398392985143E-5</v>
      </c>
    </row>
    <row r="26" spans="2:15">
      <c r="B26" s="76" t="s">
        <v>901</v>
      </c>
      <c r="C26" s="73" t="s">
        <v>902</v>
      </c>
      <c r="D26" s="86" t="s">
        <v>119</v>
      </c>
      <c r="E26" s="86" t="s">
        <v>26</v>
      </c>
      <c r="F26" s="73" t="s">
        <v>387</v>
      </c>
      <c r="G26" s="86" t="s">
        <v>156</v>
      </c>
      <c r="H26" s="86" t="s">
        <v>132</v>
      </c>
      <c r="I26" s="83">
        <v>1107294.7789490002</v>
      </c>
      <c r="J26" s="85">
        <v>537</v>
      </c>
      <c r="K26" s="73"/>
      <c r="L26" s="83">
        <v>5946.1729629960009</v>
      </c>
      <c r="M26" s="84">
        <v>4.0020564405347743E-4</v>
      </c>
      <c r="N26" s="84">
        <f t="shared" si="0"/>
        <v>1.3068044596200385E-2</v>
      </c>
      <c r="O26" s="84">
        <f>L26/'סכום נכסי הקרן'!$C$42</f>
        <v>7.7298287198318907E-4</v>
      </c>
    </row>
    <row r="27" spans="2:15">
      <c r="B27" s="76" t="s">
        <v>903</v>
      </c>
      <c r="C27" s="73" t="s">
        <v>904</v>
      </c>
      <c r="D27" s="86" t="s">
        <v>119</v>
      </c>
      <c r="E27" s="86" t="s">
        <v>26</v>
      </c>
      <c r="F27" s="73" t="s">
        <v>333</v>
      </c>
      <c r="G27" s="86" t="s">
        <v>297</v>
      </c>
      <c r="H27" s="86" t="s">
        <v>132</v>
      </c>
      <c r="I27" s="83">
        <v>13221.017796000002</v>
      </c>
      <c r="J27" s="85">
        <v>31500</v>
      </c>
      <c r="K27" s="73"/>
      <c r="L27" s="83">
        <v>4164.6206057360005</v>
      </c>
      <c r="M27" s="84">
        <v>5.3835118073069404E-4</v>
      </c>
      <c r="N27" s="84">
        <f t="shared" si="0"/>
        <v>9.1526849522708242E-3</v>
      </c>
      <c r="O27" s="84">
        <f>L27/'סכום נכסי הקרן'!$C$42</f>
        <v>5.4138694191636601E-4</v>
      </c>
    </row>
    <row r="28" spans="2:15">
      <c r="B28" s="76" t="s">
        <v>905</v>
      </c>
      <c r="C28" s="73" t="s">
        <v>906</v>
      </c>
      <c r="D28" s="86" t="s">
        <v>119</v>
      </c>
      <c r="E28" s="86" t="s">
        <v>26</v>
      </c>
      <c r="F28" s="73" t="s">
        <v>907</v>
      </c>
      <c r="G28" s="86" t="s">
        <v>285</v>
      </c>
      <c r="H28" s="86" t="s">
        <v>132</v>
      </c>
      <c r="I28" s="83">
        <v>18099.761519000003</v>
      </c>
      <c r="J28" s="85">
        <v>16360</v>
      </c>
      <c r="K28" s="73"/>
      <c r="L28" s="83">
        <v>2961.1209845400003</v>
      </c>
      <c r="M28" s="84">
        <v>1.8040221571724683E-4</v>
      </c>
      <c r="N28" s="84">
        <f t="shared" si="0"/>
        <v>6.50772544315905E-3</v>
      </c>
      <c r="O28" s="84">
        <f>L28/'סכום נכסי הקרן'!$C$42</f>
        <v>3.8493596085475274E-4</v>
      </c>
    </row>
    <row r="29" spans="2:15">
      <c r="B29" s="76" t="s">
        <v>908</v>
      </c>
      <c r="C29" s="73" t="s">
        <v>909</v>
      </c>
      <c r="D29" s="86" t="s">
        <v>119</v>
      </c>
      <c r="E29" s="86" t="s">
        <v>26</v>
      </c>
      <c r="F29" s="73" t="s">
        <v>910</v>
      </c>
      <c r="G29" s="86" t="s">
        <v>285</v>
      </c>
      <c r="H29" s="86" t="s">
        <v>132</v>
      </c>
      <c r="I29" s="83">
        <v>487691.87310200004</v>
      </c>
      <c r="J29" s="85">
        <v>2059</v>
      </c>
      <c r="K29" s="73"/>
      <c r="L29" s="83">
        <v>10041.575667198002</v>
      </c>
      <c r="M29" s="84">
        <v>3.9425013810443849E-4</v>
      </c>
      <c r="N29" s="84">
        <f t="shared" si="0"/>
        <v>2.2068607733359061E-2</v>
      </c>
      <c r="O29" s="84">
        <f>L29/'סכום נכסי הקרן'!$C$42</f>
        <v>1.3053717150125286E-3</v>
      </c>
    </row>
    <row r="30" spans="2:15">
      <c r="B30" s="76" t="s">
        <v>911</v>
      </c>
      <c r="C30" s="73" t="s">
        <v>912</v>
      </c>
      <c r="D30" s="86" t="s">
        <v>119</v>
      </c>
      <c r="E30" s="86" t="s">
        <v>26</v>
      </c>
      <c r="F30" s="73" t="s">
        <v>913</v>
      </c>
      <c r="G30" s="86" t="s">
        <v>126</v>
      </c>
      <c r="H30" s="86" t="s">
        <v>132</v>
      </c>
      <c r="I30" s="83">
        <v>1872.7846380000003</v>
      </c>
      <c r="J30" s="85">
        <v>56570</v>
      </c>
      <c r="K30" s="73"/>
      <c r="L30" s="83">
        <v>1059.4342696350002</v>
      </c>
      <c r="M30" s="84">
        <v>1.0119298462316545E-4</v>
      </c>
      <c r="N30" s="84">
        <f t="shared" si="0"/>
        <v>2.3283436873584393E-3</v>
      </c>
      <c r="O30" s="84">
        <f>L30/'סכום נכסי הקרן'!$C$42</f>
        <v>1.3772296055230399E-4</v>
      </c>
    </row>
    <row r="31" spans="2:15">
      <c r="B31" s="76" t="s">
        <v>914</v>
      </c>
      <c r="C31" s="73" t="s">
        <v>915</v>
      </c>
      <c r="D31" s="86" t="s">
        <v>119</v>
      </c>
      <c r="E31" s="86" t="s">
        <v>26</v>
      </c>
      <c r="F31" s="73" t="s">
        <v>341</v>
      </c>
      <c r="G31" s="86" t="s">
        <v>342</v>
      </c>
      <c r="H31" s="86" t="s">
        <v>132</v>
      </c>
      <c r="I31" s="83">
        <v>105333.33084500002</v>
      </c>
      <c r="J31" s="85">
        <v>3962</v>
      </c>
      <c r="K31" s="73"/>
      <c r="L31" s="83">
        <v>4173.3065680660002</v>
      </c>
      <c r="M31" s="84">
        <v>4.1548514067717124E-4</v>
      </c>
      <c r="N31" s="84">
        <f t="shared" si="0"/>
        <v>9.1717742965929175E-3</v>
      </c>
      <c r="O31" s="84">
        <f>L31/'סכום נכסי הקרן'!$C$42</f>
        <v>5.4251608836897744E-4</v>
      </c>
    </row>
    <row r="32" spans="2:15">
      <c r="B32" s="76" t="s">
        <v>916</v>
      </c>
      <c r="C32" s="73" t="s">
        <v>917</v>
      </c>
      <c r="D32" s="86" t="s">
        <v>119</v>
      </c>
      <c r="E32" s="86" t="s">
        <v>26</v>
      </c>
      <c r="F32" s="73" t="s">
        <v>526</v>
      </c>
      <c r="G32" s="86" t="s">
        <v>342</v>
      </c>
      <c r="H32" s="86" t="s">
        <v>132</v>
      </c>
      <c r="I32" s="83">
        <v>87097.161336000019</v>
      </c>
      <c r="J32" s="85">
        <v>3012</v>
      </c>
      <c r="K32" s="73"/>
      <c r="L32" s="83">
        <v>2623.3664994260002</v>
      </c>
      <c r="M32" s="84">
        <v>4.1518248828461993E-4</v>
      </c>
      <c r="N32" s="84">
        <f t="shared" si="0"/>
        <v>5.7654344433001178E-3</v>
      </c>
      <c r="O32" s="84">
        <f>L32/'סכום נכסי הקרן'!$C$42</f>
        <v>3.4102899185917249E-4</v>
      </c>
    </row>
    <row r="33" spans="2:15">
      <c r="B33" s="76" t="s">
        <v>918</v>
      </c>
      <c r="C33" s="73" t="s">
        <v>919</v>
      </c>
      <c r="D33" s="86" t="s">
        <v>119</v>
      </c>
      <c r="E33" s="86" t="s">
        <v>26</v>
      </c>
      <c r="F33" s="73" t="s">
        <v>920</v>
      </c>
      <c r="G33" s="86" t="s">
        <v>437</v>
      </c>
      <c r="H33" s="86" t="s">
        <v>132</v>
      </c>
      <c r="I33" s="83">
        <v>1984.0214170000002</v>
      </c>
      <c r="J33" s="85">
        <v>97080</v>
      </c>
      <c r="K33" s="73"/>
      <c r="L33" s="83">
        <v>1926.0879915210003</v>
      </c>
      <c r="M33" s="84">
        <v>2.5758516733117903E-4</v>
      </c>
      <c r="N33" s="84">
        <f t="shared" si="0"/>
        <v>4.233009017067065E-3</v>
      </c>
      <c r="O33" s="84">
        <f>L33/'סכום נכסי הקרן'!$C$42</f>
        <v>2.5038508577592423E-4</v>
      </c>
    </row>
    <row r="34" spans="2:15">
      <c r="B34" s="76" t="s">
        <v>921</v>
      </c>
      <c r="C34" s="73" t="s">
        <v>922</v>
      </c>
      <c r="D34" s="86" t="s">
        <v>119</v>
      </c>
      <c r="E34" s="86" t="s">
        <v>26</v>
      </c>
      <c r="F34" s="73" t="s">
        <v>923</v>
      </c>
      <c r="G34" s="86" t="s">
        <v>924</v>
      </c>
      <c r="H34" s="86" t="s">
        <v>132</v>
      </c>
      <c r="I34" s="83">
        <v>24399.273138000004</v>
      </c>
      <c r="J34" s="85">
        <v>9321</v>
      </c>
      <c r="K34" s="73"/>
      <c r="L34" s="83">
        <v>2274.2562478860009</v>
      </c>
      <c r="M34" s="84">
        <v>2.2086410312082856E-4</v>
      </c>
      <c r="N34" s="84">
        <f t="shared" si="0"/>
        <v>4.9981866076742988E-3</v>
      </c>
      <c r="O34" s="84">
        <f>L34/'סכום נכסי הקרן'!$C$42</f>
        <v>2.9564581068473953E-4</v>
      </c>
    </row>
    <row r="35" spans="2:15">
      <c r="B35" s="76" t="s">
        <v>925</v>
      </c>
      <c r="C35" s="73" t="s">
        <v>926</v>
      </c>
      <c r="D35" s="86" t="s">
        <v>119</v>
      </c>
      <c r="E35" s="86" t="s">
        <v>26</v>
      </c>
      <c r="F35" s="73" t="s">
        <v>656</v>
      </c>
      <c r="G35" s="86" t="s">
        <v>657</v>
      </c>
      <c r="H35" s="86" t="s">
        <v>132</v>
      </c>
      <c r="I35" s="83">
        <v>109835.21005000001</v>
      </c>
      <c r="J35" s="85">
        <v>3863</v>
      </c>
      <c r="K35" s="73"/>
      <c r="L35" s="83">
        <v>4242.9341642210011</v>
      </c>
      <c r="M35" s="84">
        <v>9.7990824240094134E-5</v>
      </c>
      <c r="N35" s="84">
        <f t="shared" si="0"/>
        <v>9.3247965072386918E-3</v>
      </c>
      <c r="O35" s="84">
        <f>L35/'סכום נכסי הקרן'!$C$42</f>
        <v>5.515674462053732E-4</v>
      </c>
    </row>
    <row r="36" spans="2:15">
      <c r="B36" s="76" t="s">
        <v>927</v>
      </c>
      <c r="C36" s="73" t="s">
        <v>928</v>
      </c>
      <c r="D36" s="86" t="s">
        <v>119</v>
      </c>
      <c r="E36" s="86" t="s">
        <v>26</v>
      </c>
      <c r="F36" s="73" t="s">
        <v>284</v>
      </c>
      <c r="G36" s="86" t="s">
        <v>285</v>
      </c>
      <c r="H36" s="86" t="s">
        <v>132</v>
      </c>
      <c r="I36" s="83">
        <v>680230.61884600017</v>
      </c>
      <c r="J36" s="85">
        <v>3151</v>
      </c>
      <c r="K36" s="73"/>
      <c r="L36" s="83">
        <v>21434.066799850003</v>
      </c>
      <c r="M36" s="84">
        <v>4.4543391671845626E-4</v>
      </c>
      <c r="N36" s="84">
        <f t="shared" si="0"/>
        <v>4.7106154254424486E-2</v>
      </c>
      <c r="O36" s="84">
        <f>L36/'סכום נכסי הקרן'!$C$42</f>
        <v>2.7863579845951278E-3</v>
      </c>
    </row>
    <row r="37" spans="2:15">
      <c r="B37" s="76" t="s">
        <v>929</v>
      </c>
      <c r="C37" s="73" t="s">
        <v>930</v>
      </c>
      <c r="D37" s="86" t="s">
        <v>119</v>
      </c>
      <c r="E37" s="86" t="s">
        <v>26</v>
      </c>
      <c r="F37" s="73" t="s">
        <v>351</v>
      </c>
      <c r="G37" s="86" t="s">
        <v>297</v>
      </c>
      <c r="H37" s="86" t="s">
        <v>132</v>
      </c>
      <c r="I37" s="83">
        <v>746180.79664800013</v>
      </c>
      <c r="J37" s="85">
        <v>916.2</v>
      </c>
      <c r="K37" s="73"/>
      <c r="L37" s="83">
        <v>6836.5084588450009</v>
      </c>
      <c r="M37" s="84">
        <v>9.8846193956123778E-4</v>
      </c>
      <c r="N37" s="84">
        <f t="shared" si="0"/>
        <v>1.5024755919221269E-2</v>
      </c>
      <c r="O37" s="84">
        <f>L37/'סכום נכסי הקרן'!$C$42</f>
        <v>8.887235497086445E-4</v>
      </c>
    </row>
    <row r="38" spans="2:15">
      <c r="B38" s="76" t="s">
        <v>931</v>
      </c>
      <c r="C38" s="73" t="s">
        <v>932</v>
      </c>
      <c r="D38" s="86" t="s">
        <v>119</v>
      </c>
      <c r="E38" s="86" t="s">
        <v>26</v>
      </c>
      <c r="F38" s="73" t="s">
        <v>649</v>
      </c>
      <c r="G38" s="86" t="s">
        <v>285</v>
      </c>
      <c r="H38" s="86" t="s">
        <v>132</v>
      </c>
      <c r="I38" s="83">
        <v>112202.510908</v>
      </c>
      <c r="J38" s="85">
        <v>13810</v>
      </c>
      <c r="K38" s="73"/>
      <c r="L38" s="83">
        <v>15495.166756339002</v>
      </c>
      <c r="M38" s="84">
        <v>4.3592574387927039E-4</v>
      </c>
      <c r="N38" s="84">
        <f t="shared" si="0"/>
        <v>3.4054093524950819E-2</v>
      </c>
      <c r="O38" s="84">
        <f>L38/'סכום נכסי הקרן'!$C$42</f>
        <v>2.0143205681555638E-3</v>
      </c>
    </row>
    <row r="39" spans="2:15">
      <c r="B39" s="76" t="s">
        <v>933</v>
      </c>
      <c r="C39" s="73" t="s">
        <v>934</v>
      </c>
      <c r="D39" s="86" t="s">
        <v>119</v>
      </c>
      <c r="E39" s="86" t="s">
        <v>26</v>
      </c>
      <c r="F39" s="73" t="s">
        <v>357</v>
      </c>
      <c r="G39" s="86" t="s">
        <v>297</v>
      </c>
      <c r="H39" s="86" t="s">
        <v>132</v>
      </c>
      <c r="I39" s="83">
        <v>32708.750396000003</v>
      </c>
      <c r="J39" s="85">
        <v>23790</v>
      </c>
      <c r="K39" s="83">
        <v>41.315698235000013</v>
      </c>
      <c r="L39" s="83">
        <v>7822.7274173550013</v>
      </c>
      <c r="M39" s="84">
        <v>6.885848458937292E-4</v>
      </c>
      <c r="N39" s="84">
        <f t="shared" si="0"/>
        <v>1.7192192590107031E-2</v>
      </c>
      <c r="O39" s="84">
        <f>L39/'סכום נכסי הקרן'!$C$42</f>
        <v>1.0169287613123828E-3</v>
      </c>
    </row>
    <row r="40" spans="2:15">
      <c r="B40" s="76" t="s">
        <v>935</v>
      </c>
      <c r="C40" s="73" t="s">
        <v>936</v>
      </c>
      <c r="D40" s="86" t="s">
        <v>119</v>
      </c>
      <c r="E40" s="86" t="s">
        <v>26</v>
      </c>
      <c r="F40" s="73" t="s">
        <v>937</v>
      </c>
      <c r="G40" s="86" t="s">
        <v>924</v>
      </c>
      <c r="H40" s="86" t="s">
        <v>132</v>
      </c>
      <c r="I40" s="83">
        <v>4692.4112980000009</v>
      </c>
      <c r="J40" s="85">
        <v>42120</v>
      </c>
      <c r="K40" s="73"/>
      <c r="L40" s="83">
        <v>1976.4436385570004</v>
      </c>
      <c r="M40" s="84">
        <v>1.6290218543010726E-4</v>
      </c>
      <c r="N40" s="84">
        <f t="shared" si="0"/>
        <v>4.3436768104918658E-3</v>
      </c>
      <c r="O40" s="84">
        <f>L40/'סכום נכסי הקרן'!$C$42</f>
        <v>2.5693115379457919E-4</v>
      </c>
    </row>
    <row r="41" spans="2:15">
      <c r="B41" s="76" t="s">
        <v>938</v>
      </c>
      <c r="C41" s="73" t="s">
        <v>939</v>
      </c>
      <c r="D41" s="86" t="s">
        <v>119</v>
      </c>
      <c r="E41" s="86" t="s">
        <v>26</v>
      </c>
      <c r="F41" s="73" t="s">
        <v>940</v>
      </c>
      <c r="G41" s="86" t="s">
        <v>126</v>
      </c>
      <c r="H41" s="86" t="s">
        <v>132</v>
      </c>
      <c r="I41" s="83">
        <v>324887.65567200002</v>
      </c>
      <c r="J41" s="85">
        <v>1147</v>
      </c>
      <c r="K41" s="73"/>
      <c r="L41" s="83">
        <v>3726.4614110450002</v>
      </c>
      <c r="M41" s="84">
        <v>2.767793401829216E-4</v>
      </c>
      <c r="N41" s="84">
        <f t="shared" si="0"/>
        <v>8.189732153539549E-3</v>
      </c>
      <c r="O41" s="84">
        <f>L41/'סכום נכסי הקרן'!$C$42</f>
        <v>4.8442769185656949E-4</v>
      </c>
    </row>
    <row r="42" spans="2:15">
      <c r="B42" s="76" t="s">
        <v>941</v>
      </c>
      <c r="C42" s="73" t="s">
        <v>942</v>
      </c>
      <c r="D42" s="86" t="s">
        <v>119</v>
      </c>
      <c r="E42" s="86" t="s">
        <v>26</v>
      </c>
      <c r="F42" s="73" t="s">
        <v>943</v>
      </c>
      <c r="G42" s="86" t="s">
        <v>157</v>
      </c>
      <c r="H42" s="86" t="s">
        <v>132</v>
      </c>
      <c r="I42" s="83">
        <v>4320.9830980000006</v>
      </c>
      <c r="J42" s="85">
        <v>64510</v>
      </c>
      <c r="K42" s="73"/>
      <c r="L42" s="83">
        <v>2787.4661963160002</v>
      </c>
      <c r="M42" s="84">
        <v>6.822916483401719E-5</v>
      </c>
      <c r="N42" s="84">
        <f t="shared" si="0"/>
        <v>6.1260802184107347E-3</v>
      </c>
      <c r="O42" s="84">
        <f>L42/'סכום נכסי הקרן'!$C$42</f>
        <v>3.6236141117878997E-4</v>
      </c>
    </row>
    <row r="43" spans="2:15">
      <c r="B43" s="76" t="s">
        <v>944</v>
      </c>
      <c r="C43" s="73" t="s">
        <v>945</v>
      </c>
      <c r="D43" s="86" t="s">
        <v>119</v>
      </c>
      <c r="E43" s="86" t="s">
        <v>26</v>
      </c>
      <c r="F43" s="73" t="s">
        <v>315</v>
      </c>
      <c r="G43" s="86" t="s">
        <v>297</v>
      </c>
      <c r="H43" s="86" t="s">
        <v>132</v>
      </c>
      <c r="I43" s="83">
        <v>39685.199751000007</v>
      </c>
      <c r="J43" s="85">
        <v>19540</v>
      </c>
      <c r="K43" s="73"/>
      <c r="L43" s="83">
        <v>7754.4880312640016</v>
      </c>
      <c r="M43" s="84">
        <v>3.2723918999617065E-4</v>
      </c>
      <c r="N43" s="84">
        <f t="shared" si="0"/>
        <v>1.7042221281468001E-2</v>
      </c>
      <c r="O43" s="84">
        <f>L43/'סכום נכסי הקרן'!$C$42</f>
        <v>1.0080578662053535E-3</v>
      </c>
    </row>
    <row r="44" spans="2:15">
      <c r="B44" s="76" t="s">
        <v>946</v>
      </c>
      <c r="C44" s="73" t="s">
        <v>947</v>
      </c>
      <c r="D44" s="86" t="s">
        <v>119</v>
      </c>
      <c r="E44" s="86" t="s">
        <v>26</v>
      </c>
      <c r="F44" s="73" t="s">
        <v>299</v>
      </c>
      <c r="G44" s="86" t="s">
        <v>285</v>
      </c>
      <c r="H44" s="86" t="s">
        <v>132</v>
      </c>
      <c r="I44" s="83">
        <v>581475.73589100013</v>
      </c>
      <c r="J44" s="85">
        <v>3389</v>
      </c>
      <c r="K44" s="73"/>
      <c r="L44" s="83">
        <v>19706.212689396005</v>
      </c>
      <c r="M44" s="84">
        <v>4.348238916382381E-4</v>
      </c>
      <c r="N44" s="84">
        <f t="shared" si="0"/>
        <v>4.3308808514289109E-2</v>
      </c>
      <c r="O44" s="84">
        <f>L44/'סכום נכסי הקרן'!$C$42</f>
        <v>2.5617426494916329E-3</v>
      </c>
    </row>
    <row r="45" spans="2:15">
      <c r="B45" s="76" t="s">
        <v>948</v>
      </c>
      <c r="C45" s="73" t="s">
        <v>949</v>
      </c>
      <c r="D45" s="86" t="s">
        <v>119</v>
      </c>
      <c r="E45" s="86" t="s">
        <v>26</v>
      </c>
      <c r="F45" s="73" t="s">
        <v>950</v>
      </c>
      <c r="G45" s="86" t="s">
        <v>951</v>
      </c>
      <c r="H45" s="86" t="s">
        <v>132</v>
      </c>
      <c r="I45" s="83">
        <v>55571.919257000001</v>
      </c>
      <c r="J45" s="85">
        <v>8007</v>
      </c>
      <c r="K45" s="73"/>
      <c r="L45" s="83">
        <v>4449.6435749210004</v>
      </c>
      <c r="M45" s="84">
        <v>4.7688154966614167E-4</v>
      </c>
      <c r="N45" s="84">
        <f t="shared" si="0"/>
        <v>9.7790866555899827E-3</v>
      </c>
      <c r="O45" s="84">
        <f>L45/'סכום נכסי הקרן'!$C$42</f>
        <v>5.7843898777390685E-4</v>
      </c>
    </row>
    <row r="46" spans="2:15">
      <c r="B46" s="76" t="s">
        <v>952</v>
      </c>
      <c r="C46" s="73" t="s">
        <v>953</v>
      </c>
      <c r="D46" s="86" t="s">
        <v>119</v>
      </c>
      <c r="E46" s="86" t="s">
        <v>26</v>
      </c>
      <c r="F46" s="73" t="s">
        <v>954</v>
      </c>
      <c r="G46" s="86" t="s">
        <v>476</v>
      </c>
      <c r="H46" s="86" t="s">
        <v>132</v>
      </c>
      <c r="I46" s="83">
        <v>346807.19512500009</v>
      </c>
      <c r="J46" s="85">
        <v>1022</v>
      </c>
      <c r="K46" s="73"/>
      <c r="L46" s="83">
        <v>3544.3695341830012</v>
      </c>
      <c r="M46" s="84">
        <v>6.3410058209061222E-4</v>
      </c>
      <c r="N46" s="84">
        <f t="shared" si="0"/>
        <v>7.7895445400531973E-3</v>
      </c>
      <c r="O46" s="84">
        <f>L46/'סכום נכסי הקרן'!$C$42</f>
        <v>4.6075634848705572E-4</v>
      </c>
    </row>
    <row r="47" spans="2:15">
      <c r="B47" s="76" t="s">
        <v>955</v>
      </c>
      <c r="C47" s="73" t="s">
        <v>956</v>
      </c>
      <c r="D47" s="86" t="s">
        <v>119</v>
      </c>
      <c r="E47" s="86" t="s">
        <v>26</v>
      </c>
      <c r="F47" s="73" t="s">
        <v>588</v>
      </c>
      <c r="G47" s="86" t="s">
        <v>589</v>
      </c>
      <c r="H47" s="86" t="s">
        <v>132</v>
      </c>
      <c r="I47" s="83">
        <v>242683.86073900003</v>
      </c>
      <c r="J47" s="85">
        <v>2562</v>
      </c>
      <c r="K47" s="73"/>
      <c r="L47" s="83">
        <v>6217.5605121429999</v>
      </c>
      <c r="M47" s="84">
        <v>6.792833111319063E-4</v>
      </c>
      <c r="N47" s="84">
        <f t="shared" si="0"/>
        <v>1.3664479415230538E-2</v>
      </c>
      <c r="O47" s="84">
        <f>L47/'סכום נכסי הקרן'!$C$42</f>
        <v>8.0826235821166044E-4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92" t="s">
        <v>957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107562.27031466797</v>
      </c>
      <c r="M49" s="71"/>
      <c r="N49" s="81">
        <f t="shared" si="0"/>
        <v>0.23639213895863714</v>
      </c>
      <c r="O49" s="81">
        <f>L49/'סכום נכסי הקרן'!$C$42</f>
        <v>1.3982740351194201E-2</v>
      </c>
    </row>
    <row r="50" spans="2:15">
      <c r="B50" s="76" t="s">
        <v>958</v>
      </c>
      <c r="C50" s="73" t="s">
        <v>959</v>
      </c>
      <c r="D50" s="86" t="s">
        <v>119</v>
      </c>
      <c r="E50" s="86" t="s">
        <v>26</v>
      </c>
      <c r="F50" s="73" t="s">
        <v>960</v>
      </c>
      <c r="G50" s="86" t="s">
        <v>476</v>
      </c>
      <c r="H50" s="86" t="s">
        <v>132</v>
      </c>
      <c r="I50" s="83">
        <v>57710.391200000013</v>
      </c>
      <c r="J50" s="85">
        <v>887.7</v>
      </c>
      <c r="K50" s="73"/>
      <c r="L50" s="83">
        <v>512.29514268200012</v>
      </c>
      <c r="M50" s="84">
        <v>2.1627175858650029E-4</v>
      </c>
      <c r="N50" s="84">
        <f t="shared" si="0"/>
        <v>1.1258831205629898E-3</v>
      </c>
      <c r="O50" s="84">
        <f>L50/'סכום נכסי הקרן'!$C$42</f>
        <v>6.6596678764259545E-5</v>
      </c>
    </row>
    <row r="51" spans="2:15">
      <c r="B51" s="76" t="s">
        <v>961</v>
      </c>
      <c r="C51" s="73" t="s">
        <v>962</v>
      </c>
      <c r="D51" s="86" t="s">
        <v>119</v>
      </c>
      <c r="E51" s="86" t="s">
        <v>26</v>
      </c>
      <c r="F51" s="73" t="s">
        <v>593</v>
      </c>
      <c r="G51" s="86" t="s">
        <v>476</v>
      </c>
      <c r="H51" s="86" t="s">
        <v>132</v>
      </c>
      <c r="I51" s="83">
        <v>142170.14056200002</v>
      </c>
      <c r="J51" s="85">
        <v>1369</v>
      </c>
      <c r="K51" s="73"/>
      <c r="L51" s="83">
        <v>1946.3092243260003</v>
      </c>
      <c r="M51" s="84">
        <v>6.7384994594180787E-4</v>
      </c>
      <c r="N51" s="84">
        <f t="shared" si="0"/>
        <v>4.2774496974391923E-3</v>
      </c>
      <c r="O51" s="84">
        <f>L51/'סכום נכסי הקרן'!$C$42</f>
        <v>2.5301377934167172E-4</v>
      </c>
    </row>
    <row r="52" spans="2:15">
      <c r="B52" s="76" t="s">
        <v>963</v>
      </c>
      <c r="C52" s="73" t="s">
        <v>964</v>
      </c>
      <c r="D52" s="86" t="s">
        <v>119</v>
      </c>
      <c r="E52" s="86" t="s">
        <v>26</v>
      </c>
      <c r="F52" s="73" t="s">
        <v>965</v>
      </c>
      <c r="G52" s="86" t="s">
        <v>342</v>
      </c>
      <c r="H52" s="86" t="s">
        <v>132</v>
      </c>
      <c r="I52" s="83">
        <v>5251.6868210000011</v>
      </c>
      <c r="J52" s="85">
        <v>8921</v>
      </c>
      <c r="K52" s="73"/>
      <c r="L52" s="83">
        <v>468.50298129300006</v>
      </c>
      <c r="M52" s="84">
        <v>3.5786834450057738E-4</v>
      </c>
      <c r="N52" s="84">
        <f t="shared" si="0"/>
        <v>1.0296400543829719E-3</v>
      </c>
      <c r="O52" s="84">
        <f>L52/'סכום נכסי הקרן'!$C$42</f>
        <v>6.0903842230327841E-5</v>
      </c>
    </row>
    <row r="53" spans="2:15">
      <c r="B53" s="76" t="s">
        <v>966</v>
      </c>
      <c r="C53" s="73" t="s">
        <v>967</v>
      </c>
      <c r="D53" s="86" t="s">
        <v>119</v>
      </c>
      <c r="E53" s="86" t="s">
        <v>26</v>
      </c>
      <c r="F53" s="73" t="s">
        <v>968</v>
      </c>
      <c r="G53" s="86" t="s">
        <v>589</v>
      </c>
      <c r="H53" s="86" t="s">
        <v>132</v>
      </c>
      <c r="I53" s="83">
        <v>137470.05759500002</v>
      </c>
      <c r="J53" s="85">
        <v>1178</v>
      </c>
      <c r="K53" s="73"/>
      <c r="L53" s="83">
        <v>1619.3972784720004</v>
      </c>
      <c r="M53" s="84">
        <v>1.0988811887790361E-3</v>
      </c>
      <c r="N53" s="84">
        <f t="shared" si="0"/>
        <v>3.5589876018969524E-3</v>
      </c>
      <c r="O53" s="84">
        <f>L53/'סכום נכסי הקרן'!$C$42</f>
        <v>2.1051630468622292E-4</v>
      </c>
    </row>
    <row r="54" spans="2:15">
      <c r="B54" s="76" t="s">
        <v>969</v>
      </c>
      <c r="C54" s="73" t="s">
        <v>970</v>
      </c>
      <c r="D54" s="86" t="s">
        <v>119</v>
      </c>
      <c r="E54" s="86" t="s">
        <v>26</v>
      </c>
      <c r="F54" s="73" t="s">
        <v>971</v>
      </c>
      <c r="G54" s="86" t="s">
        <v>129</v>
      </c>
      <c r="H54" s="86" t="s">
        <v>132</v>
      </c>
      <c r="I54" s="83">
        <v>20653.724576000004</v>
      </c>
      <c r="J54" s="85">
        <v>566.6</v>
      </c>
      <c r="K54" s="73"/>
      <c r="L54" s="83">
        <v>117.02400344900001</v>
      </c>
      <c r="M54" s="84">
        <v>1.0457113955724141E-4</v>
      </c>
      <c r="N54" s="84">
        <f t="shared" si="0"/>
        <v>2.5718641307852387E-4</v>
      </c>
      <c r="O54" s="84">
        <f>L54/'סכום נכסי הקרן'!$C$42</f>
        <v>1.5212734449520836E-5</v>
      </c>
    </row>
    <row r="55" spans="2:15">
      <c r="B55" s="76" t="s">
        <v>972</v>
      </c>
      <c r="C55" s="73" t="s">
        <v>973</v>
      </c>
      <c r="D55" s="86" t="s">
        <v>119</v>
      </c>
      <c r="E55" s="86" t="s">
        <v>26</v>
      </c>
      <c r="F55" s="73" t="s">
        <v>974</v>
      </c>
      <c r="G55" s="86" t="s">
        <v>468</v>
      </c>
      <c r="H55" s="86" t="s">
        <v>132</v>
      </c>
      <c r="I55" s="83">
        <v>10422.723370000002</v>
      </c>
      <c r="J55" s="85">
        <v>3661</v>
      </c>
      <c r="K55" s="73"/>
      <c r="L55" s="83">
        <v>381.57590257999999</v>
      </c>
      <c r="M55" s="84">
        <v>1.8358312820813339E-4</v>
      </c>
      <c r="N55" s="84">
        <f t="shared" si="0"/>
        <v>8.385983628095493E-4</v>
      </c>
      <c r="O55" s="84">
        <f>L55/'סכום נכסי הקרן'!$C$42</f>
        <v>4.9603608723021993E-5</v>
      </c>
    </row>
    <row r="56" spans="2:15">
      <c r="B56" s="76" t="s">
        <v>975</v>
      </c>
      <c r="C56" s="73" t="s">
        <v>976</v>
      </c>
      <c r="D56" s="86" t="s">
        <v>119</v>
      </c>
      <c r="E56" s="86" t="s">
        <v>26</v>
      </c>
      <c r="F56" s="73" t="s">
        <v>977</v>
      </c>
      <c r="G56" s="86" t="s">
        <v>533</v>
      </c>
      <c r="H56" s="86" t="s">
        <v>132</v>
      </c>
      <c r="I56" s="83">
        <v>12635.030606000002</v>
      </c>
      <c r="J56" s="85">
        <v>8131</v>
      </c>
      <c r="K56" s="73"/>
      <c r="L56" s="83">
        <v>1027.3543385670002</v>
      </c>
      <c r="M56" s="84">
        <v>5.8740765639278374E-4</v>
      </c>
      <c r="N56" s="84">
        <f t="shared" si="0"/>
        <v>2.2578408660566466E-3</v>
      </c>
      <c r="O56" s="84">
        <f>L56/'סכום נכסי הקרן'!$C$42</f>
        <v>1.335526753277936E-4</v>
      </c>
    </row>
    <row r="57" spans="2:15">
      <c r="B57" s="76" t="s">
        <v>978</v>
      </c>
      <c r="C57" s="73" t="s">
        <v>979</v>
      </c>
      <c r="D57" s="86" t="s">
        <v>119</v>
      </c>
      <c r="E57" s="86" t="s">
        <v>26</v>
      </c>
      <c r="F57" s="73" t="s">
        <v>604</v>
      </c>
      <c r="G57" s="86" t="s">
        <v>476</v>
      </c>
      <c r="H57" s="86" t="s">
        <v>132</v>
      </c>
      <c r="I57" s="83">
        <v>13021.442897000003</v>
      </c>
      <c r="J57" s="85">
        <v>19810</v>
      </c>
      <c r="K57" s="73"/>
      <c r="L57" s="83">
        <v>2579.5478378370003</v>
      </c>
      <c r="M57" s="84">
        <v>1.029889336100281E-3</v>
      </c>
      <c r="N57" s="84">
        <f t="shared" si="0"/>
        <v>5.6691331370053973E-3</v>
      </c>
      <c r="O57" s="84">
        <f>L57/'סכום נכסי הקרן'!$C$42</f>
        <v>3.3533271038665063E-4</v>
      </c>
    </row>
    <row r="58" spans="2:15">
      <c r="B58" s="76" t="s">
        <v>980</v>
      </c>
      <c r="C58" s="73" t="s">
        <v>981</v>
      </c>
      <c r="D58" s="86" t="s">
        <v>119</v>
      </c>
      <c r="E58" s="86" t="s">
        <v>26</v>
      </c>
      <c r="F58" s="73" t="s">
        <v>982</v>
      </c>
      <c r="G58" s="86" t="s">
        <v>437</v>
      </c>
      <c r="H58" s="86" t="s">
        <v>132</v>
      </c>
      <c r="I58" s="83">
        <v>9821.6951000000026</v>
      </c>
      <c r="J58" s="85">
        <v>12130</v>
      </c>
      <c r="K58" s="73"/>
      <c r="L58" s="83">
        <v>1191.3716156400003</v>
      </c>
      <c r="M58" s="84">
        <v>2.7033896940513983E-4</v>
      </c>
      <c r="N58" s="84">
        <f t="shared" si="0"/>
        <v>2.6183055051910873E-3</v>
      </c>
      <c r="O58" s="84">
        <f>L58/'סכום נכסי הקרן'!$C$42</f>
        <v>1.5487438034305945E-4</v>
      </c>
    </row>
    <row r="59" spans="2:15">
      <c r="B59" s="76" t="s">
        <v>983</v>
      </c>
      <c r="C59" s="73" t="s">
        <v>984</v>
      </c>
      <c r="D59" s="86" t="s">
        <v>119</v>
      </c>
      <c r="E59" s="86" t="s">
        <v>26</v>
      </c>
      <c r="F59" s="73" t="s">
        <v>614</v>
      </c>
      <c r="G59" s="86" t="s">
        <v>476</v>
      </c>
      <c r="H59" s="86" t="s">
        <v>132</v>
      </c>
      <c r="I59" s="83">
        <v>6359.1080060000004</v>
      </c>
      <c r="J59" s="85">
        <v>3816</v>
      </c>
      <c r="K59" s="73"/>
      <c r="L59" s="83">
        <v>242.66356152100005</v>
      </c>
      <c r="M59" s="84">
        <v>1.1040100815814698E-4</v>
      </c>
      <c r="N59" s="84">
        <f t="shared" si="0"/>
        <v>5.3330743380048849E-4</v>
      </c>
      <c r="O59" s="84">
        <f>L59/'סכום נכסי הקרן'!$C$42</f>
        <v>3.1545462581980069E-5</v>
      </c>
    </row>
    <row r="60" spans="2:15">
      <c r="B60" s="76" t="s">
        <v>985</v>
      </c>
      <c r="C60" s="73" t="s">
        <v>986</v>
      </c>
      <c r="D60" s="86" t="s">
        <v>119</v>
      </c>
      <c r="E60" s="86" t="s">
        <v>26</v>
      </c>
      <c r="F60" s="73" t="s">
        <v>987</v>
      </c>
      <c r="G60" s="86" t="s">
        <v>468</v>
      </c>
      <c r="H60" s="86" t="s">
        <v>132</v>
      </c>
      <c r="I60" s="83">
        <v>1850.9680490000005</v>
      </c>
      <c r="J60" s="85">
        <v>5580</v>
      </c>
      <c r="K60" s="73"/>
      <c r="L60" s="83">
        <v>103.28401712800002</v>
      </c>
      <c r="M60" s="84">
        <v>1.0225476188924101E-4</v>
      </c>
      <c r="N60" s="84">
        <f t="shared" si="0"/>
        <v>2.2698972100256015E-4</v>
      </c>
      <c r="O60" s="84">
        <f>L60/'סכום נכסי הקרן'!$C$42</f>
        <v>1.3426581548569063E-5</v>
      </c>
    </row>
    <row r="61" spans="2:15">
      <c r="B61" s="76" t="s">
        <v>988</v>
      </c>
      <c r="C61" s="73" t="s">
        <v>989</v>
      </c>
      <c r="D61" s="86" t="s">
        <v>119</v>
      </c>
      <c r="E61" s="86" t="s">
        <v>26</v>
      </c>
      <c r="F61" s="73" t="s">
        <v>990</v>
      </c>
      <c r="G61" s="86" t="s">
        <v>304</v>
      </c>
      <c r="H61" s="86" t="s">
        <v>132</v>
      </c>
      <c r="I61" s="83">
        <v>10390.900212000002</v>
      </c>
      <c r="J61" s="85">
        <v>10550</v>
      </c>
      <c r="K61" s="73"/>
      <c r="L61" s="83">
        <v>1096.2399723169999</v>
      </c>
      <c r="M61" s="84">
        <v>8.3168366710787193E-4</v>
      </c>
      <c r="N61" s="84">
        <f t="shared" si="0"/>
        <v>2.4092324484214075E-3</v>
      </c>
      <c r="O61" s="84">
        <f>L61/'סכום נכסי הקרן'!$C$42</f>
        <v>1.4250758049887157E-4</v>
      </c>
    </row>
    <row r="62" spans="2:15">
      <c r="B62" s="76" t="s">
        <v>991</v>
      </c>
      <c r="C62" s="73" t="s">
        <v>992</v>
      </c>
      <c r="D62" s="86" t="s">
        <v>119</v>
      </c>
      <c r="E62" s="86" t="s">
        <v>26</v>
      </c>
      <c r="F62" s="73" t="s">
        <v>570</v>
      </c>
      <c r="G62" s="86" t="s">
        <v>304</v>
      </c>
      <c r="H62" s="86" t="s">
        <v>132</v>
      </c>
      <c r="I62" s="83">
        <v>950172.38655800011</v>
      </c>
      <c r="J62" s="85">
        <v>125.9</v>
      </c>
      <c r="K62" s="73"/>
      <c r="L62" s="83">
        <v>1196.2670346780003</v>
      </c>
      <c r="M62" s="84">
        <v>3.0123456966251285E-4</v>
      </c>
      <c r="N62" s="84">
        <f t="shared" si="0"/>
        <v>2.6290642830981191E-3</v>
      </c>
      <c r="O62" s="84">
        <f>L62/'סכום נכסי הקרן'!$C$42</f>
        <v>1.5551076867066166E-4</v>
      </c>
    </row>
    <row r="63" spans="2:15">
      <c r="B63" s="76" t="s">
        <v>993</v>
      </c>
      <c r="C63" s="73" t="s">
        <v>994</v>
      </c>
      <c r="D63" s="86" t="s">
        <v>119</v>
      </c>
      <c r="E63" s="86" t="s">
        <v>26</v>
      </c>
      <c r="F63" s="73" t="s">
        <v>480</v>
      </c>
      <c r="G63" s="86" t="s">
        <v>468</v>
      </c>
      <c r="H63" s="86" t="s">
        <v>132</v>
      </c>
      <c r="I63" s="83">
        <v>129519.81227100002</v>
      </c>
      <c r="J63" s="85">
        <v>1167</v>
      </c>
      <c r="K63" s="73"/>
      <c r="L63" s="83">
        <v>1511.4962092020003</v>
      </c>
      <c r="M63" s="84">
        <v>7.254376101243278E-4</v>
      </c>
      <c r="N63" s="84">
        <f t="shared" si="0"/>
        <v>3.3218508764816181E-3</v>
      </c>
      <c r="O63" s="84">
        <f>L63/'סכום נכסי הקרן'!$C$42</f>
        <v>1.9648952158834993E-4</v>
      </c>
    </row>
    <row r="64" spans="2:15">
      <c r="B64" s="76" t="s">
        <v>995</v>
      </c>
      <c r="C64" s="73" t="s">
        <v>996</v>
      </c>
      <c r="D64" s="86" t="s">
        <v>119</v>
      </c>
      <c r="E64" s="86" t="s">
        <v>26</v>
      </c>
      <c r="F64" s="73" t="s">
        <v>444</v>
      </c>
      <c r="G64" s="86" t="s">
        <v>437</v>
      </c>
      <c r="H64" s="86" t="s">
        <v>132</v>
      </c>
      <c r="I64" s="83">
        <v>1617949.0092040002</v>
      </c>
      <c r="J64" s="85">
        <v>58.3</v>
      </c>
      <c r="K64" s="73"/>
      <c r="L64" s="83">
        <v>943.26427238700012</v>
      </c>
      <c r="M64" s="84">
        <v>1.2790559577058995E-3</v>
      </c>
      <c r="N64" s="84">
        <f t="shared" si="0"/>
        <v>2.0730341438546067E-3</v>
      </c>
      <c r="O64" s="84">
        <f>L64/'סכום נכסי הקרן'!$C$42</f>
        <v>1.226212440920089E-4</v>
      </c>
    </row>
    <row r="65" spans="2:15">
      <c r="B65" s="76" t="s">
        <v>997</v>
      </c>
      <c r="C65" s="73" t="s">
        <v>998</v>
      </c>
      <c r="D65" s="86" t="s">
        <v>119</v>
      </c>
      <c r="E65" s="86" t="s">
        <v>26</v>
      </c>
      <c r="F65" s="73" t="s">
        <v>999</v>
      </c>
      <c r="G65" s="86" t="s">
        <v>512</v>
      </c>
      <c r="H65" s="86" t="s">
        <v>132</v>
      </c>
      <c r="I65" s="83">
        <v>92704.849132000018</v>
      </c>
      <c r="J65" s="85">
        <v>794.8</v>
      </c>
      <c r="K65" s="73"/>
      <c r="L65" s="83">
        <v>736.81814092300021</v>
      </c>
      <c r="M65" s="84">
        <v>5.2162589258702432E-4</v>
      </c>
      <c r="N65" s="84">
        <f t="shared" si="0"/>
        <v>1.6193226104912585E-3</v>
      </c>
      <c r="O65" s="84">
        <f>L65/'סכום נכסי הקרן'!$C$42</f>
        <v>9.5783927955739472E-5</v>
      </c>
    </row>
    <row r="66" spans="2:15">
      <c r="B66" s="76" t="s">
        <v>1000</v>
      </c>
      <c r="C66" s="73" t="s">
        <v>1001</v>
      </c>
      <c r="D66" s="86" t="s">
        <v>119</v>
      </c>
      <c r="E66" s="86" t="s">
        <v>26</v>
      </c>
      <c r="F66" s="73" t="s">
        <v>1002</v>
      </c>
      <c r="G66" s="86" t="s">
        <v>127</v>
      </c>
      <c r="H66" s="86" t="s">
        <v>132</v>
      </c>
      <c r="I66" s="83">
        <v>3964.7244860000005</v>
      </c>
      <c r="J66" s="85">
        <v>3186</v>
      </c>
      <c r="K66" s="73"/>
      <c r="L66" s="83">
        <v>126.31612213300001</v>
      </c>
      <c r="M66" s="84">
        <v>1.4450224196320359E-4</v>
      </c>
      <c r="N66" s="84">
        <f t="shared" si="0"/>
        <v>2.7760792151956256E-4</v>
      </c>
      <c r="O66" s="84">
        <f>L66/'סכום נכסי הקרן'!$C$42</f>
        <v>1.6420679228770574E-5</v>
      </c>
    </row>
    <row r="67" spans="2:15">
      <c r="B67" s="76" t="s">
        <v>1003</v>
      </c>
      <c r="C67" s="73" t="s">
        <v>1004</v>
      </c>
      <c r="D67" s="86" t="s">
        <v>119</v>
      </c>
      <c r="E67" s="86" t="s">
        <v>26</v>
      </c>
      <c r="F67" s="73" t="s">
        <v>1005</v>
      </c>
      <c r="G67" s="86" t="s">
        <v>153</v>
      </c>
      <c r="H67" s="86" t="s">
        <v>132</v>
      </c>
      <c r="I67" s="83">
        <v>9247.7604159999992</v>
      </c>
      <c r="J67" s="85">
        <v>14760</v>
      </c>
      <c r="K67" s="73"/>
      <c r="L67" s="83">
        <v>1364.9694374220001</v>
      </c>
      <c r="M67" s="84">
        <v>3.5957514815653663E-4</v>
      </c>
      <c r="N67" s="84">
        <f t="shared" si="0"/>
        <v>2.9998255334459305E-3</v>
      </c>
      <c r="O67" s="84">
        <f>L67/'סכום נכסי הקרן'!$C$42</f>
        <v>1.7744152456946366E-4</v>
      </c>
    </row>
    <row r="68" spans="2:15">
      <c r="B68" s="76" t="s">
        <v>1006</v>
      </c>
      <c r="C68" s="73" t="s">
        <v>1007</v>
      </c>
      <c r="D68" s="86" t="s">
        <v>119</v>
      </c>
      <c r="E68" s="86" t="s">
        <v>26</v>
      </c>
      <c r="F68" s="73" t="s">
        <v>573</v>
      </c>
      <c r="G68" s="86" t="s">
        <v>476</v>
      </c>
      <c r="H68" s="86" t="s">
        <v>132</v>
      </c>
      <c r="I68" s="83">
        <v>10051.058145000003</v>
      </c>
      <c r="J68" s="85">
        <v>24790</v>
      </c>
      <c r="K68" s="73"/>
      <c r="L68" s="83">
        <v>2491.6573142340008</v>
      </c>
      <c r="M68" s="84">
        <v>5.3726360124035509E-4</v>
      </c>
      <c r="N68" s="84">
        <f t="shared" si="0"/>
        <v>5.4759740598687148E-3</v>
      </c>
      <c r="O68" s="84">
        <f>L68/'סכום נכסי הקרן'!$C$42</f>
        <v>3.2390723222152805E-4</v>
      </c>
    </row>
    <row r="69" spans="2:15">
      <c r="B69" s="76" t="s">
        <v>1008</v>
      </c>
      <c r="C69" s="73" t="s">
        <v>1009</v>
      </c>
      <c r="D69" s="86" t="s">
        <v>119</v>
      </c>
      <c r="E69" s="86" t="s">
        <v>26</v>
      </c>
      <c r="F69" s="73" t="s">
        <v>1010</v>
      </c>
      <c r="G69" s="86" t="s">
        <v>128</v>
      </c>
      <c r="H69" s="86" t="s">
        <v>132</v>
      </c>
      <c r="I69" s="83">
        <v>5725.5509650000013</v>
      </c>
      <c r="J69" s="85">
        <v>31220</v>
      </c>
      <c r="K69" s="73"/>
      <c r="L69" s="83">
        <v>1787.5170113420004</v>
      </c>
      <c r="M69" s="84">
        <v>9.8464784470579593E-4</v>
      </c>
      <c r="N69" s="84">
        <f t="shared" si="0"/>
        <v>3.9284683049169824E-3</v>
      </c>
      <c r="O69" s="84">
        <f>L69/'סכום נכסי הקרן'!$C$42</f>
        <v>2.323713154233175E-4</v>
      </c>
    </row>
    <row r="70" spans="2:15">
      <c r="B70" s="76" t="s">
        <v>1011</v>
      </c>
      <c r="C70" s="73" t="s">
        <v>1012</v>
      </c>
      <c r="D70" s="86" t="s">
        <v>119</v>
      </c>
      <c r="E70" s="86" t="s">
        <v>26</v>
      </c>
      <c r="F70" s="73" t="s">
        <v>1013</v>
      </c>
      <c r="G70" s="86" t="s">
        <v>476</v>
      </c>
      <c r="H70" s="86" t="s">
        <v>132</v>
      </c>
      <c r="I70" s="83">
        <v>7672.1842930000012</v>
      </c>
      <c r="J70" s="85">
        <v>9978</v>
      </c>
      <c r="K70" s="73"/>
      <c r="L70" s="83">
        <v>765.53054875200007</v>
      </c>
      <c r="M70" s="84">
        <v>2.4518638472955035E-4</v>
      </c>
      <c r="N70" s="84">
        <f t="shared" si="0"/>
        <v>1.6824245465278803E-3</v>
      </c>
      <c r="O70" s="84">
        <f>L70/'סכום נכסי הקרן'!$C$42</f>
        <v>9.9516446266816362E-5</v>
      </c>
    </row>
    <row r="71" spans="2:15">
      <c r="B71" s="76" t="s">
        <v>1014</v>
      </c>
      <c r="C71" s="73" t="s">
        <v>1015</v>
      </c>
      <c r="D71" s="86" t="s">
        <v>119</v>
      </c>
      <c r="E71" s="86" t="s">
        <v>26</v>
      </c>
      <c r="F71" s="73" t="s">
        <v>482</v>
      </c>
      <c r="G71" s="86" t="s">
        <v>297</v>
      </c>
      <c r="H71" s="86" t="s">
        <v>132</v>
      </c>
      <c r="I71" s="83">
        <v>11156.954128000001</v>
      </c>
      <c r="J71" s="85">
        <v>3380</v>
      </c>
      <c r="K71" s="73"/>
      <c r="L71" s="83">
        <v>377.10504951200005</v>
      </c>
      <c r="M71" s="84">
        <v>3.0000617191895196E-4</v>
      </c>
      <c r="N71" s="84">
        <f t="shared" si="0"/>
        <v>8.2877266355066924E-4</v>
      </c>
      <c r="O71" s="84">
        <f>L71/'סכום נכסי הקרן'!$C$42</f>
        <v>4.9022412571106462E-5</v>
      </c>
    </row>
    <row r="72" spans="2:15">
      <c r="B72" s="76" t="s">
        <v>1016</v>
      </c>
      <c r="C72" s="73" t="s">
        <v>1017</v>
      </c>
      <c r="D72" s="86" t="s">
        <v>119</v>
      </c>
      <c r="E72" s="86" t="s">
        <v>26</v>
      </c>
      <c r="F72" s="73" t="s">
        <v>1018</v>
      </c>
      <c r="G72" s="86" t="s">
        <v>1019</v>
      </c>
      <c r="H72" s="86" t="s">
        <v>132</v>
      </c>
      <c r="I72" s="83">
        <v>87820.324064</v>
      </c>
      <c r="J72" s="85">
        <v>4801</v>
      </c>
      <c r="K72" s="73"/>
      <c r="L72" s="83">
        <v>4216.2537583309995</v>
      </c>
      <c r="M72" s="84">
        <v>1.2279174440954965E-3</v>
      </c>
      <c r="N72" s="84">
        <f t="shared" si="0"/>
        <v>9.2661603498001097E-3</v>
      </c>
      <c r="O72" s="84">
        <f>L72/'סכום נכסי הקרן'!$C$42</f>
        <v>5.4809908144389148E-4</v>
      </c>
    </row>
    <row r="73" spans="2:15">
      <c r="B73" s="76" t="s">
        <v>1020</v>
      </c>
      <c r="C73" s="73" t="s">
        <v>1021</v>
      </c>
      <c r="D73" s="86" t="s">
        <v>119</v>
      </c>
      <c r="E73" s="86" t="s">
        <v>26</v>
      </c>
      <c r="F73" s="73" t="s">
        <v>1022</v>
      </c>
      <c r="G73" s="86" t="s">
        <v>155</v>
      </c>
      <c r="H73" s="86" t="s">
        <v>132</v>
      </c>
      <c r="I73" s="83">
        <v>42452.804615000008</v>
      </c>
      <c r="J73" s="85">
        <v>2246</v>
      </c>
      <c r="K73" s="73"/>
      <c r="L73" s="83">
        <v>953.4899916490001</v>
      </c>
      <c r="M73" s="84">
        <v>2.9244455589975325E-4</v>
      </c>
      <c r="N73" s="84">
        <f t="shared" si="0"/>
        <v>2.0955074483103705E-3</v>
      </c>
      <c r="O73" s="84">
        <f>L73/'סכום נכסי הקרן'!$C$42</f>
        <v>1.2395055386695564E-4</v>
      </c>
    </row>
    <row r="74" spans="2:15">
      <c r="B74" s="76" t="s">
        <v>1023</v>
      </c>
      <c r="C74" s="73" t="s">
        <v>1024</v>
      </c>
      <c r="D74" s="86" t="s">
        <v>119</v>
      </c>
      <c r="E74" s="86" t="s">
        <v>26</v>
      </c>
      <c r="F74" s="73" t="s">
        <v>1025</v>
      </c>
      <c r="G74" s="86" t="s">
        <v>1019</v>
      </c>
      <c r="H74" s="86" t="s">
        <v>132</v>
      </c>
      <c r="I74" s="83">
        <v>21400.600093000005</v>
      </c>
      <c r="J74" s="85">
        <v>19750</v>
      </c>
      <c r="K74" s="73"/>
      <c r="L74" s="83">
        <v>4226.6185183120006</v>
      </c>
      <c r="M74" s="84">
        <v>9.3319240893681996E-4</v>
      </c>
      <c r="N74" s="84">
        <f t="shared" si="0"/>
        <v>9.2889392273241157E-3</v>
      </c>
      <c r="O74" s="84">
        <f>L74/'סכום נכסי הקרן'!$C$42</f>
        <v>5.4944646605368825E-4</v>
      </c>
    </row>
    <row r="75" spans="2:15">
      <c r="B75" s="76" t="s">
        <v>1026</v>
      </c>
      <c r="C75" s="73" t="s">
        <v>1027</v>
      </c>
      <c r="D75" s="86" t="s">
        <v>119</v>
      </c>
      <c r="E75" s="86" t="s">
        <v>26</v>
      </c>
      <c r="F75" s="73" t="s">
        <v>1028</v>
      </c>
      <c r="G75" s="86" t="s">
        <v>533</v>
      </c>
      <c r="H75" s="86" t="s">
        <v>132</v>
      </c>
      <c r="I75" s="83">
        <v>10463.893551000001</v>
      </c>
      <c r="J75" s="85">
        <v>15550</v>
      </c>
      <c r="K75" s="73"/>
      <c r="L75" s="83">
        <v>1627.1354471770003</v>
      </c>
      <c r="M75" s="84">
        <v>7.2225253080855287E-4</v>
      </c>
      <c r="N75" s="84">
        <f t="shared" si="0"/>
        <v>3.5759939578101029E-3</v>
      </c>
      <c r="O75" s="84">
        <f>L75/'סכום נכסי הקרן'!$C$42</f>
        <v>2.1152224109384255E-4</v>
      </c>
    </row>
    <row r="76" spans="2:15">
      <c r="B76" s="76" t="s">
        <v>1029</v>
      </c>
      <c r="C76" s="73" t="s">
        <v>1030</v>
      </c>
      <c r="D76" s="86" t="s">
        <v>119</v>
      </c>
      <c r="E76" s="86" t="s">
        <v>26</v>
      </c>
      <c r="F76" s="73" t="s">
        <v>1031</v>
      </c>
      <c r="G76" s="86" t="s">
        <v>129</v>
      </c>
      <c r="H76" s="86" t="s">
        <v>132</v>
      </c>
      <c r="I76" s="83">
        <v>57789.427230000008</v>
      </c>
      <c r="J76" s="85">
        <v>1575</v>
      </c>
      <c r="K76" s="73"/>
      <c r="L76" s="83">
        <v>910.18347886600009</v>
      </c>
      <c r="M76" s="84">
        <v>2.8845664735141019E-4</v>
      </c>
      <c r="N76" s="84">
        <f t="shared" ref="N76:N139" si="1">IFERROR(L76/$L$11,0)</f>
        <v>2.0003317035286348E-3</v>
      </c>
      <c r="O76" s="84">
        <f>L76/'סכום נכסי הקרן'!$C$42</f>
        <v>1.1832085004991204E-4</v>
      </c>
    </row>
    <row r="77" spans="2:15">
      <c r="B77" s="76" t="s">
        <v>1032</v>
      </c>
      <c r="C77" s="73" t="s">
        <v>1033</v>
      </c>
      <c r="D77" s="86" t="s">
        <v>119</v>
      </c>
      <c r="E77" s="86" t="s">
        <v>26</v>
      </c>
      <c r="F77" s="73" t="s">
        <v>1034</v>
      </c>
      <c r="G77" s="86" t="s">
        <v>476</v>
      </c>
      <c r="H77" s="86" t="s">
        <v>132</v>
      </c>
      <c r="I77" s="83">
        <v>154971.53755000004</v>
      </c>
      <c r="J77" s="85">
        <v>950.7</v>
      </c>
      <c r="K77" s="73"/>
      <c r="L77" s="83">
        <v>1473.3144074980003</v>
      </c>
      <c r="M77" s="84">
        <v>5.1216001304417013E-4</v>
      </c>
      <c r="N77" s="84">
        <f t="shared" si="1"/>
        <v>3.2379378301346197E-3</v>
      </c>
      <c r="O77" s="84">
        <f>L77/'סכום נכסי הקרן'!$C$42</f>
        <v>1.9152601330792816E-4</v>
      </c>
    </row>
    <row r="78" spans="2:15">
      <c r="B78" s="76" t="s">
        <v>1035</v>
      </c>
      <c r="C78" s="73" t="s">
        <v>1036</v>
      </c>
      <c r="D78" s="86" t="s">
        <v>119</v>
      </c>
      <c r="E78" s="86" t="s">
        <v>26</v>
      </c>
      <c r="F78" s="73" t="s">
        <v>530</v>
      </c>
      <c r="G78" s="86" t="s">
        <v>126</v>
      </c>
      <c r="H78" s="86" t="s">
        <v>132</v>
      </c>
      <c r="I78" s="83">
        <v>3584640.8243840011</v>
      </c>
      <c r="J78" s="85">
        <v>165.6</v>
      </c>
      <c r="K78" s="73"/>
      <c r="L78" s="83">
        <v>5936.1652051630008</v>
      </c>
      <c r="M78" s="84">
        <v>1.3837870245497908E-3</v>
      </c>
      <c r="N78" s="84">
        <f t="shared" si="1"/>
        <v>1.3046050310719034E-2</v>
      </c>
      <c r="O78" s="84">
        <f>L78/'סכום נכסי הקרן'!$C$42</f>
        <v>7.7168189647507546E-4</v>
      </c>
    </row>
    <row r="79" spans="2:15">
      <c r="B79" s="76" t="s">
        <v>1037</v>
      </c>
      <c r="C79" s="73" t="s">
        <v>1038</v>
      </c>
      <c r="D79" s="86" t="s">
        <v>119</v>
      </c>
      <c r="E79" s="86" t="s">
        <v>26</v>
      </c>
      <c r="F79" s="73" t="s">
        <v>344</v>
      </c>
      <c r="G79" s="86" t="s">
        <v>297</v>
      </c>
      <c r="H79" s="86" t="s">
        <v>132</v>
      </c>
      <c r="I79" s="83">
        <v>2252.7869530000003</v>
      </c>
      <c r="J79" s="85">
        <v>71190</v>
      </c>
      <c r="K79" s="73"/>
      <c r="L79" s="83">
        <v>1603.7590318790001</v>
      </c>
      <c r="M79" s="84">
        <v>4.2643103155528411E-4</v>
      </c>
      <c r="N79" s="84">
        <f t="shared" si="1"/>
        <v>3.5246190584395927E-3</v>
      </c>
      <c r="O79" s="84">
        <f>L79/'סכום נכסי הקרן'!$C$42</f>
        <v>2.0848338421124431E-4</v>
      </c>
    </row>
    <row r="80" spans="2:15">
      <c r="B80" s="76" t="s">
        <v>1039</v>
      </c>
      <c r="C80" s="73" t="s">
        <v>1040</v>
      </c>
      <c r="D80" s="86" t="s">
        <v>119</v>
      </c>
      <c r="E80" s="86" t="s">
        <v>26</v>
      </c>
      <c r="F80" s="73" t="s">
        <v>546</v>
      </c>
      <c r="G80" s="86" t="s">
        <v>342</v>
      </c>
      <c r="H80" s="86" t="s">
        <v>132</v>
      </c>
      <c r="I80" s="83">
        <v>28504.625378000004</v>
      </c>
      <c r="J80" s="85">
        <v>5901</v>
      </c>
      <c r="K80" s="73"/>
      <c r="L80" s="83">
        <v>1682.0579435700001</v>
      </c>
      <c r="M80" s="84">
        <v>3.6067650690644806E-4</v>
      </c>
      <c r="N80" s="84">
        <f t="shared" si="1"/>
        <v>3.6966984238027546E-3</v>
      </c>
      <c r="O80" s="84">
        <f>L80/'סכום נכסי הקרן'!$C$42</f>
        <v>2.1866198446534327E-4</v>
      </c>
    </row>
    <row r="81" spans="2:15">
      <c r="B81" s="76" t="s">
        <v>1041</v>
      </c>
      <c r="C81" s="73" t="s">
        <v>1042</v>
      </c>
      <c r="D81" s="86" t="s">
        <v>119</v>
      </c>
      <c r="E81" s="86" t="s">
        <v>26</v>
      </c>
      <c r="F81" s="73" t="s">
        <v>1043</v>
      </c>
      <c r="G81" s="86" t="s">
        <v>297</v>
      </c>
      <c r="H81" s="86" t="s">
        <v>132</v>
      </c>
      <c r="I81" s="83">
        <v>57039.497597000009</v>
      </c>
      <c r="J81" s="85">
        <v>858.7</v>
      </c>
      <c r="K81" s="73"/>
      <c r="L81" s="83">
        <v>489.79816583300004</v>
      </c>
      <c r="M81" s="84">
        <v>3.7926104415195302E-4</v>
      </c>
      <c r="N81" s="84">
        <f t="shared" si="1"/>
        <v>1.0764409838185699E-3</v>
      </c>
      <c r="O81" s="84">
        <f>L81/'סכום נכסי הקרן'!$C$42</f>
        <v>6.3672145979239869E-5</v>
      </c>
    </row>
    <row r="82" spans="2:15">
      <c r="B82" s="76" t="s">
        <v>1044</v>
      </c>
      <c r="C82" s="73" t="s">
        <v>1045</v>
      </c>
      <c r="D82" s="86" t="s">
        <v>119</v>
      </c>
      <c r="E82" s="86" t="s">
        <v>26</v>
      </c>
      <c r="F82" s="73" t="s">
        <v>414</v>
      </c>
      <c r="G82" s="86" t="s">
        <v>297</v>
      </c>
      <c r="H82" s="86" t="s">
        <v>132</v>
      </c>
      <c r="I82" s="83">
        <v>28038.397761000004</v>
      </c>
      <c r="J82" s="85">
        <v>6819</v>
      </c>
      <c r="K82" s="73"/>
      <c r="L82" s="83">
        <v>1911.9383433500004</v>
      </c>
      <c r="M82" s="84">
        <v>7.6798071899428666E-4</v>
      </c>
      <c r="N82" s="84">
        <f t="shared" si="1"/>
        <v>4.201912001479075E-3</v>
      </c>
      <c r="O82" s="84">
        <f>L82/'סכום נכסי הקרן'!$C$42</f>
        <v>2.4854567818572516E-4</v>
      </c>
    </row>
    <row r="83" spans="2:15">
      <c r="B83" s="76" t="s">
        <v>1046</v>
      </c>
      <c r="C83" s="73" t="s">
        <v>1047</v>
      </c>
      <c r="D83" s="86" t="s">
        <v>119</v>
      </c>
      <c r="E83" s="86" t="s">
        <v>26</v>
      </c>
      <c r="F83" s="73" t="s">
        <v>1048</v>
      </c>
      <c r="G83" s="86" t="s">
        <v>1019</v>
      </c>
      <c r="H83" s="86" t="s">
        <v>132</v>
      </c>
      <c r="I83" s="83">
        <v>59417.237852000006</v>
      </c>
      <c r="J83" s="85">
        <v>7800</v>
      </c>
      <c r="K83" s="73"/>
      <c r="L83" s="83">
        <v>4634.5445524800007</v>
      </c>
      <c r="M83" s="84">
        <v>9.3537934515868166E-4</v>
      </c>
      <c r="N83" s="84">
        <f t="shared" si="1"/>
        <v>1.0185447895947277E-2</v>
      </c>
      <c r="O83" s="84">
        <f>L83/'סכום נכסי הקרן'!$C$42</f>
        <v>6.02475504968328E-4</v>
      </c>
    </row>
    <row r="84" spans="2:15">
      <c r="B84" s="76" t="s">
        <v>1049</v>
      </c>
      <c r="C84" s="73" t="s">
        <v>1050</v>
      </c>
      <c r="D84" s="86" t="s">
        <v>119</v>
      </c>
      <c r="E84" s="86" t="s">
        <v>26</v>
      </c>
      <c r="F84" s="73" t="s">
        <v>1051</v>
      </c>
      <c r="G84" s="86" t="s">
        <v>1052</v>
      </c>
      <c r="H84" s="86" t="s">
        <v>132</v>
      </c>
      <c r="I84" s="83">
        <v>65021.397380000009</v>
      </c>
      <c r="J84" s="85">
        <v>4003</v>
      </c>
      <c r="K84" s="73"/>
      <c r="L84" s="83">
        <v>2602.8065371280004</v>
      </c>
      <c r="M84" s="84">
        <v>5.9272033809310422E-4</v>
      </c>
      <c r="N84" s="84">
        <f t="shared" si="1"/>
        <v>5.7202493291302996E-3</v>
      </c>
      <c r="O84" s="84">
        <f>L84/'סכום נכסי הקרן'!$C$42</f>
        <v>3.3835626457662021E-4</v>
      </c>
    </row>
    <row r="85" spans="2:15">
      <c r="B85" s="76" t="s">
        <v>1053</v>
      </c>
      <c r="C85" s="73" t="s">
        <v>1054</v>
      </c>
      <c r="D85" s="86" t="s">
        <v>119</v>
      </c>
      <c r="E85" s="86" t="s">
        <v>26</v>
      </c>
      <c r="F85" s="73" t="s">
        <v>452</v>
      </c>
      <c r="G85" s="86" t="s">
        <v>453</v>
      </c>
      <c r="H85" s="86" t="s">
        <v>132</v>
      </c>
      <c r="I85" s="83">
        <v>1823.2670610000005</v>
      </c>
      <c r="J85" s="85">
        <v>41100</v>
      </c>
      <c r="K85" s="73"/>
      <c r="L85" s="83">
        <v>749.36276212100006</v>
      </c>
      <c r="M85" s="84">
        <v>6.166260583919884E-4</v>
      </c>
      <c r="N85" s="84">
        <f t="shared" si="1"/>
        <v>1.6468922204366957E-3</v>
      </c>
      <c r="O85" s="84">
        <f>L85/'סכום נכסי הקרן'!$C$42</f>
        <v>9.7414687333563776E-5</v>
      </c>
    </row>
    <row r="86" spans="2:15">
      <c r="B86" s="76" t="s">
        <v>1055</v>
      </c>
      <c r="C86" s="73" t="s">
        <v>1056</v>
      </c>
      <c r="D86" s="86" t="s">
        <v>119</v>
      </c>
      <c r="E86" s="86" t="s">
        <v>26</v>
      </c>
      <c r="F86" s="73" t="s">
        <v>1057</v>
      </c>
      <c r="G86" s="86" t="s">
        <v>342</v>
      </c>
      <c r="H86" s="86" t="s">
        <v>132</v>
      </c>
      <c r="I86" s="83">
        <v>26114.776452000002</v>
      </c>
      <c r="J86" s="85">
        <v>8890</v>
      </c>
      <c r="K86" s="73"/>
      <c r="L86" s="83">
        <v>2321.6036265970001</v>
      </c>
      <c r="M86" s="84">
        <v>4.2200236303954839E-4</v>
      </c>
      <c r="N86" s="84">
        <f t="shared" si="1"/>
        <v>5.1022430588335624E-3</v>
      </c>
      <c r="O86" s="84">
        <f>L86/'סכום נכסי הקרן'!$C$42</f>
        <v>3.0180081374379345E-4</v>
      </c>
    </row>
    <row r="87" spans="2:15">
      <c r="B87" s="76" t="s">
        <v>1058</v>
      </c>
      <c r="C87" s="73" t="s">
        <v>1059</v>
      </c>
      <c r="D87" s="86" t="s">
        <v>119</v>
      </c>
      <c r="E87" s="86" t="s">
        <v>26</v>
      </c>
      <c r="F87" s="73" t="s">
        <v>458</v>
      </c>
      <c r="G87" s="86" t="s">
        <v>297</v>
      </c>
      <c r="H87" s="86" t="s">
        <v>132</v>
      </c>
      <c r="I87" s="83">
        <v>890899.24846100016</v>
      </c>
      <c r="J87" s="85">
        <v>156.1</v>
      </c>
      <c r="K87" s="73"/>
      <c r="L87" s="83">
        <v>1390.6937268170002</v>
      </c>
      <c r="M87" s="84">
        <v>1.2911883764950335E-3</v>
      </c>
      <c r="N87" s="84">
        <f t="shared" si="1"/>
        <v>3.056360411107822E-3</v>
      </c>
      <c r="O87" s="84">
        <f>L87/'סכום נכסי הקרן'!$C$42</f>
        <v>1.80785597340306E-4</v>
      </c>
    </row>
    <row r="88" spans="2:15">
      <c r="B88" s="76" t="s">
        <v>1060</v>
      </c>
      <c r="C88" s="73" t="s">
        <v>1061</v>
      </c>
      <c r="D88" s="86" t="s">
        <v>119</v>
      </c>
      <c r="E88" s="86" t="s">
        <v>26</v>
      </c>
      <c r="F88" s="73" t="s">
        <v>509</v>
      </c>
      <c r="G88" s="86" t="s">
        <v>304</v>
      </c>
      <c r="H88" s="86" t="s">
        <v>132</v>
      </c>
      <c r="I88" s="83">
        <v>189445.30347700004</v>
      </c>
      <c r="J88" s="85">
        <v>363</v>
      </c>
      <c r="K88" s="73"/>
      <c r="L88" s="83">
        <v>687.68645162300004</v>
      </c>
      <c r="M88" s="84">
        <v>2.6660719625182737E-4</v>
      </c>
      <c r="N88" s="84">
        <f t="shared" si="1"/>
        <v>1.5113447378570994E-3</v>
      </c>
      <c r="O88" s="84">
        <f>L88/'סכום נכסי הקרן'!$C$42</f>
        <v>8.9396970405590352E-5</v>
      </c>
    </row>
    <row r="89" spans="2:15">
      <c r="B89" s="76" t="s">
        <v>1062</v>
      </c>
      <c r="C89" s="73" t="s">
        <v>1063</v>
      </c>
      <c r="D89" s="86" t="s">
        <v>119</v>
      </c>
      <c r="E89" s="86" t="s">
        <v>26</v>
      </c>
      <c r="F89" s="73" t="s">
        <v>1064</v>
      </c>
      <c r="G89" s="86" t="s">
        <v>126</v>
      </c>
      <c r="H89" s="86" t="s">
        <v>132</v>
      </c>
      <c r="I89" s="83">
        <v>30926.627649000002</v>
      </c>
      <c r="J89" s="85">
        <v>2923</v>
      </c>
      <c r="K89" s="73"/>
      <c r="L89" s="83">
        <v>903.9853261720001</v>
      </c>
      <c r="M89" s="84">
        <v>3.2867525707189833E-4</v>
      </c>
      <c r="N89" s="84">
        <f t="shared" si="1"/>
        <v>1.9867098771331844E-3</v>
      </c>
      <c r="O89" s="84">
        <f>L89/'סכום נכסי הקרן'!$C$42</f>
        <v>1.1751511064404308E-4</v>
      </c>
    </row>
    <row r="90" spans="2:15">
      <c r="B90" s="76" t="s">
        <v>1065</v>
      </c>
      <c r="C90" s="73" t="s">
        <v>1066</v>
      </c>
      <c r="D90" s="86" t="s">
        <v>119</v>
      </c>
      <c r="E90" s="86" t="s">
        <v>26</v>
      </c>
      <c r="F90" s="73" t="s">
        <v>1067</v>
      </c>
      <c r="G90" s="86" t="s">
        <v>157</v>
      </c>
      <c r="H90" s="86" t="s">
        <v>132</v>
      </c>
      <c r="I90" s="83">
        <v>6419.4782280000009</v>
      </c>
      <c r="J90" s="85">
        <v>8834</v>
      </c>
      <c r="K90" s="73"/>
      <c r="L90" s="83">
        <v>567.09670664100008</v>
      </c>
      <c r="M90" s="84">
        <v>1.9359385749742898E-4</v>
      </c>
      <c r="N90" s="84">
        <f t="shared" si="1"/>
        <v>1.2463218104925382E-3</v>
      </c>
      <c r="O90" s="84">
        <f>L90/'סכום נכסי הקרן'!$C$42</f>
        <v>7.3720701318230912E-5</v>
      </c>
    </row>
    <row r="91" spans="2:15">
      <c r="B91" s="76" t="s">
        <v>1068</v>
      </c>
      <c r="C91" s="73" t="s">
        <v>1069</v>
      </c>
      <c r="D91" s="86" t="s">
        <v>119</v>
      </c>
      <c r="E91" s="86" t="s">
        <v>26</v>
      </c>
      <c r="F91" s="73" t="s">
        <v>1070</v>
      </c>
      <c r="G91" s="86" t="s">
        <v>128</v>
      </c>
      <c r="H91" s="86" t="s">
        <v>132</v>
      </c>
      <c r="I91" s="83">
        <v>725529.59690100013</v>
      </c>
      <c r="J91" s="85">
        <v>178.2</v>
      </c>
      <c r="K91" s="73"/>
      <c r="L91" s="83">
        <v>1292.8937416360004</v>
      </c>
      <c r="M91" s="84">
        <v>1.4206079342648809E-3</v>
      </c>
      <c r="N91" s="84">
        <f t="shared" si="1"/>
        <v>2.8414230764882975E-3</v>
      </c>
      <c r="O91" s="84">
        <f>L91/'סכום נכסי הקרן'!$C$42</f>
        <v>1.6807192185599377E-4</v>
      </c>
    </row>
    <row r="92" spans="2:15">
      <c r="B92" s="76" t="s">
        <v>1071</v>
      </c>
      <c r="C92" s="73" t="s">
        <v>1072</v>
      </c>
      <c r="D92" s="86" t="s">
        <v>119</v>
      </c>
      <c r="E92" s="86" t="s">
        <v>26</v>
      </c>
      <c r="F92" s="73" t="s">
        <v>511</v>
      </c>
      <c r="G92" s="86" t="s">
        <v>512</v>
      </c>
      <c r="H92" s="86" t="s">
        <v>132</v>
      </c>
      <c r="I92" s="83">
        <v>21231.147957000005</v>
      </c>
      <c r="J92" s="85">
        <v>8861</v>
      </c>
      <c r="K92" s="73"/>
      <c r="L92" s="83">
        <v>1881.2920204310003</v>
      </c>
      <c r="M92" s="84">
        <v>5.9737878725551292E-4</v>
      </c>
      <c r="N92" s="84">
        <f t="shared" si="1"/>
        <v>4.1345598546264108E-3</v>
      </c>
      <c r="O92" s="84">
        <f>L92/'סכום נכסי הקרן'!$C$42</f>
        <v>2.4456175729188742E-4</v>
      </c>
    </row>
    <row r="93" spans="2:15">
      <c r="B93" s="76" t="s">
        <v>1073</v>
      </c>
      <c r="C93" s="73" t="s">
        <v>1074</v>
      </c>
      <c r="D93" s="86" t="s">
        <v>119</v>
      </c>
      <c r="E93" s="86" t="s">
        <v>26</v>
      </c>
      <c r="F93" s="73" t="s">
        <v>1075</v>
      </c>
      <c r="G93" s="86" t="s">
        <v>126</v>
      </c>
      <c r="H93" s="86" t="s">
        <v>132</v>
      </c>
      <c r="I93" s="83">
        <v>66390.539827000015</v>
      </c>
      <c r="J93" s="85">
        <v>2185</v>
      </c>
      <c r="K93" s="73"/>
      <c r="L93" s="83">
        <v>1450.6332952370003</v>
      </c>
      <c r="M93" s="84">
        <v>7.0503020494113106E-4</v>
      </c>
      <c r="N93" s="84">
        <f t="shared" si="1"/>
        <v>3.1880910146513323E-3</v>
      </c>
      <c r="O93" s="84">
        <f>L93/'סכום נכסי הקרן'!$C$42</f>
        <v>1.8857754352671159E-4</v>
      </c>
    </row>
    <row r="94" spans="2:15">
      <c r="B94" s="76" t="s">
        <v>1076</v>
      </c>
      <c r="C94" s="73" t="s">
        <v>1077</v>
      </c>
      <c r="D94" s="86" t="s">
        <v>119</v>
      </c>
      <c r="E94" s="86" t="s">
        <v>26</v>
      </c>
      <c r="F94" s="73" t="s">
        <v>1078</v>
      </c>
      <c r="G94" s="86" t="s">
        <v>468</v>
      </c>
      <c r="H94" s="86" t="s">
        <v>132</v>
      </c>
      <c r="I94" s="83">
        <v>18558.260272</v>
      </c>
      <c r="J94" s="85">
        <v>4892</v>
      </c>
      <c r="K94" s="73"/>
      <c r="L94" s="83">
        <v>907.87009249900018</v>
      </c>
      <c r="M94" s="84">
        <v>2.5116097419750338E-4</v>
      </c>
      <c r="N94" s="84">
        <f t="shared" si="1"/>
        <v>1.99524751973507E-3</v>
      </c>
      <c r="O94" s="84">
        <f>L94/'סכום נכסי הקרן'!$C$42</f>
        <v>1.1802011745281158E-4</v>
      </c>
    </row>
    <row r="95" spans="2:15">
      <c r="B95" s="76" t="s">
        <v>1079</v>
      </c>
      <c r="C95" s="73" t="s">
        <v>1080</v>
      </c>
      <c r="D95" s="86" t="s">
        <v>119</v>
      </c>
      <c r="E95" s="86" t="s">
        <v>26</v>
      </c>
      <c r="F95" s="73" t="s">
        <v>462</v>
      </c>
      <c r="G95" s="86" t="s">
        <v>156</v>
      </c>
      <c r="H95" s="86" t="s">
        <v>132</v>
      </c>
      <c r="I95" s="83">
        <v>135353.85877200001</v>
      </c>
      <c r="J95" s="85">
        <v>1232</v>
      </c>
      <c r="K95" s="73"/>
      <c r="L95" s="83">
        <v>1667.5595400670004</v>
      </c>
      <c r="M95" s="84">
        <v>8.186551199687185E-4</v>
      </c>
      <c r="N95" s="84">
        <f t="shared" si="1"/>
        <v>3.6648349403941849E-3</v>
      </c>
      <c r="O95" s="84">
        <f>L95/'סכום נכסי הקרן'!$C$42</f>
        <v>2.1677723983233932E-4</v>
      </c>
    </row>
    <row r="96" spans="2:15">
      <c r="B96" s="76" t="s">
        <v>1081</v>
      </c>
      <c r="C96" s="73" t="s">
        <v>1082</v>
      </c>
      <c r="D96" s="86" t="s">
        <v>119</v>
      </c>
      <c r="E96" s="86" t="s">
        <v>26</v>
      </c>
      <c r="F96" s="73" t="s">
        <v>1083</v>
      </c>
      <c r="G96" s="86" t="s">
        <v>127</v>
      </c>
      <c r="H96" s="86" t="s">
        <v>132</v>
      </c>
      <c r="I96" s="83">
        <v>9106.4833170000002</v>
      </c>
      <c r="J96" s="85">
        <v>11980</v>
      </c>
      <c r="K96" s="73"/>
      <c r="L96" s="83">
        <v>1090.9567014240004</v>
      </c>
      <c r="M96" s="84">
        <v>7.4622857990634206E-4</v>
      </c>
      <c r="N96" s="84">
        <f t="shared" si="1"/>
        <v>2.3976212793428782E-3</v>
      </c>
      <c r="O96" s="84">
        <f>L96/'סכום נכסי הקרן'!$C$42</f>
        <v>1.4182077270943278E-4</v>
      </c>
    </row>
    <row r="97" spans="2:15">
      <c r="B97" s="76" t="s">
        <v>1084</v>
      </c>
      <c r="C97" s="73" t="s">
        <v>1085</v>
      </c>
      <c r="D97" s="86" t="s">
        <v>119</v>
      </c>
      <c r="E97" s="86" t="s">
        <v>26</v>
      </c>
      <c r="F97" s="73" t="s">
        <v>1086</v>
      </c>
      <c r="G97" s="86" t="s">
        <v>437</v>
      </c>
      <c r="H97" s="86" t="s">
        <v>132</v>
      </c>
      <c r="I97" s="83">
        <v>6971.8377790000013</v>
      </c>
      <c r="J97" s="85">
        <v>42230</v>
      </c>
      <c r="K97" s="73"/>
      <c r="L97" s="83">
        <v>2944.2070942690007</v>
      </c>
      <c r="M97" s="84">
        <v>1.0891178750709616E-3</v>
      </c>
      <c r="N97" s="84">
        <f t="shared" si="1"/>
        <v>6.4705533874970002E-3</v>
      </c>
      <c r="O97" s="84">
        <f>L97/'סכום נכסי הקרן'!$C$42</f>
        <v>3.8273721090929233E-4</v>
      </c>
    </row>
    <row r="98" spans="2:15">
      <c r="B98" s="76" t="s">
        <v>1087</v>
      </c>
      <c r="C98" s="73" t="s">
        <v>1088</v>
      </c>
      <c r="D98" s="86" t="s">
        <v>119</v>
      </c>
      <c r="E98" s="86" t="s">
        <v>26</v>
      </c>
      <c r="F98" s="73" t="s">
        <v>1089</v>
      </c>
      <c r="G98" s="86" t="s">
        <v>533</v>
      </c>
      <c r="H98" s="86" t="s">
        <v>132</v>
      </c>
      <c r="I98" s="83">
        <v>4623.5092130000012</v>
      </c>
      <c r="J98" s="85">
        <v>26410</v>
      </c>
      <c r="K98" s="73"/>
      <c r="L98" s="83">
        <v>1221.0687830729998</v>
      </c>
      <c r="M98" s="84">
        <v>3.3566466538760797E-4</v>
      </c>
      <c r="N98" s="84">
        <f t="shared" si="1"/>
        <v>2.68357167064076E-3</v>
      </c>
      <c r="O98" s="84">
        <f>L98/'סכום נכסי הקרן'!$C$42</f>
        <v>1.5873491415446738E-4</v>
      </c>
    </row>
    <row r="99" spans="2:15">
      <c r="B99" s="76" t="s">
        <v>1090</v>
      </c>
      <c r="C99" s="73" t="s">
        <v>1091</v>
      </c>
      <c r="D99" s="86" t="s">
        <v>119</v>
      </c>
      <c r="E99" s="86" t="s">
        <v>26</v>
      </c>
      <c r="F99" s="73" t="s">
        <v>464</v>
      </c>
      <c r="G99" s="86" t="s">
        <v>304</v>
      </c>
      <c r="H99" s="86" t="s">
        <v>132</v>
      </c>
      <c r="I99" s="83">
        <v>9288.2195230000016</v>
      </c>
      <c r="J99" s="85">
        <v>31450</v>
      </c>
      <c r="K99" s="73"/>
      <c r="L99" s="83">
        <v>2921.1450398380007</v>
      </c>
      <c r="M99" s="84">
        <v>8.7359066745433458E-4</v>
      </c>
      <c r="N99" s="84">
        <f t="shared" si="1"/>
        <v>6.4198693664199447E-3</v>
      </c>
      <c r="O99" s="84">
        <f>L99/'סכום נכסי הקרן'!$C$42</f>
        <v>3.7973921990249772E-4</v>
      </c>
    </row>
    <row r="100" spans="2:15">
      <c r="B100" s="76" t="s">
        <v>1092</v>
      </c>
      <c r="C100" s="73" t="s">
        <v>1093</v>
      </c>
      <c r="D100" s="86" t="s">
        <v>119</v>
      </c>
      <c r="E100" s="86" t="s">
        <v>26</v>
      </c>
      <c r="F100" s="73" t="s">
        <v>1094</v>
      </c>
      <c r="G100" s="86" t="s">
        <v>285</v>
      </c>
      <c r="H100" s="86" t="s">
        <v>132</v>
      </c>
      <c r="I100" s="83">
        <v>619.35616300000015</v>
      </c>
      <c r="J100" s="85">
        <v>17300</v>
      </c>
      <c r="K100" s="73"/>
      <c r="L100" s="83">
        <v>107.14861614700001</v>
      </c>
      <c r="M100" s="84">
        <v>1.7469958880354189E-5</v>
      </c>
      <c r="N100" s="84">
        <f t="shared" si="1"/>
        <v>2.3548304143588945E-4</v>
      </c>
      <c r="O100" s="84">
        <f>L100/'סכום נכסי הקרן'!$C$42</f>
        <v>1.3928966673818579E-5</v>
      </c>
    </row>
    <row r="101" spans="2:15">
      <c r="B101" s="76" t="s">
        <v>1095</v>
      </c>
      <c r="C101" s="73" t="s">
        <v>1096</v>
      </c>
      <c r="D101" s="86" t="s">
        <v>119</v>
      </c>
      <c r="E101" s="86" t="s">
        <v>26</v>
      </c>
      <c r="F101" s="73" t="s">
        <v>1097</v>
      </c>
      <c r="G101" s="86" t="s">
        <v>384</v>
      </c>
      <c r="H101" s="86" t="s">
        <v>132</v>
      </c>
      <c r="I101" s="83">
        <v>5424.972576000001</v>
      </c>
      <c r="J101" s="85">
        <v>15780</v>
      </c>
      <c r="K101" s="73"/>
      <c r="L101" s="83">
        <v>856.060672479</v>
      </c>
      <c r="M101" s="84">
        <v>5.6818162381368589E-4</v>
      </c>
      <c r="N101" s="84">
        <f t="shared" si="1"/>
        <v>1.8813847351275555E-3</v>
      </c>
      <c r="O101" s="84">
        <f>L101/'סכום נכסי הקרן'!$C$42</f>
        <v>1.112850637414468E-4</v>
      </c>
    </row>
    <row r="102" spans="2:15">
      <c r="B102" s="76" t="s">
        <v>1098</v>
      </c>
      <c r="C102" s="73" t="s">
        <v>1099</v>
      </c>
      <c r="D102" s="86" t="s">
        <v>119</v>
      </c>
      <c r="E102" s="86" t="s">
        <v>26</v>
      </c>
      <c r="F102" s="73" t="s">
        <v>585</v>
      </c>
      <c r="G102" s="86" t="s">
        <v>156</v>
      </c>
      <c r="H102" s="86" t="s">
        <v>132</v>
      </c>
      <c r="I102" s="83">
        <v>152986.35162000003</v>
      </c>
      <c r="J102" s="85">
        <v>1494</v>
      </c>
      <c r="K102" s="73"/>
      <c r="L102" s="83">
        <v>2285.6160931999998</v>
      </c>
      <c r="M102" s="84">
        <v>8.2141950861426213E-4</v>
      </c>
      <c r="N102" s="84">
        <f t="shared" si="1"/>
        <v>5.023152407709567E-3</v>
      </c>
      <c r="O102" s="84">
        <f>L102/'סכום נכסי הקרן'!$C$42</f>
        <v>2.9712255310557814E-4</v>
      </c>
    </row>
    <row r="103" spans="2:15">
      <c r="B103" s="76" t="s">
        <v>1100</v>
      </c>
      <c r="C103" s="73" t="s">
        <v>1101</v>
      </c>
      <c r="D103" s="86" t="s">
        <v>119</v>
      </c>
      <c r="E103" s="86" t="s">
        <v>26</v>
      </c>
      <c r="F103" s="73" t="s">
        <v>1102</v>
      </c>
      <c r="G103" s="86" t="s">
        <v>157</v>
      </c>
      <c r="H103" s="86" t="s">
        <v>132</v>
      </c>
      <c r="I103" s="83">
        <v>257.63567500000005</v>
      </c>
      <c r="J103" s="85">
        <v>11690</v>
      </c>
      <c r="K103" s="73"/>
      <c r="L103" s="83">
        <v>30.117610408000004</v>
      </c>
      <c r="M103" s="84">
        <v>5.4770084869971381E-6</v>
      </c>
      <c r="N103" s="84">
        <f t="shared" si="1"/>
        <v>6.6190182894448977E-5</v>
      </c>
      <c r="O103" s="84">
        <f>L103/'סכום נכסי הקרן'!$C$42</f>
        <v>3.9151900113441568E-6</v>
      </c>
    </row>
    <row r="104" spans="2:15">
      <c r="B104" s="76" t="s">
        <v>1103</v>
      </c>
      <c r="C104" s="73" t="s">
        <v>1104</v>
      </c>
      <c r="D104" s="86" t="s">
        <v>119</v>
      </c>
      <c r="E104" s="86" t="s">
        <v>26</v>
      </c>
      <c r="F104" s="73" t="s">
        <v>1105</v>
      </c>
      <c r="G104" s="86" t="s">
        <v>476</v>
      </c>
      <c r="H104" s="86" t="s">
        <v>132</v>
      </c>
      <c r="I104" s="83">
        <v>8825.2172980000014</v>
      </c>
      <c r="J104" s="85">
        <v>8450</v>
      </c>
      <c r="K104" s="73"/>
      <c r="L104" s="83">
        <v>745.73086170500005</v>
      </c>
      <c r="M104" s="84">
        <v>4.1888107530508391E-4</v>
      </c>
      <c r="N104" s="84">
        <f t="shared" si="1"/>
        <v>1.638910307212743E-3</v>
      </c>
      <c r="O104" s="84">
        <f>L104/'סכום נכסי הקרן'!$C$42</f>
        <v>9.6942552259157521E-5</v>
      </c>
    </row>
    <row r="105" spans="2:15">
      <c r="B105" s="76" t="s">
        <v>1106</v>
      </c>
      <c r="C105" s="73" t="s">
        <v>1107</v>
      </c>
      <c r="D105" s="86" t="s">
        <v>119</v>
      </c>
      <c r="E105" s="86" t="s">
        <v>26</v>
      </c>
      <c r="F105" s="73" t="s">
        <v>500</v>
      </c>
      <c r="G105" s="86" t="s">
        <v>501</v>
      </c>
      <c r="H105" s="86" t="s">
        <v>132</v>
      </c>
      <c r="I105" s="83">
        <v>16235.935698000001</v>
      </c>
      <c r="J105" s="85">
        <v>38400</v>
      </c>
      <c r="K105" s="73"/>
      <c r="L105" s="83">
        <v>6234.599308105001</v>
      </c>
      <c r="M105" s="84">
        <v>9.8846799201210487E-4</v>
      </c>
      <c r="N105" s="84">
        <f t="shared" si="1"/>
        <v>1.3701925979076336E-2</v>
      </c>
      <c r="O105" s="84">
        <f>L105/'סכום נכסי הקרן'!$C$42</f>
        <v>8.1047734548495476E-4</v>
      </c>
    </row>
    <row r="106" spans="2:15">
      <c r="B106" s="76" t="s">
        <v>1108</v>
      </c>
      <c r="C106" s="73" t="s">
        <v>1109</v>
      </c>
      <c r="D106" s="86" t="s">
        <v>119</v>
      </c>
      <c r="E106" s="86" t="s">
        <v>26</v>
      </c>
      <c r="F106" s="73" t="s">
        <v>1110</v>
      </c>
      <c r="G106" s="86" t="s">
        <v>924</v>
      </c>
      <c r="H106" s="86" t="s">
        <v>132</v>
      </c>
      <c r="I106" s="83">
        <v>9917.1597320000019</v>
      </c>
      <c r="J106" s="85">
        <v>23500</v>
      </c>
      <c r="K106" s="73"/>
      <c r="L106" s="83">
        <v>2330.5325371020003</v>
      </c>
      <c r="M106" s="84">
        <v>2.2404833645829457E-4</v>
      </c>
      <c r="N106" s="84">
        <f t="shared" si="1"/>
        <v>5.1218663360912148E-3</v>
      </c>
      <c r="O106" s="84">
        <f>L106/'סכום נכסי הקרן'!$C$42</f>
        <v>3.029615426578004E-4</v>
      </c>
    </row>
    <row r="107" spans="2:15">
      <c r="B107" s="76" t="s">
        <v>1111</v>
      </c>
      <c r="C107" s="73" t="s">
        <v>1112</v>
      </c>
      <c r="D107" s="86" t="s">
        <v>119</v>
      </c>
      <c r="E107" s="86" t="s">
        <v>26</v>
      </c>
      <c r="F107" s="73" t="s">
        <v>611</v>
      </c>
      <c r="G107" s="86" t="s">
        <v>476</v>
      </c>
      <c r="H107" s="86" t="s">
        <v>132</v>
      </c>
      <c r="I107" s="83">
        <v>36587.687252000003</v>
      </c>
      <c r="J107" s="85">
        <v>2810</v>
      </c>
      <c r="K107" s="73"/>
      <c r="L107" s="83">
        <v>1028.1140117750001</v>
      </c>
      <c r="M107" s="84">
        <v>6.7556665053377762E-4</v>
      </c>
      <c r="N107" s="84">
        <f t="shared" si="1"/>
        <v>2.2595104177872238E-3</v>
      </c>
      <c r="O107" s="84">
        <f>L107/'סכום נכסי הקרן'!$C$42</f>
        <v>1.3365143033908285E-4</v>
      </c>
    </row>
    <row r="108" spans="2:15">
      <c r="B108" s="76" t="s">
        <v>1113</v>
      </c>
      <c r="C108" s="73" t="s">
        <v>1114</v>
      </c>
      <c r="D108" s="86" t="s">
        <v>119</v>
      </c>
      <c r="E108" s="86" t="s">
        <v>26</v>
      </c>
      <c r="F108" s="73" t="s">
        <v>373</v>
      </c>
      <c r="G108" s="86" t="s">
        <v>297</v>
      </c>
      <c r="H108" s="86" t="s">
        <v>132</v>
      </c>
      <c r="I108" s="83">
        <v>11259.482821000001</v>
      </c>
      <c r="J108" s="85">
        <v>21760</v>
      </c>
      <c r="K108" s="73"/>
      <c r="L108" s="83">
        <v>2450.0634618070003</v>
      </c>
      <c r="M108" s="84">
        <v>9.2297174986513426E-4</v>
      </c>
      <c r="N108" s="84">
        <f t="shared" si="1"/>
        <v>5.3845622691545162E-3</v>
      </c>
      <c r="O108" s="84">
        <f>L108/'סכום נכסי הקרן'!$C$42</f>
        <v>3.1850016860162484E-4</v>
      </c>
    </row>
    <row r="109" spans="2:15">
      <c r="B109" s="76" t="s">
        <v>1115</v>
      </c>
      <c r="C109" s="73" t="s">
        <v>1116</v>
      </c>
      <c r="D109" s="86" t="s">
        <v>119</v>
      </c>
      <c r="E109" s="86" t="s">
        <v>26</v>
      </c>
      <c r="F109" s="73" t="s">
        <v>375</v>
      </c>
      <c r="G109" s="86" t="s">
        <v>297</v>
      </c>
      <c r="H109" s="86" t="s">
        <v>132</v>
      </c>
      <c r="I109" s="83">
        <v>161626.72047400003</v>
      </c>
      <c r="J109" s="85">
        <v>1555</v>
      </c>
      <c r="K109" s="73"/>
      <c r="L109" s="83">
        <v>2513.2955033700005</v>
      </c>
      <c r="M109" s="84">
        <v>8.3199362366874344E-4</v>
      </c>
      <c r="N109" s="84">
        <f t="shared" si="1"/>
        <v>5.5235288185967206E-3</v>
      </c>
      <c r="O109" s="84">
        <f>L109/'סכום נכסי הקרן'!$C$42</f>
        <v>3.2672012543653352E-4</v>
      </c>
    </row>
    <row r="110" spans="2:15">
      <c r="B110" s="76" t="s">
        <v>1117</v>
      </c>
      <c r="C110" s="73" t="s">
        <v>1118</v>
      </c>
      <c r="D110" s="86" t="s">
        <v>119</v>
      </c>
      <c r="E110" s="86" t="s">
        <v>26</v>
      </c>
      <c r="F110" s="73" t="s">
        <v>1119</v>
      </c>
      <c r="G110" s="86" t="s">
        <v>533</v>
      </c>
      <c r="H110" s="86" t="s">
        <v>132</v>
      </c>
      <c r="I110" s="83">
        <v>16973.131018000004</v>
      </c>
      <c r="J110" s="85">
        <v>7500</v>
      </c>
      <c r="K110" s="73"/>
      <c r="L110" s="83">
        <v>1272.9848263380002</v>
      </c>
      <c r="M110" s="84">
        <v>3.5037380730254059E-4</v>
      </c>
      <c r="N110" s="84">
        <f t="shared" si="1"/>
        <v>2.7976687836691466E-3</v>
      </c>
      <c r="O110" s="84">
        <f>L110/'סכום נכסי הקרן'!$C$42</f>
        <v>1.6548382853598978E-4</v>
      </c>
    </row>
    <row r="111" spans="2:15">
      <c r="B111" s="76" t="s">
        <v>1120</v>
      </c>
      <c r="C111" s="73" t="s">
        <v>1121</v>
      </c>
      <c r="D111" s="86" t="s">
        <v>119</v>
      </c>
      <c r="E111" s="86" t="s">
        <v>26</v>
      </c>
      <c r="F111" s="73" t="s">
        <v>1122</v>
      </c>
      <c r="G111" s="86" t="s">
        <v>533</v>
      </c>
      <c r="H111" s="86" t="s">
        <v>132</v>
      </c>
      <c r="I111" s="83">
        <v>4136.8045060000013</v>
      </c>
      <c r="J111" s="85">
        <v>21820</v>
      </c>
      <c r="K111" s="73"/>
      <c r="L111" s="83">
        <v>902.65074328300022</v>
      </c>
      <c r="M111" s="84">
        <v>3.0029977722176993E-4</v>
      </c>
      <c r="N111" s="84">
        <f t="shared" si="1"/>
        <v>1.9837768328340509E-3</v>
      </c>
      <c r="O111" s="84">
        <f>L111/'סכום נכסי הקרן'!$C$42</f>
        <v>1.1734161927053971E-4</v>
      </c>
    </row>
    <row r="112" spans="2:15">
      <c r="B112" s="76" t="s">
        <v>1123</v>
      </c>
      <c r="C112" s="73" t="s">
        <v>1124</v>
      </c>
      <c r="D112" s="86" t="s">
        <v>119</v>
      </c>
      <c r="E112" s="86" t="s">
        <v>26</v>
      </c>
      <c r="F112" s="73" t="s">
        <v>1125</v>
      </c>
      <c r="G112" s="86" t="s">
        <v>126</v>
      </c>
      <c r="H112" s="86" t="s">
        <v>132</v>
      </c>
      <c r="I112" s="83">
        <v>411499.18386000005</v>
      </c>
      <c r="J112" s="85">
        <v>317.89999999999998</v>
      </c>
      <c r="K112" s="73"/>
      <c r="L112" s="83">
        <v>1308.1559054800002</v>
      </c>
      <c r="M112" s="84">
        <v>3.6614445110062468E-4</v>
      </c>
      <c r="N112" s="84">
        <f t="shared" si="1"/>
        <v>2.8749650940160577E-3</v>
      </c>
      <c r="O112" s="84">
        <f>L112/'סכום נכסי הקרן'!$C$42</f>
        <v>1.7005595281409573E-4</v>
      </c>
    </row>
    <row r="113" spans="2:15">
      <c r="B113" s="76" t="s">
        <v>1126</v>
      </c>
      <c r="C113" s="73" t="s">
        <v>1127</v>
      </c>
      <c r="D113" s="86" t="s">
        <v>119</v>
      </c>
      <c r="E113" s="86" t="s">
        <v>26</v>
      </c>
      <c r="F113" s="73" t="s">
        <v>621</v>
      </c>
      <c r="G113" s="86" t="s">
        <v>304</v>
      </c>
      <c r="H113" s="86" t="s">
        <v>132</v>
      </c>
      <c r="I113" s="83">
        <v>558076.45594200003</v>
      </c>
      <c r="J113" s="85">
        <v>297</v>
      </c>
      <c r="K113" s="73"/>
      <c r="L113" s="83">
        <v>1657.4870741490004</v>
      </c>
      <c r="M113" s="84">
        <v>6.0873778119996196E-4</v>
      </c>
      <c r="N113" s="84">
        <f t="shared" si="1"/>
        <v>3.6426984444279105E-3</v>
      </c>
      <c r="O113" s="84">
        <f>L113/'סכום נכסי הקרן'!$C$42</f>
        <v>2.1546785248661274E-4</v>
      </c>
    </row>
    <row r="114" spans="2:15">
      <c r="B114" s="76" t="s">
        <v>1128</v>
      </c>
      <c r="C114" s="73" t="s">
        <v>1129</v>
      </c>
      <c r="D114" s="86" t="s">
        <v>119</v>
      </c>
      <c r="E114" s="86" t="s">
        <v>26</v>
      </c>
      <c r="F114" s="73" t="s">
        <v>532</v>
      </c>
      <c r="G114" s="86" t="s">
        <v>533</v>
      </c>
      <c r="H114" s="86" t="s">
        <v>132</v>
      </c>
      <c r="I114" s="83">
        <v>297747.05115000007</v>
      </c>
      <c r="J114" s="85">
        <v>1769</v>
      </c>
      <c r="K114" s="73"/>
      <c r="L114" s="83">
        <v>5267.145334877001</v>
      </c>
      <c r="M114" s="84">
        <v>1.1207587828920133E-3</v>
      </c>
      <c r="N114" s="84">
        <f t="shared" si="1"/>
        <v>1.1575729559027251E-2</v>
      </c>
      <c r="O114" s="84">
        <f>L114/'סכום נכסי הקרן'!$C$42</f>
        <v>6.8471152007234647E-4</v>
      </c>
    </row>
    <row r="115" spans="2:15">
      <c r="B115" s="76" t="s">
        <v>1130</v>
      </c>
      <c r="C115" s="73" t="s">
        <v>1131</v>
      </c>
      <c r="D115" s="86" t="s">
        <v>119</v>
      </c>
      <c r="E115" s="86" t="s">
        <v>26</v>
      </c>
      <c r="F115" s="73" t="s">
        <v>1132</v>
      </c>
      <c r="G115" s="86" t="s">
        <v>127</v>
      </c>
      <c r="H115" s="86" t="s">
        <v>132</v>
      </c>
      <c r="I115" s="83">
        <v>4591.5623890000006</v>
      </c>
      <c r="J115" s="85">
        <v>26950</v>
      </c>
      <c r="K115" s="73"/>
      <c r="L115" s="83">
        <v>1237.4260638340002</v>
      </c>
      <c r="M115" s="84">
        <v>5.3477310205298141E-4</v>
      </c>
      <c r="N115" s="84">
        <f t="shared" si="1"/>
        <v>2.7195204524517787E-3</v>
      </c>
      <c r="O115" s="84">
        <f>L115/'סכום נכסי הקרן'!$C$42</f>
        <v>1.6086130669958141E-4</v>
      </c>
    </row>
    <row r="116" spans="2:15">
      <c r="B116" s="76" t="s">
        <v>1133</v>
      </c>
      <c r="C116" s="73" t="s">
        <v>1134</v>
      </c>
      <c r="D116" s="86" t="s">
        <v>119</v>
      </c>
      <c r="E116" s="86" t="s">
        <v>26</v>
      </c>
      <c r="F116" s="73" t="s">
        <v>1135</v>
      </c>
      <c r="G116" s="86" t="s">
        <v>951</v>
      </c>
      <c r="H116" s="86" t="s">
        <v>132</v>
      </c>
      <c r="I116" s="83">
        <v>55846.572284000016</v>
      </c>
      <c r="J116" s="85">
        <v>864</v>
      </c>
      <c r="K116" s="73"/>
      <c r="L116" s="83">
        <v>482.51438453100002</v>
      </c>
      <c r="M116" s="84">
        <v>5.579926789664795E-4</v>
      </c>
      <c r="N116" s="84">
        <f t="shared" si="1"/>
        <v>1.0604332458203889E-3</v>
      </c>
      <c r="O116" s="84">
        <f>L116/'סכום נכסי הקרן'!$C$42</f>
        <v>6.2725278435232098E-5</v>
      </c>
    </row>
    <row r="117" spans="2:15">
      <c r="B117" s="72"/>
      <c r="C117" s="73"/>
      <c r="D117" s="73"/>
      <c r="E117" s="73"/>
      <c r="F117" s="73"/>
      <c r="G117" s="73"/>
      <c r="H117" s="73"/>
      <c r="I117" s="83"/>
      <c r="J117" s="85"/>
      <c r="K117" s="73"/>
      <c r="L117" s="73"/>
      <c r="M117" s="73"/>
      <c r="N117" s="84"/>
      <c r="O117" s="73"/>
    </row>
    <row r="118" spans="2:15">
      <c r="B118" s="92" t="s">
        <v>27</v>
      </c>
      <c r="C118" s="71"/>
      <c r="D118" s="71"/>
      <c r="E118" s="71"/>
      <c r="F118" s="71"/>
      <c r="G118" s="71"/>
      <c r="H118" s="71"/>
      <c r="I118" s="80"/>
      <c r="J118" s="82"/>
      <c r="K118" s="80">
        <v>24.335952267</v>
      </c>
      <c r="L118" s="80">
        <f>SUM(L119:L186)</f>
        <v>20074.157246807004</v>
      </c>
      <c r="M118" s="71"/>
      <c r="N118" s="81">
        <f t="shared" si="1"/>
        <v>4.4117448948245389E-2</v>
      </c>
      <c r="O118" s="81">
        <f>L118/'סכום נכסי הקרן'!$C$42</f>
        <v>2.6095742283051143E-3</v>
      </c>
    </row>
    <row r="119" spans="2:15">
      <c r="B119" s="76" t="s">
        <v>1136</v>
      </c>
      <c r="C119" s="73" t="s">
        <v>1137</v>
      </c>
      <c r="D119" s="86" t="s">
        <v>119</v>
      </c>
      <c r="E119" s="86" t="s">
        <v>26</v>
      </c>
      <c r="F119" s="73" t="s">
        <v>1138</v>
      </c>
      <c r="G119" s="86" t="s">
        <v>1139</v>
      </c>
      <c r="H119" s="86" t="s">
        <v>132</v>
      </c>
      <c r="I119" s="83">
        <v>249279.94204000002</v>
      </c>
      <c r="J119" s="85">
        <v>165.9</v>
      </c>
      <c r="K119" s="73"/>
      <c r="L119" s="83">
        <v>413.55542385400003</v>
      </c>
      <c r="M119" s="84">
        <v>8.3974175967583057E-4</v>
      </c>
      <c r="N119" s="84">
        <f t="shared" si="1"/>
        <v>9.0888051113831336E-4</v>
      </c>
      <c r="O119" s="84">
        <f>L119/'סכום נכסי הקרן'!$C$42</f>
        <v>5.376084100550995E-5</v>
      </c>
    </row>
    <row r="120" spans="2:15">
      <c r="B120" s="76" t="s">
        <v>1140</v>
      </c>
      <c r="C120" s="73" t="s">
        <v>1141</v>
      </c>
      <c r="D120" s="86" t="s">
        <v>119</v>
      </c>
      <c r="E120" s="86" t="s">
        <v>26</v>
      </c>
      <c r="F120" s="73" t="s">
        <v>1142</v>
      </c>
      <c r="G120" s="86" t="s">
        <v>468</v>
      </c>
      <c r="H120" s="86" t="s">
        <v>132</v>
      </c>
      <c r="I120" s="83">
        <v>100983.32230600002</v>
      </c>
      <c r="J120" s="85">
        <v>435.2</v>
      </c>
      <c r="K120" s="73"/>
      <c r="L120" s="83">
        <v>439.47941871900008</v>
      </c>
      <c r="M120" s="84">
        <v>6.1255641905160071E-4</v>
      </c>
      <c r="N120" s="84">
        <f t="shared" si="1"/>
        <v>9.6585428622285058E-4</v>
      </c>
      <c r="O120" s="84">
        <f>L120/'סכום נכסי הקרן'!$C$42</f>
        <v>5.7130874828732029E-5</v>
      </c>
    </row>
    <row r="121" spans="2:15">
      <c r="B121" s="76" t="s">
        <v>1143</v>
      </c>
      <c r="C121" s="73" t="s">
        <v>1144</v>
      </c>
      <c r="D121" s="86" t="s">
        <v>119</v>
      </c>
      <c r="E121" s="86" t="s">
        <v>26</v>
      </c>
      <c r="F121" s="73" t="s">
        <v>1145</v>
      </c>
      <c r="G121" s="86" t="s">
        <v>1146</v>
      </c>
      <c r="H121" s="86" t="s">
        <v>132</v>
      </c>
      <c r="I121" s="83">
        <v>3441.4973470000004</v>
      </c>
      <c r="J121" s="85">
        <v>1868</v>
      </c>
      <c r="K121" s="73"/>
      <c r="L121" s="83">
        <v>64.287170435000007</v>
      </c>
      <c r="M121" s="84">
        <v>7.7008288819233679E-4</v>
      </c>
      <c r="N121" s="84">
        <f t="shared" si="1"/>
        <v>1.4128543105561189E-4</v>
      </c>
      <c r="O121" s="84">
        <f>L121/'סכום נכסי הקרן'!$C$42</f>
        <v>8.3571201079696022E-6</v>
      </c>
    </row>
    <row r="122" spans="2:15">
      <c r="B122" s="76" t="s">
        <v>1147</v>
      </c>
      <c r="C122" s="73" t="s">
        <v>1148</v>
      </c>
      <c r="D122" s="86" t="s">
        <v>119</v>
      </c>
      <c r="E122" s="86" t="s">
        <v>26</v>
      </c>
      <c r="F122" s="73" t="s">
        <v>1149</v>
      </c>
      <c r="G122" s="86" t="s">
        <v>128</v>
      </c>
      <c r="H122" s="86" t="s">
        <v>132</v>
      </c>
      <c r="I122" s="83">
        <v>44984.054511000009</v>
      </c>
      <c r="J122" s="85">
        <v>426.8</v>
      </c>
      <c r="K122" s="73"/>
      <c r="L122" s="83">
        <v>191.99194463200004</v>
      </c>
      <c r="M122" s="84">
        <v>8.1772063976273787E-4</v>
      </c>
      <c r="N122" s="84">
        <f t="shared" si="1"/>
        <v>4.219452259757448E-4</v>
      </c>
      <c r="O122" s="84">
        <f>L122/'סכום נכסי הקרן'!$C$42</f>
        <v>2.4958319524648616E-5</v>
      </c>
    </row>
    <row r="123" spans="2:15">
      <c r="B123" s="76" t="s">
        <v>1150</v>
      </c>
      <c r="C123" s="73" t="s">
        <v>1151</v>
      </c>
      <c r="D123" s="86" t="s">
        <v>119</v>
      </c>
      <c r="E123" s="86" t="s">
        <v>26</v>
      </c>
      <c r="F123" s="73" t="s">
        <v>1152</v>
      </c>
      <c r="G123" s="86" t="s">
        <v>128</v>
      </c>
      <c r="H123" s="86" t="s">
        <v>132</v>
      </c>
      <c r="I123" s="83">
        <v>19780.875520000005</v>
      </c>
      <c r="J123" s="85">
        <v>2113</v>
      </c>
      <c r="K123" s="73"/>
      <c r="L123" s="83">
        <v>417.96989974300004</v>
      </c>
      <c r="M123" s="84">
        <v>1.170649639774855E-3</v>
      </c>
      <c r="N123" s="84">
        <f t="shared" si="1"/>
        <v>9.1858230894091835E-4</v>
      </c>
      <c r="O123" s="84">
        <f>L123/'סכום נכסי הקרן'!$C$42</f>
        <v>5.4334708310113285E-5</v>
      </c>
    </row>
    <row r="124" spans="2:15">
      <c r="B124" s="76" t="s">
        <v>1153</v>
      </c>
      <c r="C124" s="73" t="s">
        <v>1154</v>
      </c>
      <c r="D124" s="86" t="s">
        <v>119</v>
      </c>
      <c r="E124" s="86" t="s">
        <v>26</v>
      </c>
      <c r="F124" s="73" t="s">
        <v>1155</v>
      </c>
      <c r="G124" s="86" t="s">
        <v>127</v>
      </c>
      <c r="H124" s="86" t="s">
        <v>132</v>
      </c>
      <c r="I124" s="83">
        <v>24733.024800000003</v>
      </c>
      <c r="J124" s="85">
        <v>542.5</v>
      </c>
      <c r="K124" s="73"/>
      <c r="L124" s="83">
        <v>134.17665954000003</v>
      </c>
      <c r="M124" s="84">
        <v>4.3521521567036457E-4</v>
      </c>
      <c r="N124" s="84">
        <f t="shared" si="1"/>
        <v>2.9488321001588317E-4</v>
      </c>
      <c r="O124" s="84">
        <f>L124/'סכום נכסי הקרן'!$C$42</f>
        <v>1.744252316402212E-5</v>
      </c>
    </row>
    <row r="125" spans="2:15">
      <c r="B125" s="76" t="s">
        <v>1156</v>
      </c>
      <c r="C125" s="73" t="s">
        <v>1157</v>
      </c>
      <c r="D125" s="86" t="s">
        <v>119</v>
      </c>
      <c r="E125" s="86" t="s">
        <v>26</v>
      </c>
      <c r="F125" s="73" t="s">
        <v>1158</v>
      </c>
      <c r="G125" s="86" t="s">
        <v>127</v>
      </c>
      <c r="H125" s="86" t="s">
        <v>132</v>
      </c>
      <c r="I125" s="83">
        <v>1.4840000000000002E-2</v>
      </c>
      <c r="J125" s="85">
        <v>6848</v>
      </c>
      <c r="K125" s="73"/>
      <c r="L125" s="83">
        <v>1.0187950000000001E-3</v>
      </c>
      <c r="M125" s="84">
        <v>1.3264084800047052E-9</v>
      </c>
      <c r="N125" s="84">
        <f t="shared" si="1"/>
        <v>2.2390298057656629E-9</v>
      </c>
      <c r="O125" s="84">
        <f>L125/'סכום נכסי הקרן'!$C$42</f>
        <v>1.3243998954670884E-10</v>
      </c>
    </row>
    <row r="126" spans="2:15">
      <c r="B126" s="76" t="s">
        <v>1159</v>
      </c>
      <c r="C126" s="73" t="s">
        <v>1160</v>
      </c>
      <c r="D126" s="86" t="s">
        <v>119</v>
      </c>
      <c r="E126" s="86" t="s">
        <v>26</v>
      </c>
      <c r="F126" s="73" t="s">
        <v>623</v>
      </c>
      <c r="G126" s="86" t="s">
        <v>512</v>
      </c>
      <c r="H126" s="86" t="s">
        <v>132</v>
      </c>
      <c r="I126" s="83">
        <v>1996.8722840000003</v>
      </c>
      <c r="J126" s="85">
        <v>5877</v>
      </c>
      <c r="K126" s="73"/>
      <c r="L126" s="83">
        <v>117.35618415200003</v>
      </c>
      <c r="M126" s="84">
        <v>1.5536736648697521E-4</v>
      </c>
      <c r="N126" s="84">
        <f t="shared" si="1"/>
        <v>2.5791645444594053E-4</v>
      </c>
      <c r="O126" s="84">
        <f>L126/'סכום נכסי הקרן'!$C$42</f>
        <v>1.525591684522649E-5</v>
      </c>
    </row>
    <row r="127" spans="2:15">
      <c r="B127" s="76" t="s">
        <v>1161</v>
      </c>
      <c r="C127" s="73" t="s">
        <v>1162</v>
      </c>
      <c r="D127" s="86" t="s">
        <v>119</v>
      </c>
      <c r="E127" s="86" t="s">
        <v>26</v>
      </c>
      <c r="F127" s="73" t="s">
        <v>1163</v>
      </c>
      <c r="G127" s="86" t="s">
        <v>1164</v>
      </c>
      <c r="H127" s="86" t="s">
        <v>132</v>
      </c>
      <c r="I127" s="83">
        <v>22538.453204000005</v>
      </c>
      <c r="J127" s="85">
        <v>514.70000000000005</v>
      </c>
      <c r="K127" s="73"/>
      <c r="L127" s="83">
        <v>116.00541865200002</v>
      </c>
      <c r="M127" s="84">
        <v>1.1603801326404489E-3</v>
      </c>
      <c r="N127" s="84">
        <f t="shared" si="1"/>
        <v>2.5494784524085018E-4</v>
      </c>
      <c r="O127" s="84">
        <f>L127/'סכום נכסי הקרן'!$C$42</f>
        <v>1.5080321785670783E-5</v>
      </c>
    </row>
    <row r="128" spans="2:15">
      <c r="B128" s="76" t="s">
        <v>1165</v>
      </c>
      <c r="C128" s="73" t="s">
        <v>1166</v>
      </c>
      <c r="D128" s="86" t="s">
        <v>119</v>
      </c>
      <c r="E128" s="86" t="s">
        <v>26</v>
      </c>
      <c r="F128" s="73" t="s">
        <v>1167</v>
      </c>
      <c r="G128" s="86" t="s">
        <v>304</v>
      </c>
      <c r="H128" s="86" t="s">
        <v>132</v>
      </c>
      <c r="I128" s="83">
        <v>12878.558150999999</v>
      </c>
      <c r="J128" s="85">
        <v>3094</v>
      </c>
      <c r="K128" s="73"/>
      <c r="L128" s="83">
        <v>398.46258920300005</v>
      </c>
      <c r="M128" s="84">
        <v>8.0296870758690859E-4</v>
      </c>
      <c r="N128" s="84">
        <f t="shared" si="1"/>
        <v>8.7571063237263259E-4</v>
      </c>
      <c r="O128" s="84">
        <f>L128/'סכום נכסי הקרן'!$C$42</f>
        <v>5.1798822283972603E-5</v>
      </c>
    </row>
    <row r="129" spans="2:15">
      <c r="B129" s="76" t="s">
        <v>1168</v>
      </c>
      <c r="C129" s="73" t="s">
        <v>1169</v>
      </c>
      <c r="D129" s="86" t="s">
        <v>119</v>
      </c>
      <c r="E129" s="86" t="s">
        <v>26</v>
      </c>
      <c r="F129" s="73" t="s">
        <v>1170</v>
      </c>
      <c r="G129" s="86" t="s">
        <v>155</v>
      </c>
      <c r="H129" s="86" t="s">
        <v>132</v>
      </c>
      <c r="I129" s="83">
        <v>481.67565800000006</v>
      </c>
      <c r="J129" s="85">
        <v>7518</v>
      </c>
      <c r="K129" s="73"/>
      <c r="L129" s="83">
        <v>36.212375967000007</v>
      </c>
      <c r="M129" s="84">
        <v>4.2446136461752007E-5</v>
      </c>
      <c r="N129" s="84">
        <f t="shared" si="1"/>
        <v>7.958479294431675E-5</v>
      </c>
      <c r="O129" s="84">
        <f>L129/'סכום נכסי הקרן'!$C$42</f>
        <v>4.7074894306813163E-6</v>
      </c>
    </row>
    <row r="130" spans="2:15">
      <c r="B130" s="76" t="s">
        <v>1171</v>
      </c>
      <c r="C130" s="73" t="s">
        <v>1172</v>
      </c>
      <c r="D130" s="86" t="s">
        <v>119</v>
      </c>
      <c r="E130" s="86" t="s">
        <v>26</v>
      </c>
      <c r="F130" s="73" t="s">
        <v>1173</v>
      </c>
      <c r="G130" s="86" t="s">
        <v>1146</v>
      </c>
      <c r="H130" s="86" t="s">
        <v>132</v>
      </c>
      <c r="I130" s="83">
        <v>13527.518508000001</v>
      </c>
      <c r="J130" s="85">
        <v>472.1</v>
      </c>
      <c r="K130" s="73"/>
      <c r="L130" s="83">
        <v>63.863414884000015</v>
      </c>
      <c r="M130" s="84">
        <v>2.605410750941428E-4</v>
      </c>
      <c r="N130" s="84">
        <f t="shared" si="1"/>
        <v>1.4035413348441491E-4</v>
      </c>
      <c r="O130" s="84">
        <f>L130/'סכום נכסי הקרן'!$C$42</f>
        <v>8.302033284079812E-6</v>
      </c>
    </row>
    <row r="131" spans="2:15">
      <c r="B131" s="76" t="s">
        <v>1174</v>
      </c>
      <c r="C131" s="73" t="s">
        <v>1175</v>
      </c>
      <c r="D131" s="86" t="s">
        <v>119</v>
      </c>
      <c r="E131" s="86" t="s">
        <v>26</v>
      </c>
      <c r="F131" s="73" t="s">
        <v>1176</v>
      </c>
      <c r="G131" s="86" t="s">
        <v>437</v>
      </c>
      <c r="H131" s="86" t="s">
        <v>132</v>
      </c>
      <c r="I131" s="83">
        <v>14180.875572000004</v>
      </c>
      <c r="J131" s="85">
        <v>2414</v>
      </c>
      <c r="K131" s="73"/>
      <c r="L131" s="83">
        <v>342.32633631300001</v>
      </c>
      <c r="M131" s="84">
        <v>5.0657248186686103E-4</v>
      </c>
      <c r="N131" s="84">
        <f t="shared" si="1"/>
        <v>7.5233866509294542E-4</v>
      </c>
      <c r="O131" s="84">
        <f>L131/'סכום נכסי הקרן'!$C$42</f>
        <v>4.4501294571387627E-5</v>
      </c>
    </row>
    <row r="132" spans="2:15">
      <c r="B132" s="76" t="s">
        <v>1177</v>
      </c>
      <c r="C132" s="73" t="s">
        <v>1178</v>
      </c>
      <c r="D132" s="86" t="s">
        <v>119</v>
      </c>
      <c r="E132" s="86" t="s">
        <v>26</v>
      </c>
      <c r="F132" s="73" t="s">
        <v>1179</v>
      </c>
      <c r="G132" s="86" t="s">
        <v>128</v>
      </c>
      <c r="H132" s="86" t="s">
        <v>132</v>
      </c>
      <c r="I132" s="83">
        <v>7570.3254520000019</v>
      </c>
      <c r="J132" s="85">
        <v>1871</v>
      </c>
      <c r="K132" s="73"/>
      <c r="L132" s="83">
        <v>141.64078921600003</v>
      </c>
      <c r="M132" s="84">
        <v>1.1596093788605714E-3</v>
      </c>
      <c r="N132" s="84">
        <f t="shared" si="1"/>
        <v>3.1128730389017977E-4</v>
      </c>
      <c r="O132" s="84">
        <f>L132/'סכום נכסי הקרן'!$C$42</f>
        <v>1.8412835401778213E-5</v>
      </c>
    </row>
    <row r="133" spans="2:15">
      <c r="B133" s="76" t="s">
        <v>1180</v>
      </c>
      <c r="C133" s="73" t="s">
        <v>1181</v>
      </c>
      <c r="D133" s="86" t="s">
        <v>119</v>
      </c>
      <c r="E133" s="86" t="s">
        <v>26</v>
      </c>
      <c r="F133" s="73" t="s">
        <v>1182</v>
      </c>
      <c r="G133" s="86" t="s">
        <v>437</v>
      </c>
      <c r="H133" s="86" t="s">
        <v>132</v>
      </c>
      <c r="I133" s="83">
        <v>3300.3960580000003</v>
      </c>
      <c r="J133" s="85">
        <v>11370</v>
      </c>
      <c r="K133" s="73"/>
      <c r="L133" s="83">
        <v>375.25503183000006</v>
      </c>
      <c r="M133" s="84">
        <v>6.5212150331929539E-4</v>
      </c>
      <c r="N133" s="84">
        <f t="shared" si="1"/>
        <v>8.2470683604740169E-4</v>
      </c>
      <c r="O133" s="84">
        <f>L133/'סכום נכסי הקרן'!$C$42</f>
        <v>4.8781916374653486E-5</v>
      </c>
    </row>
    <row r="134" spans="2:15">
      <c r="B134" s="76" t="s">
        <v>1183</v>
      </c>
      <c r="C134" s="73" t="s">
        <v>1184</v>
      </c>
      <c r="D134" s="86" t="s">
        <v>119</v>
      </c>
      <c r="E134" s="86" t="s">
        <v>26</v>
      </c>
      <c r="F134" s="73" t="s">
        <v>1185</v>
      </c>
      <c r="G134" s="86" t="s">
        <v>1186</v>
      </c>
      <c r="H134" s="86" t="s">
        <v>132</v>
      </c>
      <c r="I134" s="83">
        <v>10164.634256000001</v>
      </c>
      <c r="J134" s="85">
        <v>129.5</v>
      </c>
      <c r="K134" s="73"/>
      <c r="L134" s="83">
        <v>13.163201362000001</v>
      </c>
      <c r="M134" s="84">
        <v>3.4316440212212539E-4</v>
      </c>
      <c r="N134" s="84">
        <f t="shared" si="1"/>
        <v>2.8929078164707492E-5</v>
      </c>
      <c r="O134" s="84">
        <f>L134/'סכום נכסי הקרן'!$C$42</f>
        <v>1.711172758783174E-6</v>
      </c>
    </row>
    <row r="135" spans="2:15">
      <c r="B135" s="76" t="s">
        <v>1187</v>
      </c>
      <c r="C135" s="73" t="s">
        <v>1188</v>
      </c>
      <c r="D135" s="86" t="s">
        <v>119</v>
      </c>
      <c r="E135" s="86" t="s">
        <v>26</v>
      </c>
      <c r="F135" s="73" t="s">
        <v>1189</v>
      </c>
      <c r="G135" s="86" t="s">
        <v>512</v>
      </c>
      <c r="H135" s="86" t="s">
        <v>132</v>
      </c>
      <c r="I135" s="83">
        <v>20610.854000000003</v>
      </c>
      <c r="J135" s="85">
        <v>1258</v>
      </c>
      <c r="K135" s="73"/>
      <c r="L135" s="83">
        <v>259.28454332000001</v>
      </c>
      <c r="M135" s="84">
        <v>4.5200783605686202E-4</v>
      </c>
      <c r="N135" s="84">
        <f t="shared" si="1"/>
        <v>5.6983575760365742E-4</v>
      </c>
      <c r="O135" s="84">
        <f>L135/'סכום נכסי הקרן'!$C$42</f>
        <v>3.3706135392227071E-5</v>
      </c>
    </row>
    <row r="136" spans="2:15">
      <c r="B136" s="76" t="s">
        <v>1190</v>
      </c>
      <c r="C136" s="73" t="s">
        <v>1191</v>
      </c>
      <c r="D136" s="86" t="s">
        <v>119</v>
      </c>
      <c r="E136" s="86" t="s">
        <v>26</v>
      </c>
      <c r="F136" s="73" t="s">
        <v>1192</v>
      </c>
      <c r="G136" s="86" t="s">
        <v>1052</v>
      </c>
      <c r="H136" s="86" t="s">
        <v>132</v>
      </c>
      <c r="I136" s="83">
        <v>20884.123008000002</v>
      </c>
      <c r="J136" s="85">
        <v>171.5</v>
      </c>
      <c r="K136" s="73"/>
      <c r="L136" s="83">
        <v>35.816271010000001</v>
      </c>
      <c r="M136" s="84">
        <v>2.1219940448768414E-4</v>
      </c>
      <c r="N136" s="84">
        <f t="shared" si="1"/>
        <v>7.8714263735855236E-5</v>
      </c>
      <c r="O136" s="84">
        <f>L136/'סכום נכסי הקרן'!$C$42</f>
        <v>4.6559970928071801E-6</v>
      </c>
    </row>
    <row r="137" spans="2:15">
      <c r="B137" s="76" t="s">
        <v>1193</v>
      </c>
      <c r="C137" s="73" t="s">
        <v>1194</v>
      </c>
      <c r="D137" s="86" t="s">
        <v>119</v>
      </c>
      <c r="E137" s="86" t="s">
        <v>26</v>
      </c>
      <c r="F137" s="73" t="s">
        <v>1195</v>
      </c>
      <c r="G137" s="86" t="s">
        <v>1186</v>
      </c>
      <c r="H137" s="86" t="s">
        <v>132</v>
      </c>
      <c r="I137" s="83">
        <v>22677.689828000002</v>
      </c>
      <c r="J137" s="85">
        <v>5999</v>
      </c>
      <c r="K137" s="73"/>
      <c r="L137" s="83">
        <v>1360.4346127980002</v>
      </c>
      <c r="M137" s="84">
        <v>9.169843212055869E-4</v>
      </c>
      <c r="N137" s="84">
        <f t="shared" si="1"/>
        <v>2.9898592423892845E-3</v>
      </c>
      <c r="O137" s="84">
        <f>L137/'סכום נכסי הקרן'!$C$42</f>
        <v>1.7685201232627568E-4</v>
      </c>
    </row>
    <row r="138" spans="2:15">
      <c r="B138" s="76" t="s">
        <v>1196</v>
      </c>
      <c r="C138" s="73" t="s">
        <v>1197</v>
      </c>
      <c r="D138" s="86" t="s">
        <v>119</v>
      </c>
      <c r="E138" s="86" t="s">
        <v>26</v>
      </c>
      <c r="F138" s="73" t="s">
        <v>1198</v>
      </c>
      <c r="G138" s="86" t="s">
        <v>589</v>
      </c>
      <c r="H138" s="86" t="s">
        <v>132</v>
      </c>
      <c r="I138" s="83">
        <v>6875.0595150000008</v>
      </c>
      <c r="J138" s="85">
        <v>9300</v>
      </c>
      <c r="K138" s="73"/>
      <c r="L138" s="83">
        <v>639.38053484900013</v>
      </c>
      <c r="M138" s="84">
        <v>7.767924134872594E-4</v>
      </c>
      <c r="N138" s="84">
        <f t="shared" si="1"/>
        <v>1.4051816849840275E-3</v>
      </c>
      <c r="O138" s="84">
        <f>L138/'סכום נכסי הקרן'!$C$42</f>
        <v>8.3117360560044641E-5</v>
      </c>
    </row>
    <row r="139" spans="2:15">
      <c r="B139" s="76" t="s">
        <v>1199</v>
      </c>
      <c r="C139" s="73" t="s">
        <v>1200</v>
      </c>
      <c r="D139" s="86" t="s">
        <v>119</v>
      </c>
      <c r="E139" s="86" t="s">
        <v>26</v>
      </c>
      <c r="F139" s="73" t="s">
        <v>1201</v>
      </c>
      <c r="G139" s="86" t="s">
        <v>127</v>
      </c>
      <c r="H139" s="86" t="s">
        <v>132</v>
      </c>
      <c r="I139" s="83">
        <v>85328.935560000013</v>
      </c>
      <c r="J139" s="85">
        <v>192.8</v>
      </c>
      <c r="K139" s="73"/>
      <c r="L139" s="83">
        <v>164.51418776000003</v>
      </c>
      <c r="M139" s="84">
        <v>5.6983501397692583E-4</v>
      </c>
      <c r="N139" s="84">
        <f t="shared" si="1"/>
        <v>3.6155671147381819E-4</v>
      </c>
      <c r="O139" s="84">
        <f>L139/'סכום נכסי הקרן'!$C$42</f>
        <v>2.1386301765536443E-5</v>
      </c>
    </row>
    <row r="140" spans="2:15">
      <c r="B140" s="76" t="s">
        <v>1202</v>
      </c>
      <c r="C140" s="73" t="s">
        <v>1203</v>
      </c>
      <c r="D140" s="86" t="s">
        <v>119</v>
      </c>
      <c r="E140" s="86" t="s">
        <v>26</v>
      </c>
      <c r="F140" s="73" t="s">
        <v>1204</v>
      </c>
      <c r="G140" s="86" t="s">
        <v>128</v>
      </c>
      <c r="H140" s="86" t="s">
        <v>132</v>
      </c>
      <c r="I140" s="83">
        <v>80382.330600000016</v>
      </c>
      <c r="J140" s="85">
        <v>405.3</v>
      </c>
      <c r="K140" s="73"/>
      <c r="L140" s="83">
        <v>325.78958592200007</v>
      </c>
      <c r="M140" s="84">
        <v>1.0081365422282898E-3</v>
      </c>
      <c r="N140" s="84">
        <f t="shared" ref="N140:N201" si="2">IFERROR(L140/$L$11,0)</f>
        <v>7.1599545864223073E-4</v>
      </c>
      <c r="O140" s="84">
        <f>L140/'סכום נכסי הקרן'!$C$42</f>
        <v>4.2351571566346805E-5</v>
      </c>
    </row>
    <row r="141" spans="2:15">
      <c r="B141" s="76" t="s">
        <v>1205</v>
      </c>
      <c r="C141" s="73" t="s">
        <v>1206</v>
      </c>
      <c r="D141" s="86" t="s">
        <v>119</v>
      </c>
      <c r="E141" s="86" t="s">
        <v>26</v>
      </c>
      <c r="F141" s="73" t="s">
        <v>1207</v>
      </c>
      <c r="G141" s="86" t="s">
        <v>155</v>
      </c>
      <c r="H141" s="86" t="s">
        <v>132</v>
      </c>
      <c r="I141" s="83">
        <v>83171.174949000007</v>
      </c>
      <c r="J141" s="85">
        <v>129.69999999999999</v>
      </c>
      <c r="K141" s="73"/>
      <c r="L141" s="83">
        <v>107.87301387800001</v>
      </c>
      <c r="M141" s="84">
        <v>7.6883965597106913E-4</v>
      </c>
      <c r="N141" s="84">
        <f t="shared" si="2"/>
        <v>2.3707506741848459E-4</v>
      </c>
      <c r="O141" s="84">
        <f>L141/'סכום נכסי הקרן'!$C$42</f>
        <v>1.4023135989452539E-5</v>
      </c>
    </row>
    <row r="142" spans="2:15">
      <c r="B142" s="76" t="s">
        <v>1208</v>
      </c>
      <c r="C142" s="73" t="s">
        <v>1209</v>
      </c>
      <c r="D142" s="86" t="s">
        <v>119</v>
      </c>
      <c r="E142" s="86" t="s">
        <v>26</v>
      </c>
      <c r="F142" s="73" t="s">
        <v>1210</v>
      </c>
      <c r="G142" s="86" t="s">
        <v>384</v>
      </c>
      <c r="H142" s="86" t="s">
        <v>132</v>
      </c>
      <c r="I142" s="83">
        <v>27893.542000000005</v>
      </c>
      <c r="J142" s="85">
        <v>1146</v>
      </c>
      <c r="K142" s="73"/>
      <c r="L142" s="83">
        <v>319.65999152300009</v>
      </c>
      <c r="M142" s="84">
        <v>8.1484207771724104E-4</v>
      </c>
      <c r="N142" s="84">
        <f t="shared" si="2"/>
        <v>7.0252430442905222E-4</v>
      </c>
      <c r="O142" s="84">
        <f>L142/'סכום נכסי הקרן'!$C$42</f>
        <v>4.1554744512691137E-5</v>
      </c>
    </row>
    <row r="143" spans="2:15">
      <c r="B143" s="76" t="s">
        <v>1211</v>
      </c>
      <c r="C143" s="73" t="s">
        <v>1212</v>
      </c>
      <c r="D143" s="86" t="s">
        <v>119</v>
      </c>
      <c r="E143" s="86" t="s">
        <v>26</v>
      </c>
      <c r="F143" s="73" t="s">
        <v>1213</v>
      </c>
      <c r="G143" s="86" t="s">
        <v>157</v>
      </c>
      <c r="H143" s="86" t="s">
        <v>132</v>
      </c>
      <c r="I143" s="83">
        <v>6919.9911760000014</v>
      </c>
      <c r="J143" s="85">
        <v>2240</v>
      </c>
      <c r="K143" s="73"/>
      <c r="L143" s="83">
        <v>155.00780234800001</v>
      </c>
      <c r="M143" s="84">
        <v>5.8447826261756738E-4</v>
      </c>
      <c r="N143" s="84">
        <f t="shared" si="2"/>
        <v>3.4066430398991426E-4</v>
      </c>
      <c r="O143" s="84">
        <f>L143/'סכום נכסי הקרן'!$C$42</f>
        <v>2.0150503018396666E-5</v>
      </c>
    </row>
    <row r="144" spans="2:15">
      <c r="B144" s="76" t="s">
        <v>1214</v>
      </c>
      <c r="C144" s="73" t="s">
        <v>1215</v>
      </c>
      <c r="D144" s="86" t="s">
        <v>119</v>
      </c>
      <c r="E144" s="86" t="s">
        <v>26</v>
      </c>
      <c r="F144" s="73" t="s">
        <v>1216</v>
      </c>
      <c r="G144" s="86" t="s">
        <v>384</v>
      </c>
      <c r="H144" s="86" t="s">
        <v>132</v>
      </c>
      <c r="I144" s="83">
        <v>17414.615511000004</v>
      </c>
      <c r="J144" s="85">
        <v>702.3</v>
      </c>
      <c r="K144" s="73"/>
      <c r="L144" s="83">
        <v>122.30284476100002</v>
      </c>
      <c r="M144" s="84">
        <v>1.1472254818535755E-3</v>
      </c>
      <c r="N144" s="84">
        <f t="shared" si="2"/>
        <v>2.6878784716239269E-4</v>
      </c>
      <c r="O144" s="84">
        <f>L144/'סכום נכסי הקרן'!$C$42</f>
        <v>1.5898966408040475E-5</v>
      </c>
    </row>
    <row r="145" spans="2:15">
      <c r="B145" s="76" t="s">
        <v>1217</v>
      </c>
      <c r="C145" s="73" t="s">
        <v>1218</v>
      </c>
      <c r="D145" s="86" t="s">
        <v>119</v>
      </c>
      <c r="E145" s="86" t="s">
        <v>26</v>
      </c>
      <c r="F145" s="73" t="s">
        <v>1219</v>
      </c>
      <c r="G145" s="86" t="s">
        <v>128</v>
      </c>
      <c r="H145" s="86" t="s">
        <v>132</v>
      </c>
      <c r="I145" s="83">
        <v>116665.21423700001</v>
      </c>
      <c r="J145" s="85">
        <v>500.1</v>
      </c>
      <c r="K145" s="73"/>
      <c r="L145" s="83">
        <v>583.44273645300007</v>
      </c>
      <c r="M145" s="84">
        <v>1.2743742176168824E-3</v>
      </c>
      <c r="N145" s="84">
        <f t="shared" si="2"/>
        <v>1.2822458658275193E-3</v>
      </c>
      <c r="O145" s="84">
        <f>L145/'סכום נכסי הקרן'!$C$42</f>
        <v>7.5845631277085703E-5</v>
      </c>
    </row>
    <row r="146" spans="2:15">
      <c r="B146" s="76" t="s">
        <v>1220</v>
      </c>
      <c r="C146" s="73" t="s">
        <v>1221</v>
      </c>
      <c r="D146" s="86" t="s">
        <v>119</v>
      </c>
      <c r="E146" s="86" t="s">
        <v>26</v>
      </c>
      <c r="F146" s="73" t="s">
        <v>1222</v>
      </c>
      <c r="G146" s="86" t="s">
        <v>155</v>
      </c>
      <c r="H146" s="86" t="s">
        <v>132</v>
      </c>
      <c r="I146" s="83">
        <v>20946.810920000004</v>
      </c>
      <c r="J146" s="85">
        <v>372.1</v>
      </c>
      <c r="K146" s="73"/>
      <c r="L146" s="83">
        <v>77.943083434000016</v>
      </c>
      <c r="M146" s="84">
        <v>8.7113617943928732E-4</v>
      </c>
      <c r="N146" s="84">
        <f t="shared" si="2"/>
        <v>1.7129735320845301E-4</v>
      </c>
      <c r="O146" s="84">
        <f>L146/'סכום נכסי הקרן'!$C$42</f>
        <v>1.0132343754373762E-5</v>
      </c>
    </row>
    <row r="147" spans="2:15">
      <c r="B147" s="76" t="s">
        <v>1223</v>
      </c>
      <c r="C147" s="73" t="s">
        <v>1224</v>
      </c>
      <c r="D147" s="86" t="s">
        <v>119</v>
      </c>
      <c r="E147" s="86" t="s">
        <v>26</v>
      </c>
      <c r="F147" s="73" t="s">
        <v>1225</v>
      </c>
      <c r="G147" s="86" t="s">
        <v>1052</v>
      </c>
      <c r="H147" s="86" t="s">
        <v>132</v>
      </c>
      <c r="I147" s="83">
        <v>86712.892573999998</v>
      </c>
      <c r="J147" s="85">
        <v>17.600000000000001</v>
      </c>
      <c r="K147" s="73"/>
      <c r="L147" s="83">
        <v>15.261469052000002</v>
      </c>
      <c r="M147" s="84">
        <v>8.3273977905560582E-4</v>
      </c>
      <c r="N147" s="84">
        <f t="shared" si="2"/>
        <v>3.3540490566991632E-5</v>
      </c>
      <c r="O147" s="84">
        <f>L147/'סכום נכסי הקרן'!$C$42</f>
        <v>1.9839406374337339E-6</v>
      </c>
    </row>
    <row r="148" spans="2:15">
      <c r="B148" s="76" t="s">
        <v>1226</v>
      </c>
      <c r="C148" s="73" t="s">
        <v>1227</v>
      </c>
      <c r="D148" s="86" t="s">
        <v>119</v>
      </c>
      <c r="E148" s="86" t="s">
        <v>26</v>
      </c>
      <c r="F148" s="73" t="s">
        <v>1228</v>
      </c>
      <c r="G148" s="86" t="s">
        <v>533</v>
      </c>
      <c r="H148" s="86" t="s">
        <v>132</v>
      </c>
      <c r="I148" s="83">
        <v>52095.922432000007</v>
      </c>
      <c r="J148" s="85">
        <v>93.6</v>
      </c>
      <c r="K148" s="73"/>
      <c r="L148" s="83">
        <v>48.761783417000004</v>
      </c>
      <c r="M148" s="84">
        <v>2.9794631169443361E-4</v>
      </c>
      <c r="N148" s="84">
        <f t="shared" si="2"/>
        <v>1.0716492174868627E-4</v>
      </c>
      <c r="O148" s="84">
        <f>L148/'סכום נכסי הקרן'!$C$42</f>
        <v>6.3388710054783942E-6</v>
      </c>
    </row>
    <row r="149" spans="2:15">
      <c r="B149" s="76" t="s">
        <v>1229</v>
      </c>
      <c r="C149" s="73" t="s">
        <v>1230</v>
      </c>
      <c r="D149" s="86" t="s">
        <v>119</v>
      </c>
      <c r="E149" s="86" t="s">
        <v>26</v>
      </c>
      <c r="F149" s="73" t="s">
        <v>1231</v>
      </c>
      <c r="G149" s="86" t="s">
        <v>951</v>
      </c>
      <c r="H149" s="86" t="s">
        <v>132</v>
      </c>
      <c r="I149" s="83">
        <v>12080.485274000002</v>
      </c>
      <c r="J149" s="85">
        <v>1966</v>
      </c>
      <c r="K149" s="83">
        <v>13.579009059000002</v>
      </c>
      <c r="L149" s="83">
        <v>251.08134953800004</v>
      </c>
      <c r="M149" s="84">
        <v>8.4868804099054798E-4</v>
      </c>
      <c r="N149" s="84">
        <f t="shared" si="2"/>
        <v>5.5180740510843559E-4</v>
      </c>
      <c r="O149" s="84">
        <f>L149/'סכום נכסי הקרן'!$C$42</f>
        <v>3.2639747258463451E-5</v>
      </c>
    </row>
    <row r="150" spans="2:15">
      <c r="B150" s="76" t="s">
        <v>1232</v>
      </c>
      <c r="C150" s="73" t="s">
        <v>1233</v>
      </c>
      <c r="D150" s="86" t="s">
        <v>119</v>
      </c>
      <c r="E150" s="86" t="s">
        <v>26</v>
      </c>
      <c r="F150" s="73" t="s">
        <v>1234</v>
      </c>
      <c r="G150" s="86" t="s">
        <v>1235</v>
      </c>
      <c r="H150" s="86" t="s">
        <v>132</v>
      </c>
      <c r="I150" s="83">
        <v>73996.067794000017</v>
      </c>
      <c r="J150" s="85">
        <v>669.3</v>
      </c>
      <c r="K150" s="73"/>
      <c r="L150" s="83">
        <v>495.25568171100002</v>
      </c>
      <c r="M150" s="84">
        <v>7.86361260956906E-4</v>
      </c>
      <c r="N150" s="84">
        <f t="shared" si="2"/>
        <v>1.0884350952112263E-3</v>
      </c>
      <c r="O150" s="84">
        <f>L150/'סכום נכסי הקרן'!$C$42</f>
        <v>6.438160504198882E-5</v>
      </c>
    </row>
    <row r="151" spans="2:15">
      <c r="B151" s="76" t="s">
        <v>1236</v>
      </c>
      <c r="C151" s="73" t="s">
        <v>1237</v>
      </c>
      <c r="D151" s="86" t="s">
        <v>119</v>
      </c>
      <c r="E151" s="86" t="s">
        <v>26</v>
      </c>
      <c r="F151" s="73" t="s">
        <v>1238</v>
      </c>
      <c r="G151" s="86" t="s">
        <v>589</v>
      </c>
      <c r="H151" s="86" t="s">
        <v>132</v>
      </c>
      <c r="I151" s="83">
        <v>10442.945710000002</v>
      </c>
      <c r="J151" s="85">
        <v>226</v>
      </c>
      <c r="K151" s="73"/>
      <c r="L151" s="83">
        <v>23.601057324000006</v>
      </c>
      <c r="M151" s="84">
        <v>1.4172738542082722E-4</v>
      </c>
      <c r="N151" s="84">
        <f t="shared" si="2"/>
        <v>5.1868600450551882E-5</v>
      </c>
      <c r="O151" s="84">
        <f>L151/'סכום נכסי הקרן'!$C$42</f>
        <v>3.0680596050057537E-6</v>
      </c>
    </row>
    <row r="152" spans="2:15">
      <c r="B152" s="76" t="s">
        <v>1239</v>
      </c>
      <c r="C152" s="73" t="s">
        <v>1240</v>
      </c>
      <c r="D152" s="86" t="s">
        <v>119</v>
      </c>
      <c r="E152" s="86" t="s">
        <v>26</v>
      </c>
      <c r="F152" s="73" t="s">
        <v>1241</v>
      </c>
      <c r="G152" s="86" t="s">
        <v>512</v>
      </c>
      <c r="H152" s="86" t="s">
        <v>132</v>
      </c>
      <c r="I152" s="83">
        <v>23591.451430000005</v>
      </c>
      <c r="J152" s="85">
        <v>670.4</v>
      </c>
      <c r="K152" s="73"/>
      <c r="L152" s="83">
        <v>158.15709034200003</v>
      </c>
      <c r="M152" s="84">
        <v>3.2424509356575548E-4</v>
      </c>
      <c r="N152" s="84">
        <f t="shared" si="2"/>
        <v>3.4758556850878803E-4</v>
      </c>
      <c r="O152" s="84">
        <f>L152/'סכום נכסי הקרן'!$C$42</f>
        <v>2.0559900069820102E-5</v>
      </c>
    </row>
    <row r="153" spans="2:15">
      <c r="B153" s="76" t="s">
        <v>1242</v>
      </c>
      <c r="C153" s="73" t="s">
        <v>1243</v>
      </c>
      <c r="D153" s="86" t="s">
        <v>119</v>
      </c>
      <c r="E153" s="86" t="s">
        <v>26</v>
      </c>
      <c r="F153" s="73" t="s">
        <v>1244</v>
      </c>
      <c r="G153" s="86" t="s">
        <v>533</v>
      </c>
      <c r="H153" s="86" t="s">
        <v>132</v>
      </c>
      <c r="I153" s="83">
        <v>34643.032566000002</v>
      </c>
      <c r="J153" s="85">
        <v>268</v>
      </c>
      <c r="K153" s="73"/>
      <c r="L153" s="83">
        <v>92.843327277000014</v>
      </c>
      <c r="M153" s="84">
        <v>2.7741974054972381E-4</v>
      </c>
      <c r="N153" s="84">
        <f t="shared" si="2"/>
        <v>2.0404397061200654E-4</v>
      </c>
      <c r="O153" s="84">
        <f>L153/'סכום נכסי הקרן'!$C$42</f>
        <v>1.2069326306123951E-5</v>
      </c>
    </row>
    <row r="154" spans="2:15">
      <c r="B154" s="76" t="s">
        <v>1245</v>
      </c>
      <c r="C154" s="73" t="s">
        <v>1246</v>
      </c>
      <c r="D154" s="86" t="s">
        <v>119</v>
      </c>
      <c r="E154" s="86" t="s">
        <v>26</v>
      </c>
      <c r="F154" s="73" t="s">
        <v>1247</v>
      </c>
      <c r="G154" s="86" t="s">
        <v>501</v>
      </c>
      <c r="H154" s="86" t="s">
        <v>132</v>
      </c>
      <c r="I154" s="83">
        <v>8310.8322150000004</v>
      </c>
      <c r="J154" s="85">
        <v>6895</v>
      </c>
      <c r="K154" s="73"/>
      <c r="L154" s="83">
        <v>573.03188122500012</v>
      </c>
      <c r="M154" s="84">
        <v>1.4008407261999756E-4</v>
      </c>
      <c r="N154" s="84">
        <f t="shared" si="2"/>
        <v>1.2593656836917576E-3</v>
      </c>
      <c r="O154" s="84">
        <f>L154/'סכום נכסי הקרן'!$C$42</f>
        <v>7.4492254437222326E-5</v>
      </c>
    </row>
    <row r="155" spans="2:15">
      <c r="B155" s="76" t="s">
        <v>1248</v>
      </c>
      <c r="C155" s="73" t="s">
        <v>1249</v>
      </c>
      <c r="D155" s="86" t="s">
        <v>119</v>
      </c>
      <c r="E155" s="86" t="s">
        <v>26</v>
      </c>
      <c r="F155" s="73" t="s">
        <v>1250</v>
      </c>
      <c r="G155" s="86" t="s">
        <v>128</v>
      </c>
      <c r="H155" s="86" t="s">
        <v>132</v>
      </c>
      <c r="I155" s="83">
        <v>12090.502149000002</v>
      </c>
      <c r="J155" s="85">
        <v>1493</v>
      </c>
      <c r="K155" s="73"/>
      <c r="L155" s="83">
        <v>180.51119707900003</v>
      </c>
      <c r="M155" s="84">
        <v>1.0490969246337166E-3</v>
      </c>
      <c r="N155" s="84">
        <f t="shared" si="2"/>
        <v>3.9671371623763434E-4</v>
      </c>
      <c r="O155" s="84">
        <f>L155/'סכום נכסי הקרן'!$C$42</f>
        <v>2.346586021153094E-5</v>
      </c>
    </row>
    <row r="156" spans="2:15">
      <c r="B156" s="76" t="s">
        <v>1251</v>
      </c>
      <c r="C156" s="73" t="s">
        <v>1252</v>
      </c>
      <c r="D156" s="86" t="s">
        <v>119</v>
      </c>
      <c r="E156" s="86" t="s">
        <v>26</v>
      </c>
      <c r="F156" s="73" t="s">
        <v>1253</v>
      </c>
      <c r="G156" s="86" t="s">
        <v>476</v>
      </c>
      <c r="H156" s="86" t="s">
        <v>132</v>
      </c>
      <c r="I156" s="83">
        <v>5071.6097900000013</v>
      </c>
      <c r="J156" s="85">
        <v>27970</v>
      </c>
      <c r="K156" s="73"/>
      <c r="L156" s="83">
        <v>1418.5292581260003</v>
      </c>
      <c r="M156" s="84">
        <v>1.3894090475240759E-3</v>
      </c>
      <c r="N156" s="84">
        <f t="shared" si="2"/>
        <v>3.1175352149301555E-3</v>
      </c>
      <c r="O156" s="84">
        <f>L156/'סכום נכסי הקרן'!$C$42</f>
        <v>1.8440412459612396E-4</v>
      </c>
    </row>
    <row r="157" spans="2:15">
      <c r="B157" s="76" t="s">
        <v>1254</v>
      </c>
      <c r="C157" s="73" t="s">
        <v>1255</v>
      </c>
      <c r="D157" s="86" t="s">
        <v>119</v>
      </c>
      <c r="E157" s="86" t="s">
        <v>26</v>
      </c>
      <c r="F157" s="73" t="s">
        <v>1256</v>
      </c>
      <c r="G157" s="86" t="s">
        <v>1052</v>
      </c>
      <c r="H157" s="86" t="s">
        <v>132</v>
      </c>
      <c r="I157" s="83">
        <v>13897.259916000003</v>
      </c>
      <c r="J157" s="85">
        <v>591.1</v>
      </c>
      <c r="K157" s="73"/>
      <c r="L157" s="83">
        <v>82.146703382000027</v>
      </c>
      <c r="M157" s="84">
        <v>6.3537467572929236E-4</v>
      </c>
      <c r="N157" s="84">
        <f t="shared" si="2"/>
        <v>1.8053574793524608E-4</v>
      </c>
      <c r="O157" s="84">
        <f>L157/'סכום נכסי הקרן'!$C$42</f>
        <v>1.0678800482146727E-5</v>
      </c>
    </row>
    <row r="158" spans="2:15">
      <c r="B158" s="76" t="s">
        <v>1257</v>
      </c>
      <c r="C158" s="73" t="s">
        <v>1258</v>
      </c>
      <c r="D158" s="86" t="s">
        <v>119</v>
      </c>
      <c r="E158" s="86" t="s">
        <v>26</v>
      </c>
      <c r="F158" s="73" t="s">
        <v>1259</v>
      </c>
      <c r="G158" s="86" t="s">
        <v>951</v>
      </c>
      <c r="H158" s="86" t="s">
        <v>132</v>
      </c>
      <c r="I158" s="83">
        <v>509.46084100000007</v>
      </c>
      <c r="J158" s="85">
        <v>14700</v>
      </c>
      <c r="K158" s="73"/>
      <c r="L158" s="83">
        <v>74.890743641000014</v>
      </c>
      <c r="M158" s="84">
        <v>1.5322941635406869E-4</v>
      </c>
      <c r="N158" s="84">
        <f t="shared" si="2"/>
        <v>1.6458915403800989E-4</v>
      </c>
      <c r="O158" s="84">
        <f>L158/'סכום נכסי הקרן'!$C$42</f>
        <v>9.7355496493006876E-6</v>
      </c>
    </row>
    <row r="159" spans="2:15">
      <c r="B159" s="76" t="s">
        <v>1260</v>
      </c>
      <c r="C159" s="73" t="s">
        <v>1261</v>
      </c>
      <c r="D159" s="86" t="s">
        <v>119</v>
      </c>
      <c r="E159" s="86" t="s">
        <v>26</v>
      </c>
      <c r="F159" s="73" t="s">
        <v>1262</v>
      </c>
      <c r="G159" s="86" t="s">
        <v>127</v>
      </c>
      <c r="H159" s="86" t="s">
        <v>132</v>
      </c>
      <c r="I159" s="83">
        <v>32763.662760000007</v>
      </c>
      <c r="J159" s="85">
        <v>759.4</v>
      </c>
      <c r="K159" s="73"/>
      <c r="L159" s="83">
        <v>248.80725498100006</v>
      </c>
      <c r="M159" s="84">
        <v>8.2694533762869458E-4</v>
      </c>
      <c r="N159" s="84">
        <f t="shared" si="2"/>
        <v>5.4680957385263597E-4</v>
      </c>
      <c r="O159" s="84">
        <f>L159/'סכום נכסי הקרן'!$C$42</f>
        <v>3.2344122467060568E-5</v>
      </c>
    </row>
    <row r="160" spans="2:15">
      <c r="B160" s="76" t="s">
        <v>1265</v>
      </c>
      <c r="C160" s="73" t="s">
        <v>1266</v>
      </c>
      <c r="D160" s="86" t="s">
        <v>119</v>
      </c>
      <c r="E160" s="86" t="s">
        <v>26</v>
      </c>
      <c r="F160" s="73" t="s">
        <v>1267</v>
      </c>
      <c r="G160" s="86" t="s">
        <v>437</v>
      </c>
      <c r="H160" s="86" t="s">
        <v>132</v>
      </c>
      <c r="I160" s="83">
        <v>16289.097995000002</v>
      </c>
      <c r="J160" s="85">
        <v>9315</v>
      </c>
      <c r="K160" s="73"/>
      <c r="L160" s="83">
        <v>1517.3294782610003</v>
      </c>
      <c r="M160" s="84">
        <v>6.5156391980000002E-4</v>
      </c>
      <c r="N160" s="84">
        <f t="shared" si="2"/>
        <v>3.3346707895045048E-3</v>
      </c>
      <c r="O160" s="84">
        <f>L160/'סכום נכסי הקרן'!$C$42</f>
        <v>1.9724782732522249E-4</v>
      </c>
    </row>
    <row r="161" spans="2:15">
      <c r="B161" s="76" t="s">
        <v>1268</v>
      </c>
      <c r="C161" s="73" t="s">
        <v>1269</v>
      </c>
      <c r="D161" s="86" t="s">
        <v>119</v>
      </c>
      <c r="E161" s="86" t="s">
        <v>26</v>
      </c>
      <c r="F161" s="73" t="s">
        <v>1270</v>
      </c>
      <c r="G161" s="86" t="s">
        <v>533</v>
      </c>
      <c r="H161" s="86" t="s">
        <v>132</v>
      </c>
      <c r="I161" s="83">
        <v>46081.510348000011</v>
      </c>
      <c r="J161" s="85">
        <v>716.9</v>
      </c>
      <c r="K161" s="73"/>
      <c r="L161" s="83">
        <v>330.35834765700008</v>
      </c>
      <c r="M161" s="84">
        <v>3.3075118063283915E-4</v>
      </c>
      <c r="N161" s="84">
        <f t="shared" si="2"/>
        <v>7.2603633408832807E-4</v>
      </c>
      <c r="O161" s="84">
        <f>L161/'סכום נכסי הקרן'!$C$42</f>
        <v>4.2945495522024641E-5</v>
      </c>
    </row>
    <row r="162" spans="2:15">
      <c r="B162" s="76" t="s">
        <v>1271</v>
      </c>
      <c r="C162" s="73" t="s">
        <v>1272</v>
      </c>
      <c r="D162" s="86" t="s">
        <v>119</v>
      </c>
      <c r="E162" s="86" t="s">
        <v>26</v>
      </c>
      <c r="F162" s="73" t="s">
        <v>1273</v>
      </c>
      <c r="G162" s="86" t="s">
        <v>155</v>
      </c>
      <c r="H162" s="86" t="s">
        <v>132</v>
      </c>
      <c r="I162" s="83">
        <v>6801.5818200000012</v>
      </c>
      <c r="J162" s="85">
        <v>540</v>
      </c>
      <c r="K162" s="73"/>
      <c r="L162" s="83">
        <v>36.728541828000012</v>
      </c>
      <c r="M162" s="84">
        <v>8.972535151625645E-4</v>
      </c>
      <c r="N162" s="84">
        <f t="shared" si="2"/>
        <v>8.0719182833840852E-5</v>
      </c>
      <c r="O162" s="84">
        <f>L162/'סכום נכסי הקרן'!$C$42</f>
        <v>4.7745892900595116E-6</v>
      </c>
    </row>
    <row r="163" spans="2:15">
      <c r="B163" s="76" t="s">
        <v>1274</v>
      </c>
      <c r="C163" s="73" t="s">
        <v>1275</v>
      </c>
      <c r="D163" s="86" t="s">
        <v>119</v>
      </c>
      <c r="E163" s="86" t="s">
        <v>26</v>
      </c>
      <c r="F163" s="73" t="s">
        <v>1276</v>
      </c>
      <c r="G163" s="86" t="s">
        <v>512</v>
      </c>
      <c r="H163" s="86" t="s">
        <v>132</v>
      </c>
      <c r="I163" s="83">
        <v>22278.509113000004</v>
      </c>
      <c r="J163" s="85">
        <v>571.70000000000005</v>
      </c>
      <c r="K163" s="73"/>
      <c r="L163" s="83">
        <v>127.36623659100002</v>
      </c>
      <c r="M163" s="84">
        <v>3.8132044759952135E-4</v>
      </c>
      <c r="N163" s="84">
        <f t="shared" si="2"/>
        <v>2.7991578283702827E-4</v>
      </c>
      <c r="O163" s="84">
        <f>L163/'סכום נכסי הקרן'!$C$42</f>
        <v>1.6557190644551345E-5</v>
      </c>
    </row>
    <row r="164" spans="2:15">
      <c r="B164" s="76" t="s">
        <v>1277</v>
      </c>
      <c r="C164" s="73" t="s">
        <v>1278</v>
      </c>
      <c r="D164" s="86" t="s">
        <v>119</v>
      </c>
      <c r="E164" s="86" t="s">
        <v>26</v>
      </c>
      <c r="F164" s="73" t="s">
        <v>1279</v>
      </c>
      <c r="G164" s="86" t="s">
        <v>157</v>
      </c>
      <c r="H164" s="86" t="s">
        <v>132</v>
      </c>
      <c r="I164" s="83">
        <v>135959.57054900003</v>
      </c>
      <c r="J164" s="85">
        <v>53.2</v>
      </c>
      <c r="K164" s="73"/>
      <c r="L164" s="83">
        <v>72.330491490999989</v>
      </c>
      <c r="M164" s="84">
        <v>9.9032070299210815E-4</v>
      </c>
      <c r="N164" s="84">
        <f t="shared" si="2"/>
        <v>1.58962427489366E-4</v>
      </c>
      <c r="O164" s="84">
        <f>L164/'סכום נכסי הקרן'!$C$42</f>
        <v>9.4027253146868132E-6</v>
      </c>
    </row>
    <row r="165" spans="2:15">
      <c r="B165" s="76" t="s">
        <v>1280</v>
      </c>
      <c r="C165" s="73" t="s">
        <v>1281</v>
      </c>
      <c r="D165" s="86" t="s">
        <v>119</v>
      </c>
      <c r="E165" s="86" t="s">
        <v>26</v>
      </c>
      <c r="F165" s="73" t="s">
        <v>1282</v>
      </c>
      <c r="G165" s="86" t="s">
        <v>1139</v>
      </c>
      <c r="H165" s="86" t="s">
        <v>132</v>
      </c>
      <c r="I165" s="83">
        <v>6.8020000000000016E-3</v>
      </c>
      <c r="J165" s="85">
        <v>967.1</v>
      </c>
      <c r="K165" s="73"/>
      <c r="L165" s="83">
        <v>6.574900000000001E-5</v>
      </c>
      <c r="M165" s="84">
        <v>3.6476727772604023E-10</v>
      </c>
      <c r="N165" s="84">
        <f t="shared" si="2"/>
        <v>1.4449812837645119E-10</v>
      </c>
      <c r="O165" s="84">
        <f>L165/'סכום נכסי הקרן'!$C$42</f>
        <v>8.5471531296350704E-12</v>
      </c>
    </row>
    <row r="166" spans="2:15">
      <c r="B166" s="76" t="s">
        <v>1283</v>
      </c>
      <c r="C166" s="73" t="s">
        <v>1284</v>
      </c>
      <c r="D166" s="86" t="s">
        <v>119</v>
      </c>
      <c r="E166" s="86" t="s">
        <v>26</v>
      </c>
      <c r="F166" s="73" t="s">
        <v>1285</v>
      </c>
      <c r="G166" s="86" t="s">
        <v>384</v>
      </c>
      <c r="H166" s="86" t="s">
        <v>132</v>
      </c>
      <c r="I166" s="83">
        <v>132841.03497900002</v>
      </c>
      <c r="J166" s="85">
        <v>1040</v>
      </c>
      <c r="K166" s="73"/>
      <c r="L166" s="83">
        <v>1381.5467637830002</v>
      </c>
      <c r="M166" s="84">
        <v>1.2446825113996863E-3</v>
      </c>
      <c r="N166" s="84">
        <f t="shared" si="2"/>
        <v>3.036257914663137E-3</v>
      </c>
      <c r="O166" s="84">
        <f>L166/'סכום נכסי הקרן'!$C$42</f>
        <v>1.7959652231676636E-4</v>
      </c>
    </row>
    <row r="167" spans="2:15">
      <c r="B167" s="76" t="s">
        <v>1286</v>
      </c>
      <c r="C167" s="73" t="s">
        <v>1287</v>
      </c>
      <c r="D167" s="86" t="s">
        <v>119</v>
      </c>
      <c r="E167" s="86" t="s">
        <v>26</v>
      </c>
      <c r="F167" s="73" t="s">
        <v>1288</v>
      </c>
      <c r="G167" s="86" t="s">
        <v>155</v>
      </c>
      <c r="H167" s="86" t="s">
        <v>132</v>
      </c>
      <c r="I167" s="83">
        <v>55444.238108000012</v>
      </c>
      <c r="J167" s="85">
        <v>241</v>
      </c>
      <c r="K167" s="73"/>
      <c r="L167" s="83">
        <v>133.62061384100005</v>
      </c>
      <c r="M167" s="84">
        <v>7.2486944434911453E-4</v>
      </c>
      <c r="N167" s="84">
        <f t="shared" si="2"/>
        <v>2.9366117526558624E-4</v>
      </c>
      <c r="O167" s="84">
        <f>L167/'סכום נכסי הקרן'!$C$42</f>
        <v>1.7370239057245927E-5</v>
      </c>
    </row>
    <row r="168" spans="2:15">
      <c r="B168" s="76" t="s">
        <v>1289</v>
      </c>
      <c r="C168" s="73" t="s">
        <v>1290</v>
      </c>
      <c r="D168" s="86" t="s">
        <v>119</v>
      </c>
      <c r="E168" s="86" t="s">
        <v>26</v>
      </c>
      <c r="F168" s="73" t="s">
        <v>1291</v>
      </c>
      <c r="G168" s="86" t="s">
        <v>476</v>
      </c>
      <c r="H168" s="86" t="s">
        <v>132</v>
      </c>
      <c r="I168" s="83">
        <v>157.60120400000002</v>
      </c>
      <c r="J168" s="85">
        <v>136.9</v>
      </c>
      <c r="K168" s="73"/>
      <c r="L168" s="83">
        <v>0.21575606900000002</v>
      </c>
      <c r="M168" s="84">
        <v>2.2988671310167761E-5</v>
      </c>
      <c r="N168" s="84">
        <f t="shared" si="2"/>
        <v>4.741722027157897E-7</v>
      </c>
      <c r="O168" s="84">
        <f>L168/'סכום נכסי הקרן'!$C$42</f>
        <v>2.8047577307504447E-8</v>
      </c>
    </row>
    <row r="169" spans="2:15">
      <c r="B169" s="76" t="s">
        <v>1292</v>
      </c>
      <c r="C169" s="73" t="s">
        <v>1293</v>
      </c>
      <c r="D169" s="86" t="s">
        <v>119</v>
      </c>
      <c r="E169" s="86" t="s">
        <v>26</v>
      </c>
      <c r="F169" s="73" t="s">
        <v>1294</v>
      </c>
      <c r="G169" s="86" t="s">
        <v>1295</v>
      </c>
      <c r="H169" s="86" t="s">
        <v>132</v>
      </c>
      <c r="I169" s="83">
        <v>16746.318875000004</v>
      </c>
      <c r="J169" s="85">
        <v>738.2</v>
      </c>
      <c r="K169" s="73"/>
      <c r="L169" s="83">
        <v>123.62132593500002</v>
      </c>
      <c r="M169" s="84">
        <v>3.351408274126449E-4</v>
      </c>
      <c r="N169" s="84">
        <f t="shared" si="2"/>
        <v>2.7168550434261728E-4</v>
      </c>
      <c r="O169" s="84">
        <f>L169/'סכום נכסי הקרן'!$C$42</f>
        <v>1.60703646117047E-5</v>
      </c>
    </row>
    <row r="170" spans="2:15">
      <c r="B170" s="76" t="s">
        <v>1296</v>
      </c>
      <c r="C170" s="73" t="s">
        <v>1297</v>
      </c>
      <c r="D170" s="86" t="s">
        <v>119</v>
      </c>
      <c r="E170" s="86" t="s">
        <v>26</v>
      </c>
      <c r="F170" s="73" t="s">
        <v>1298</v>
      </c>
      <c r="G170" s="86" t="s">
        <v>384</v>
      </c>
      <c r="H170" s="86" t="s">
        <v>132</v>
      </c>
      <c r="I170" s="83">
        <v>7608.5688920000011</v>
      </c>
      <c r="J170" s="85">
        <v>535.29999999999995</v>
      </c>
      <c r="K170" s="73"/>
      <c r="L170" s="83">
        <v>40.728669269000008</v>
      </c>
      <c r="M170" s="84">
        <v>5.0693805537564349E-4</v>
      </c>
      <c r="N170" s="84">
        <f t="shared" si="2"/>
        <v>8.9510357277433633E-5</v>
      </c>
      <c r="O170" s="84">
        <f>L170/'סכום נכסי הקרן'!$C$42</f>
        <v>5.2945926631341169E-6</v>
      </c>
    </row>
    <row r="171" spans="2:15">
      <c r="B171" s="76" t="s">
        <v>1299</v>
      </c>
      <c r="C171" s="73" t="s">
        <v>1300</v>
      </c>
      <c r="D171" s="86" t="s">
        <v>119</v>
      </c>
      <c r="E171" s="86" t="s">
        <v>26</v>
      </c>
      <c r="F171" s="73" t="s">
        <v>1301</v>
      </c>
      <c r="G171" s="86" t="s">
        <v>384</v>
      </c>
      <c r="H171" s="86" t="s">
        <v>132</v>
      </c>
      <c r="I171" s="83">
        <v>16692.905847000005</v>
      </c>
      <c r="J171" s="85">
        <v>3273</v>
      </c>
      <c r="K171" s="73"/>
      <c r="L171" s="83">
        <v>546.35880836799993</v>
      </c>
      <c r="M171" s="84">
        <v>6.4888590241265424E-4</v>
      </c>
      <c r="N171" s="84">
        <f t="shared" si="2"/>
        <v>1.2007456422327965E-3</v>
      </c>
      <c r="O171" s="84">
        <f>L171/'סכום נכסי הקרן'!$C$42</f>
        <v>7.1024842945843094E-5</v>
      </c>
    </row>
    <row r="172" spans="2:15">
      <c r="B172" s="76" t="s">
        <v>1302</v>
      </c>
      <c r="C172" s="73" t="s">
        <v>1303</v>
      </c>
      <c r="D172" s="86" t="s">
        <v>119</v>
      </c>
      <c r="E172" s="86" t="s">
        <v>26</v>
      </c>
      <c r="F172" s="73" t="s">
        <v>1304</v>
      </c>
      <c r="G172" s="86" t="s">
        <v>453</v>
      </c>
      <c r="H172" s="86" t="s">
        <v>132</v>
      </c>
      <c r="I172" s="83">
        <v>231592.77890100007</v>
      </c>
      <c r="J172" s="85">
        <v>161.5</v>
      </c>
      <c r="K172" s="73"/>
      <c r="L172" s="83">
        <v>374.02233797700006</v>
      </c>
      <c r="M172" s="84">
        <v>1.0124337070262811E-3</v>
      </c>
      <c r="N172" s="84">
        <f t="shared" si="2"/>
        <v>8.2199771568633678E-4</v>
      </c>
      <c r="O172" s="84">
        <f>L172/'סכום נכסי הקרן'!$C$42</f>
        <v>4.8621670239753327E-5</v>
      </c>
    </row>
    <row r="173" spans="2:15">
      <c r="B173" s="76" t="s">
        <v>1305</v>
      </c>
      <c r="C173" s="73" t="s">
        <v>1306</v>
      </c>
      <c r="D173" s="86" t="s">
        <v>119</v>
      </c>
      <c r="E173" s="86" t="s">
        <v>26</v>
      </c>
      <c r="F173" s="73" t="s">
        <v>1307</v>
      </c>
      <c r="G173" s="86" t="s">
        <v>589</v>
      </c>
      <c r="H173" s="86" t="s">
        <v>132</v>
      </c>
      <c r="I173" s="83">
        <v>92748.843000000008</v>
      </c>
      <c r="J173" s="85">
        <v>424.7</v>
      </c>
      <c r="K173" s="73"/>
      <c r="L173" s="83">
        <v>393.90433622099999</v>
      </c>
      <c r="M173" s="84">
        <v>3.2259345066258568E-4</v>
      </c>
      <c r="N173" s="84">
        <f t="shared" si="2"/>
        <v>8.6569285226091401E-4</v>
      </c>
      <c r="O173" s="84">
        <f>L173/'סכום נכסי הקרן'!$C$42</f>
        <v>5.1206264431522066E-5</v>
      </c>
    </row>
    <row r="174" spans="2:15">
      <c r="B174" s="76" t="s">
        <v>1308</v>
      </c>
      <c r="C174" s="73" t="s">
        <v>1309</v>
      </c>
      <c r="D174" s="86" t="s">
        <v>119</v>
      </c>
      <c r="E174" s="86" t="s">
        <v>26</v>
      </c>
      <c r="F174" s="73" t="s">
        <v>1310</v>
      </c>
      <c r="G174" s="86" t="s">
        <v>437</v>
      </c>
      <c r="H174" s="86" t="s">
        <v>132</v>
      </c>
      <c r="I174" s="83">
        <v>77929.638974000016</v>
      </c>
      <c r="J174" s="85">
        <v>570</v>
      </c>
      <c r="K174" s="83">
        <v>7.6653151080000006</v>
      </c>
      <c r="L174" s="83">
        <v>451.86425725900006</v>
      </c>
      <c r="M174" s="84">
        <v>5.1102179023926558E-4</v>
      </c>
      <c r="N174" s="84">
        <f t="shared" si="2"/>
        <v>9.9307273805138846E-4</v>
      </c>
      <c r="O174" s="84">
        <f>L174/'סכום נכסי הקרן'!$C$42</f>
        <v>5.8740862988052869E-5</v>
      </c>
    </row>
    <row r="175" spans="2:15">
      <c r="B175" s="76" t="s">
        <v>1311</v>
      </c>
      <c r="C175" s="73" t="s">
        <v>1312</v>
      </c>
      <c r="D175" s="86" t="s">
        <v>119</v>
      </c>
      <c r="E175" s="86" t="s">
        <v>26</v>
      </c>
      <c r="F175" s="73" t="s">
        <v>1313</v>
      </c>
      <c r="G175" s="86" t="s">
        <v>589</v>
      </c>
      <c r="H175" s="86" t="s">
        <v>132</v>
      </c>
      <c r="I175" s="83">
        <v>1446.8510349999999</v>
      </c>
      <c r="J175" s="85">
        <v>18850</v>
      </c>
      <c r="K175" s="73"/>
      <c r="L175" s="83">
        <v>272.731420007</v>
      </c>
      <c r="M175" s="84">
        <v>6.4267814944715988E-4</v>
      </c>
      <c r="N175" s="84">
        <f t="shared" si="2"/>
        <v>5.9938827572226659E-4</v>
      </c>
      <c r="O175" s="84">
        <f>L175/'סכום נכסי הקרן'!$C$42</f>
        <v>3.5454185007568879E-5</v>
      </c>
    </row>
    <row r="176" spans="2:15">
      <c r="B176" s="76" t="s">
        <v>1314</v>
      </c>
      <c r="C176" s="73" t="s">
        <v>1315</v>
      </c>
      <c r="D176" s="86" t="s">
        <v>119</v>
      </c>
      <c r="E176" s="86" t="s">
        <v>26</v>
      </c>
      <c r="F176" s="73" t="s">
        <v>1316</v>
      </c>
      <c r="G176" s="86" t="s">
        <v>1317</v>
      </c>
      <c r="H176" s="86" t="s">
        <v>132</v>
      </c>
      <c r="I176" s="83">
        <v>6839.4542640000009</v>
      </c>
      <c r="J176" s="85">
        <v>2052</v>
      </c>
      <c r="K176" s="73"/>
      <c r="L176" s="83">
        <v>140.34560150199999</v>
      </c>
      <c r="M176" s="84">
        <v>1.1900121865927228E-4</v>
      </c>
      <c r="N176" s="84">
        <f t="shared" si="2"/>
        <v>3.0844083929651022E-4</v>
      </c>
      <c r="O176" s="84">
        <f>L176/'סכום נכסי הקרן'!$C$42</f>
        <v>1.8244465271081469E-5</v>
      </c>
    </row>
    <row r="177" spans="2:15">
      <c r="B177" s="76" t="s">
        <v>1318</v>
      </c>
      <c r="C177" s="73" t="s">
        <v>1319</v>
      </c>
      <c r="D177" s="86" t="s">
        <v>119</v>
      </c>
      <c r="E177" s="86" t="s">
        <v>26</v>
      </c>
      <c r="F177" s="73" t="s">
        <v>514</v>
      </c>
      <c r="G177" s="86" t="s">
        <v>437</v>
      </c>
      <c r="H177" s="86" t="s">
        <v>132</v>
      </c>
      <c r="I177" s="83">
        <v>11046.285693000002</v>
      </c>
      <c r="J177" s="85">
        <v>7</v>
      </c>
      <c r="K177" s="73"/>
      <c r="L177" s="83">
        <v>0.77323999300000013</v>
      </c>
      <c r="M177" s="84">
        <v>4.4940372929540604E-4</v>
      </c>
      <c r="N177" s="84">
        <f t="shared" si="2"/>
        <v>1.6993677740242469E-6</v>
      </c>
      <c r="O177" s="84">
        <f>L177/'סכום נכסי הקרן'!$C$42</f>
        <v>1.0051864858977245E-7</v>
      </c>
    </row>
    <row r="178" spans="2:15">
      <c r="B178" s="76" t="s">
        <v>1320</v>
      </c>
      <c r="C178" s="73" t="s">
        <v>1321</v>
      </c>
      <c r="D178" s="86" t="s">
        <v>119</v>
      </c>
      <c r="E178" s="86" t="s">
        <v>26</v>
      </c>
      <c r="F178" s="73" t="s">
        <v>619</v>
      </c>
      <c r="G178" s="86" t="s">
        <v>476</v>
      </c>
      <c r="H178" s="86" t="s">
        <v>132</v>
      </c>
      <c r="I178" s="83">
        <v>20610.854000000003</v>
      </c>
      <c r="J178" s="85">
        <v>429</v>
      </c>
      <c r="K178" s="73"/>
      <c r="L178" s="83">
        <v>88.420563659999999</v>
      </c>
      <c r="M178" s="84">
        <v>1.1155635823732064E-4</v>
      </c>
      <c r="N178" s="84">
        <f t="shared" si="2"/>
        <v>1.9432395867406124E-4</v>
      </c>
      <c r="O178" s="84">
        <f>L178/'סכום נכסי הקרן'!$C$42</f>
        <v>1.1494381624217338E-5</v>
      </c>
    </row>
    <row r="179" spans="2:15">
      <c r="B179" s="76" t="s">
        <v>1322</v>
      </c>
      <c r="C179" s="73" t="s">
        <v>1323</v>
      </c>
      <c r="D179" s="86" t="s">
        <v>119</v>
      </c>
      <c r="E179" s="86" t="s">
        <v>26</v>
      </c>
      <c r="F179" s="73" t="s">
        <v>1324</v>
      </c>
      <c r="G179" s="86" t="s">
        <v>951</v>
      </c>
      <c r="H179" s="86" t="s">
        <v>132</v>
      </c>
      <c r="I179" s="83">
        <v>8795.0430080000024</v>
      </c>
      <c r="J179" s="85">
        <v>8299</v>
      </c>
      <c r="K179" s="73"/>
      <c r="L179" s="83">
        <v>729.90061923600001</v>
      </c>
      <c r="M179" s="84">
        <v>6.9926608888515047E-4</v>
      </c>
      <c r="N179" s="84">
        <f t="shared" si="2"/>
        <v>1.6041198098893476E-3</v>
      </c>
      <c r="O179" s="84">
        <f>L179/'סכום נכסי הקרן'!$C$42</f>
        <v>9.4884672953589441E-5</v>
      </c>
    </row>
    <row r="180" spans="2:15">
      <c r="B180" s="76" t="s">
        <v>1325</v>
      </c>
      <c r="C180" s="73" t="s">
        <v>1326</v>
      </c>
      <c r="D180" s="86" t="s">
        <v>119</v>
      </c>
      <c r="E180" s="86" t="s">
        <v>26</v>
      </c>
      <c r="F180" s="73" t="s">
        <v>1327</v>
      </c>
      <c r="G180" s="86" t="s">
        <v>384</v>
      </c>
      <c r="H180" s="86" t="s">
        <v>132</v>
      </c>
      <c r="I180" s="83">
        <v>85326.276760000008</v>
      </c>
      <c r="J180" s="85">
        <v>279.10000000000002</v>
      </c>
      <c r="K180" s="73"/>
      <c r="L180" s="83">
        <v>238.14563841600005</v>
      </c>
      <c r="M180" s="84">
        <v>9.9917129170955178E-4</v>
      </c>
      <c r="N180" s="84">
        <f t="shared" si="2"/>
        <v>5.2337828761087003E-4</v>
      </c>
      <c r="O180" s="84">
        <f>L180/'סכום נכסי הקרן'!$C$42</f>
        <v>3.0958147480513103E-5</v>
      </c>
    </row>
    <row r="181" spans="2:15">
      <c r="B181" s="76" t="s">
        <v>1328</v>
      </c>
      <c r="C181" s="73" t="s">
        <v>1329</v>
      </c>
      <c r="D181" s="86" t="s">
        <v>119</v>
      </c>
      <c r="E181" s="86" t="s">
        <v>26</v>
      </c>
      <c r="F181" s="73" t="s">
        <v>627</v>
      </c>
      <c r="G181" s="86" t="s">
        <v>297</v>
      </c>
      <c r="H181" s="86" t="s">
        <v>132</v>
      </c>
      <c r="I181" s="83">
        <v>114390.23970000002</v>
      </c>
      <c r="J181" s="85">
        <v>470.9</v>
      </c>
      <c r="K181" s="73"/>
      <c r="L181" s="83">
        <v>538.66363874700016</v>
      </c>
      <c r="M181" s="84">
        <v>1.6088591526158432E-3</v>
      </c>
      <c r="N181" s="84">
        <f t="shared" si="2"/>
        <v>1.1838337864209392E-3</v>
      </c>
      <c r="O181" s="84">
        <f>L181/'סכום נכסי הקרן'!$C$42</f>
        <v>7.0024496277312748E-5</v>
      </c>
    </row>
    <row r="182" spans="2:15">
      <c r="B182" s="76" t="s">
        <v>1330</v>
      </c>
      <c r="C182" s="73" t="s">
        <v>1331</v>
      </c>
      <c r="D182" s="86" t="s">
        <v>119</v>
      </c>
      <c r="E182" s="86" t="s">
        <v>26</v>
      </c>
      <c r="F182" s="73" t="s">
        <v>1332</v>
      </c>
      <c r="G182" s="86" t="s">
        <v>157</v>
      </c>
      <c r="H182" s="86" t="s">
        <v>132</v>
      </c>
      <c r="I182" s="83">
        <v>19384.508187000003</v>
      </c>
      <c r="J182" s="85">
        <v>47.4</v>
      </c>
      <c r="K182" s="73"/>
      <c r="L182" s="83">
        <v>9.1882568810000009</v>
      </c>
      <c r="M182" s="84">
        <v>4.9371133556366971E-4</v>
      </c>
      <c r="N182" s="84">
        <f t="shared" si="2"/>
        <v>2.0193248906394757E-5</v>
      </c>
      <c r="O182" s="84">
        <f>L182/'סכום נכסי הקרן'!$C$42</f>
        <v>1.194443087443613E-6</v>
      </c>
    </row>
    <row r="183" spans="2:15">
      <c r="B183" s="76" t="s">
        <v>1333</v>
      </c>
      <c r="C183" s="73" t="s">
        <v>1334</v>
      </c>
      <c r="D183" s="86" t="s">
        <v>119</v>
      </c>
      <c r="E183" s="86" t="s">
        <v>26</v>
      </c>
      <c r="F183" s="73" t="s">
        <v>1335</v>
      </c>
      <c r="G183" s="86" t="s">
        <v>476</v>
      </c>
      <c r="H183" s="86" t="s">
        <v>132</v>
      </c>
      <c r="I183" s="83">
        <v>23642.700318000003</v>
      </c>
      <c r="J183" s="85">
        <v>3146</v>
      </c>
      <c r="K183" s="73"/>
      <c r="L183" s="83">
        <v>743.79935200300008</v>
      </c>
      <c r="M183" s="84">
        <v>6.624460722331186E-4</v>
      </c>
      <c r="N183" s="84">
        <f t="shared" si="2"/>
        <v>1.6346653827746533E-3</v>
      </c>
      <c r="O183" s="84">
        <f>L183/'סכום נכסי הקרן'!$C$42</f>
        <v>9.6691462368902618E-5</v>
      </c>
    </row>
    <row r="184" spans="2:15">
      <c r="B184" s="76" t="s">
        <v>1336</v>
      </c>
      <c r="C184" s="73" t="s">
        <v>1337</v>
      </c>
      <c r="D184" s="86" t="s">
        <v>119</v>
      </c>
      <c r="E184" s="86" t="s">
        <v>26</v>
      </c>
      <c r="F184" s="73" t="s">
        <v>1338</v>
      </c>
      <c r="G184" s="86" t="s">
        <v>384</v>
      </c>
      <c r="H184" s="86" t="s">
        <v>132</v>
      </c>
      <c r="I184" s="83">
        <v>5152.7135000000007</v>
      </c>
      <c r="J184" s="85">
        <v>5515</v>
      </c>
      <c r="K184" s="83">
        <v>3.0916281000000003</v>
      </c>
      <c r="L184" s="83">
        <v>287.26377762500005</v>
      </c>
      <c r="M184" s="84">
        <v>6.1314090054499163E-4</v>
      </c>
      <c r="N184" s="84">
        <f t="shared" si="2"/>
        <v>6.3132638089037965E-4</v>
      </c>
      <c r="O184" s="84">
        <f>L184/'סכום נכסי הקרן'!$C$42</f>
        <v>3.7343343563526618E-5</v>
      </c>
    </row>
    <row r="185" spans="2:15">
      <c r="B185" s="76" t="s">
        <v>1339</v>
      </c>
      <c r="C185" s="73" t="s">
        <v>1340</v>
      </c>
      <c r="D185" s="86" t="s">
        <v>119</v>
      </c>
      <c r="E185" s="86" t="s">
        <v>26</v>
      </c>
      <c r="F185" s="73" t="s">
        <v>1341</v>
      </c>
      <c r="G185" s="86" t="s">
        <v>384</v>
      </c>
      <c r="H185" s="86" t="s">
        <v>132</v>
      </c>
      <c r="I185" s="83">
        <v>20204.737733000005</v>
      </c>
      <c r="J185" s="85">
        <v>1053</v>
      </c>
      <c r="K185" s="73"/>
      <c r="L185" s="83">
        <v>212.75588832600002</v>
      </c>
      <c r="M185" s="84">
        <v>1.2117481865822563E-3</v>
      </c>
      <c r="N185" s="84">
        <f t="shared" si="2"/>
        <v>4.6757863487165212E-4</v>
      </c>
      <c r="O185" s="84">
        <f>L185/'סכום נכסי הקרן'!$C$42</f>
        <v>2.7657563715856671E-5</v>
      </c>
    </row>
    <row r="186" spans="2:15">
      <c r="B186" s="76" t="s">
        <v>1342</v>
      </c>
      <c r="C186" s="73" t="s">
        <v>1343</v>
      </c>
      <c r="D186" s="86" t="s">
        <v>119</v>
      </c>
      <c r="E186" s="86" t="s">
        <v>26</v>
      </c>
      <c r="F186" s="73" t="s">
        <v>1344</v>
      </c>
      <c r="G186" s="86" t="s">
        <v>126</v>
      </c>
      <c r="H186" s="86" t="s">
        <v>132</v>
      </c>
      <c r="I186" s="83">
        <v>16390.781644000002</v>
      </c>
      <c r="J186" s="85">
        <v>1233</v>
      </c>
      <c r="K186" s="73"/>
      <c r="L186" s="83">
        <v>202.09833766400001</v>
      </c>
      <c r="M186" s="84">
        <v>8.1949810729463541E-4</v>
      </c>
      <c r="N186" s="84">
        <f t="shared" si="2"/>
        <v>4.441562843608275E-4</v>
      </c>
      <c r="O186" s="84">
        <f>L186/'סכום נכסי הקרן'!$C$42</f>
        <v>2.6272117283287996E-5</v>
      </c>
    </row>
    <row r="187" spans="2:15">
      <c r="B187" s="72"/>
      <c r="C187" s="73"/>
      <c r="D187" s="73"/>
      <c r="E187" s="73"/>
      <c r="F187" s="73"/>
      <c r="G187" s="73"/>
      <c r="H187" s="73"/>
      <c r="I187" s="83"/>
      <c r="J187" s="85"/>
      <c r="K187" s="73"/>
      <c r="L187" s="73"/>
      <c r="M187" s="73"/>
      <c r="N187" s="84"/>
      <c r="O187" s="73"/>
    </row>
    <row r="188" spans="2:15">
      <c r="B188" s="70" t="s">
        <v>198</v>
      </c>
      <c r="C188" s="71"/>
      <c r="D188" s="71"/>
      <c r="E188" s="71"/>
      <c r="F188" s="71"/>
      <c r="G188" s="71"/>
      <c r="H188" s="71"/>
      <c r="I188" s="80"/>
      <c r="J188" s="82"/>
      <c r="K188" s="80">
        <v>14.100588574000001</v>
      </c>
      <c r="L188" s="80">
        <f>L189+L220</f>
        <v>124906.54714811203</v>
      </c>
      <c r="M188" s="71"/>
      <c r="N188" s="81">
        <f t="shared" si="2"/>
        <v>0.27451006532216676</v>
      </c>
      <c r="O188" s="81">
        <f>L188/'סכום נכסי הקרן'!$C$42</f>
        <v>1.6237439130160094E-2</v>
      </c>
    </row>
    <row r="189" spans="2:15">
      <c r="B189" s="92" t="s">
        <v>64</v>
      </c>
      <c r="C189" s="71"/>
      <c r="D189" s="71"/>
      <c r="E189" s="71"/>
      <c r="F189" s="71"/>
      <c r="G189" s="71"/>
      <c r="H189" s="71"/>
      <c r="I189" s="80"/>
      <c r="J189" s="82"/>
      <c r="K189" s="71"/>
      <c r="L189" s="80">
        <f>SUM(L190:L218)</f>
        <v>41270.335117245013</v>
      </c>
      <c r="M189" s="71"/>
      <c r="N189" s="81">
        <f t="shared" si="2"/>
        <v>9.0700789090493089E-2</v>
      </c>
      <c r="O189" s="81">
        <f>L189/'סכום נכסי הקרן'!$C$42</f>
        <v>5.3650074367435057E-3</v>
      </c>
    </row>
    <row r="190" spans="2:15">
      <c r="B190" s="76" t="s">
        <v>1345</v>
      </c>
      <c r="C190" s="73" t="s">
        <v>1346</v>
      </c>
      <c r="D190" s="86" t="s">
        <v>1347</v>
      </c>
      <c r="E190" s="86" t="s">
        <v>26</v>
      </c>
      <c r="F190" s="73" t="s">
        <v>1348</v>
      </c>
      <c r="G190" s="86" t="s">
        <v>1349</v>
      </c>
      <c r="H190" s="86" t="s">
        <v>131</v>
      </c>
      <c r="I190" s="83">
        <v>14427.597800000003</v>
      </c>
      <c r="J190" s="85">
        <v>233</v>
      </c>
      <c r="K190" s="73"/>
      <c r="L190" s="83">
        <v>128.54874219000001</v>
      </c>
      <c r="M190" s="84">
        <v>1.8615313651232097E-4</v>
      </c>
      <c r="N190" s="84">
        <f t="shared" si="2"/>
        <v>2.8251460328829252E-4</v>
      </c>
      <c r="O190" s="84">
        <f>L190/'סכום נכסי הקרן'!$C$42</f>
        <v>1.6710912471975394E-5</v>
      </c>
    </row>
    <row r="191" spans="2:15">
      <c r="B191" s="76" t="s">
        <v>1350</v>
      </c>
      <c r="C191" s="73" t="s">
        <v>1351</v>
      </c>
      <c r="D191" s="86" t="s">
        <v>1347</v>
      </c>
      <c r="E191" s="86" t="s">
        <v>26</v>
      </c>
      <c r="F191" s="73" t="s">
        <v>1352</v>
      </c>
      <c r="G191" s="86" t="s">
        <v>155</v>
      </c>
      <c r="H191" s="86" t="s">
        <v>131</v>
      </c>
      <c r="I191" s="83">
        <v>9962.5155650000015</v>
      </c>
      <c r="J191" s="85">
        <v>68.599999999999994</v>
      </c>
      <c r="K191" s="73"/>
      <c r="L191" s="83">
        <v>26.134308431000004</v>
      </c>
      <c r="M191" s="84">
        <v>5.5598968157313843E-4</v>
      </c>
      <c r="N191" s="84">
        <f t="shared" si="2"/>
        <v>5.7435986170016404E-5</v>
      </c>
      <c r="O191" s="84">
        <f>L191/'סכום נכסי הקרן'!$C$42</f>
        <v>3.3973738930914515E-6</v>
      </c>
    </row>
    <row r="192" spans="2:15">
      <c r="B192" s="76" t="s">
        <v>1353</v>
      </c>
      <c r="C192" s="73" t="s">
        <v>1354</v>
      </c>
      <c r="D192" s="86" t="s">
        <v>1347</v>
      </c>
      <c r="E192" s="86" t="s">
        <v>26</v>
      </c>
      <c r="F192" s="73" t="s">
        <v>1110</v>
      </c>
      <c r="G192" s="86" t="s">
        <v>924</v>
      </c>
      <c r="H192" s="86" t="s">
        <v>131</v>
      </c>
      <c r="I192" s="83">
        <v>11624.243409000002</v>
      </c>
      <c r="J192" s="85">
        <v>6226</v>
      </c>
      <c r="K192" s="73"/>
      <c r="L192" s="83">
        <v>2767.5259092370002</v>
      </c>
      <c r="M192" s="84">
        <v>2.5993895518266818E-4</v>
      </c>
      <c r="N192" s="84">
        <f t="shared" si="2"/>
        <v>6.0822569790883931E-3</v>
      </c>
      <c r="O192" s="84">
        <f>L192/'סכום נכסי הקרן'!$C$42</f>
        <v>3.5976923963073454E-4</v>
      </c>
    </row>
    <row r="193" spans="2:15">
      <c r="B193" s="76" t="s">
        <v>1355</v>
      </c>
      <c r="C193" s="73" t="s">
        <v>1356</v>
      </c>
      <c r="D193" s="86" t="s">
        <v>1347</v>
      </c>
      <c r="E193" s="86" t="s">
        <v>26</v>
      </c>
      <c r="F193" s="73" t="s">
        <v>1357</v>
      </c>
      <c r="G193" s="86" t="s">
        <v>743</v>
      </c>
      <c r="H193" s="86" t="s">
        <v>131</v>
      </c>
      <c r="I193" s="83">
        <v>927.48843000000011</v>
      </c>
      <c r="J193" s="85">
        <v>13328</v>
      </c>
      <c r="K193" s="73"/>
      <c r="L193" s="83">
        <v>472.70627600200015</v>
      </c>
      <c r="M193" s="84">
        <v>7.9276750931368141E-6</v>
      </c>
      <c r="N193" s="84">
        <f t="shared" si="2"/>
        <v>1.0388777343243421E-3</v>
      </c>
      <c r="O193" s="84">
        <f>L193/'סכום נכסי הקרן'!$C$42</f>
        <v>6.1450256678103606E-5</v>
      </c>
    </row>
    <row r="194" spans="2:15">
      <c r="B194" s="76" t="s">
        <v>1358</v>
      </c>
      <c r="C194" s="73" t="s">
        <v>1359</v>
      </c>
      <c r="D194" s="86" t="s">
        <v>1347</v>
      </c>
      <c r="E194" s="86" t="s">
        <v>26</v>
      </c>
      <c r="F194" s="73" t="s">
        <v>1360</v>
      </c>
      <c r="G194" s="86" t="s">
        <v>743</v>
      </c>
      <c r="H194" s="86" t="s">
        <v>131</v>
      </c>
      <c r="I194" s="83">
        <v>968.71013800000014</v>
      </c>
      <c r="J194" s="85">
        <v>16377</v>
      </c>
      <c r="K194" s="73"/>
      <c r="L194" s="83">
        <v>606.66100116400014</v>
      </c>
      <c r="M194" s="84">
        <v>2.3194268099564361E-5</v>
      </c>
      <c r="N194" s="84">
        <f t="shared" si="2"/>
        <v>1.3332731939220683E-3</v>
      </c>
      <c r="O194" s="84">
        <f>L194/'סכום נכסי הקרן'!$C$42</f>
        <v>7.8863929105027107E-5</v>
      </c>
    </row>
    <row r="195" spans="2:15">
      <c r="B195" s="76" t="s">
        <v>1361</v>
      </c>
      <c r="C195" s="73" t="s">
        <v>1362</v>
      </c>
      <c r="D195" s="86" t="s">
        <v>1347</v>
      </c>
      <c r="E195" s="86" t="s">
        <v>26</v>
      </c>
      <c r="F195" s="73" t="s">
        <v>629</v>
      </c>
      <c r="G195" s="86" t="s">
        <v>519</v>
      </c>
      <c r="H195" s="86" t="s">
        <v>131</v>
      </c>
      <c r="I195" s="83">
        <v>72.137989000000019</v>
      </c>
      <c r="J195" s="85">
        <v>19798</v>
      </c>
      <c r="K195" s="73"/>
      <c r="L195" s="83">
        <v>54.613905534000004</v>
      </c>
      <c r="M195" s="84">
        <v>1.6246302843986264E-6</v>
      </c>
      <c r="N195" s="84">
        <f t="shared" si="2"/>
        <v>1.2002626858189948E-4</v>
      </c>
      <c r="O195" s="84">
        <f>L195/'סכום נכסי הקרן'!$C$42</f>
        <v>7.0996275777049399E-6</v>
      </c>
    </row>
    <row r="196" spans="2:15">
      <c r="B196" s="76" t="s">
        <v>1365</v>
      </c>
      <c r="C196" s="73" t="s">
        <v>1366</v>
      </c>
      <c r="D196" s="86" t="s">
        <v>1347</v>
      </c>
      <c r="E196" s="86" t="s">
        <v>26</v>
      </c>
      <c r="F196" s="73" t="s">
        <v>598</v>
      </c>
      <c r="G196" s="86" t="s">
        <v>512</v>
      </c>
      <c r="H196" s="86" t="s">
        <v>131</v>
      </c>
      <c r="I196" s="83">
        <v>16805.276223000004</v>
      </c>
      <c r="J196" s="85">
        <v>1569</v>
      </c>
      <c r="K196" s="73"/>
      <c r="L196" s="83">
        <v>1008.2923737560001</v>
      </c>
      <c r="M196" s="84">
        <v>1.4259004689637866E-4</v>
      </c>
      <c r="N196" s="84">
        <f t="shared" si="2"/>
        <v>2.2159479363030796E-3</v>
      </c>
      <c r="O196" s="84">
        <f>L196/'סכום נכסי הקרן'!$C$42</f>
        <v>1.3107468277746837E-4</v>
      </c>
    </row>
    <row r="197" spans="2:15">
      <c r="B197" s="76" t="s">
        <v>1367</v>
      </c>
      <c r="C197" s="73" t="s">
        <v>1368</v>
      </c>
      <c r="D197" s="86" t="s">
        <v>1369</v>
      </c>
      <c r="E197" s="86" t="s">
        <v>26</v>
      </c>
      <c r="F197" s="73" t="s">
        <v>1370</v>
      </c>
      <c r="G197" s="86" t="s">
        <v>740</v>
      </c>
      <c r="H197" s="86" t="s">
        <v>131</v>
      </c>
      <c r="I197" s="83">
        <v>3637.3519870000005</v>
      </c>
      <c r="J197" s="85">
        <v>2447</v>
      </c>
      <c r="K197" s="73"/>
      <c r="L197" s="83">
        <v>340.35895589300009</v>
      </c>
      <c r="M197" s="84">
        <v>9.5145147494189454E-5</v>
      </c>
      <c r="N197" s="84">
        <f t="shared" si="2"/>
        <v>7.4801490673168569E-4</v>
      </c>
      <c r="O197" s="84">
        <f>L197/'סכום נכסי הקרן'!$C$42</f>
        <v>4.4245541606110811E-5</v>
      </c>
    </row>
    <row r="198" spans="2:15">
      <c r="B198" s="76" t="s">
        <v>1371</v>
      </c>
      <c r="C198" s="73" t="s">
        <v>1372</v>
      </c>
      <c r="D198" s="86" t="s">
        <v>1347</v>
      </c>
      <c r="E198" s="86" t="s">
        <v>26</v>
      </c>
      <c r="F198" s="73" t="s">
        <v>1373</v>
      </c>
      <c r="G198" s="86" t="s">
        <v>1374</v>
      </c>
      <c r="H198" s="86" t="s">
        <v>131</v>
      </c>
      <c r="I198" s="83">
        <v>4967.215814000001</v>
      </c>
      <c r="J198" s="85">
        <v>3974</v>
      </c>
      <c r="K198" s="73"/>
      <c r="L198" s="83">
        <v>754.84672625900009</v>
      </c>
      <c r="M198" s="84">
        <v>3.024114793697576E-5</v>
      </c>
      <c r="N198" s="84">
        <f t="shared" si="2"/>
        <v>1.6589444577942917E-3</v>
      </c>
      <c r="O198" s="84">
        <f>L198/'סכום נכסי הקרן'!$C$42</f>
        <v>9.8127584582874245E-5</v>
      </c>
    </row>
    <row r="199" spans="2:15">
      <c r="B199" s="76" t="s">
        <v>1375</v>
      </c>
      <c r="C199" s="73" t="s">
        <v>1376</v>
      </c>
      <c r="D199" s="86" t="s">
        <v>1347</v>
      </c>
      <c r="E199" s="86" t="s">
        <v>26</v>
      </c>
      <c r="F199" s="73" t="s">
        <v>1377</v>
      </c>
      <c r="G199" s="86" t="s">
        <v>788</v>
      </c>
      <c r="H199" s="86" t="s">
        <v>131</v>
      </c>
      <c r="I199" s="83">
        <v>7617.4212540000017</v>
      </c>
      <c r="J199" s="85">
        <v>3046</v>
      </c>
      <c r="K199" s="73"/>
      <c r="L199" s="83">
        <v>887.26991492100012</v>
      </c>
      <c r="M199" s="84">
        <v>9.1686594035609578E-5</v>
      </c>
      <c r="N199" s="84">
        <f t="shared" si="2"/>
        <v>1.9499740234956817E-3</v>
      </c>
      <c r="O199" s="84">
        <f>L199/'סכום נכסי הקרן'!$C$42</f>
        <v>1.1534216231650774E-4</v>
      </c>
    </row>
    <row r="200" spans="2:15">
      <c r="B200" s="76" t="s">
        <v>1378</v>
      </c>
      <c r="C200" s="73" t="s">
        <v>1379</v>
      </c>
      <c r="D200" s="86" t="s">
        <v>1347</v>
      </c>
      <c r="E200" s="86" t="s">
        <v>26</v>
      </c>
      <c r="F200" s="73" t="s">
        <v>1380</v>
      </c>
      <c r="G200" s="86" t="s">
        <v>1349</v>
      </c>
      <c r="H200" s="86" t="s">
        <v>131</v>
      </c>
      <c r="I200" s="83">
        <v>43231.266265000006</v>
      </c>
      <c r="J200" s="85">
        <v>195</v>
      </c>
      <c r="K200" s="73"/>
      <c r="L200" s="83">
        <v>322.36690628500003</v>
      </c>
      <c r="M200" s="84">
        <v>2.6442876325592324E-4</v>
      </c>
      <c r="N200" s="84">
        <f t="shared" si="2"/>
        <v>7.0847335485998769E-4</v>
      </c>
      <c r="O200" s="84">
        <f>L200/'סכום נכסי הקרן'!$C$42</f>
        <v>4.1906634503104424E-5</v>
      </c>
    </row>
    <row r="201" spans="2:15">
      <c r="B201" s="76" t="s">
        <v>1381</v>
      </c>
      <c r="C201" s="73" t="s">
        <v>1382</v>
      </c>
      <c r="D201" s="86" t="s">
        <v>1347</v>
      </c>
      <c r="E201" s="86" t="s">
        <v>26</v>
      </c>
      <c r="F201" s="73" t="s">
        <v>1383</v>
      </c>
      <c r="G201" s="86" t="s">
        <v>743</v>
      </c>
      <c r="H201" s="86" t="s">
        <v>131</v>
      </c>
      <c r="I201" s="83">
        <v>3957.7683230000002</v>
      </c>
      <c r="J201" s="85">
        <v>2536</v>
      </c>
      <c r="K201" s="73"/>
      <c r="L201" s="83">
        <v>383.81107384800009</v>
      </c>
      <c r="M201" s="84">
        <v>3.8132975784123662E-5</v>
      </c>
      <c r="N201" s="84">
        <f t="shared" si="2"/>
        <v>8.4351065143487946E-4</v>
      </c>
      <c r="O201" s="84">
        <f>L201/'סכום נכסי הקרן'!$C$42</f>
        <v>4.9894173615241758E-5</v>
      </c>
    </row>
    <row r="202" spans="2:15">
      <c r="B202" s="76" t="s">
        <v>1384</v>
      </c>
      <c r="C202" s="73" t="s">
        <v>1385</v>
      </c>
      <c r="D202" s="86" t="s">
        <v>1347</v>
      </c>
      <c r="E202" s="86" t="s">
        <v>26</v>
      </c>
      <c r="F202" s="73" t="s">
        <v>1386</v>
      </c>
      <c r="G202" s="86" t="s">
        <v>697</v>
      </c>
      <c r="H202" s="86" t="s">
        <v>131</v>
      </c>
      <c r="I202" s="83">
        <v>4829.9681370000008</v>
      </c>
      <c r="J202" s="85">
        <v>1891</v>
      </c>
      <c r="K202" s="73"/>
      <c r="L202" s="83">
        <v>349.26388309300006</v>
      </c>
      <c r="M202" s="84">
        <v>9.6376207486613055E-5</v>
      </c>
      <c r="N202" s="84">
        <f t="shared" ref="N202:N220" si="3">IFERROR(L202/$L$11,0)</f>
        <v>7.6758547531415153E-4</v>
      </c>
      <c r="O202" s="84">
        <f>L202/'סכום נכסי הקרן'!$C$42</f>
        <v>4.5403152769575689E-5</v>
      </c>
    </row>
    <row r="203" spans="2:15">
      <c r="B203" s="76" t="s">
        <v>1387</v>
      </c>
      <c r="C203" s="73" t="s">
        <v>1388</v>
      </c>
      <c r="D203" s="86" t="s">
        <v>1347</v>
      </c>
      <c r="E203" s="86" t="s">
        <v>26</v>
      </c>
      <c r="F203" s="73" t="s">
        <v>1389</v>
      </c>
      <c r="G203" s="86" t="s">
        <v>705</v>
      </c>
      <c r="H203" s="86" t="s">
        <v>131</v>
      </c>
      <c r="I203" s="83">
        <v>2753.6100940000006</v>
      </c>
      <c r="J203" s="85">
        <v>4155</v>
      </c>
      <c r="K203" s="73"/>
      <c r="L203" s="83">
        <v>437.5133977910001</v>
      </c>
      <c r="M203" s="84">
        <v>2.9243298380484126E-5</v>
      </c>
      <c r="N203" s="84">
        <f t="shared" si="3"/>
        <v>9.6153351564923076E-4</v>
      </c>
      <c r="O203" s="84">
        <f>L203/'סכום נכסי הקרן'!$C$42</f>
        <v>5.687529859293098E-5</v>
      </c>
    </row>
    <row r="204" spans="2:15">
      <c r="B204" s="76" t="s">
        <v>1390</v>
      </c>
      <c r="C204" s="73" t="s">
        <v>1391</v>
      </c>
      <c r="D204" s="86" t="s">
        <v>1347</v>
      </c>
      <c r="E204" s="86" t="s">
        <v>26</v>
      </c>
      <c r="F204" s="73" t="s">
        <v>1392</v>
      </c>
      <c r="G204" s="86" t="s">
        <v>743</v>
      </c>
      <c r="H204" s="86" t="s">
        <v>131</v>
      </c>
      <c r="I204" s="83">
        <v>1022.8261770000001</v>
      </c>
      <c r="J204" s="85">
        <v>15922</v>
      </c>
      <c r="K204" s="73"/>
      <c r="L204" s="83">
        <v>622.75516015300013</v>
      </c>
      <c r="M204" s="84">
        <v>2.1425887243225862E-5</v>
      </c>
      <c r="N204" s="84">
        <f t="shared" si="3"/>
        <v>1.3686437068074894E-3</v>
      </c>
      <c r="O204" s="84">
        <f>L204/'סכום נכסי הקרן'!$C$42</f>
        <v>8.0956116687677426E-5</v>
      </c>
    </row>
    <row r="205" spans="2:15">
      <c r="B205" s="76" t="s">
        <v>1393</v>
      </c>
      <c r="C205" s="73" t="s">
        <v>1394</v>
      </c>
      <c r="D205" s="86" t="s">
        <v>1347</v>
      </c>
      <c r="E205" s="86" t="s">
        <v>26</v>
      </c>
      <c r="F205" s="73" t="s">
        <v>943</v>
      </c>
      <c r="G205" s="86" t="s">
        <v>157</v>
      </c>
      <c r="H205" s="86" t="s">
        <v>131</v>
      </c>
      <c r="I205" s="83">
        <v>11921.008791000002</v>
      </c>
      <c r="J205" s="85">
        <v>17000</v>
      </c>
      <c r="K205" s="73"/>
      <c r="L205" s="83">
        <v>7749.609394717002</v>
      </c>
      <c r="M205" s="84">
        <v>1.8823505099230245E-4</v>
      </c>
      <c r="N205" s="84">
        <f t="shared" si="3"/>
        <v>1.7031499386837356E-2</v>
      </c>
      <c r="O205" s="84">
        <f>L205/'סכום נכסי הקרן'!$C$42</f>
        <v>1.0074236595462251E-3</v>
      </c>
    </row>
    <row r="206" spans="2:15">
      <c r="B206" s="76" t="s">
        <v>1395</v>
      </c>
      <c r="C206" s="73" t="s">
        <v>1396</v>
      </c>
      <c r="D206" s="86" t="s">
        <v>1347</v>
      </c>
      <c r="E206" s="86" t="s">
        <v>26</v>
      </c>
      <c r="F206" s="73" t="s">
        <v>937</v>
      </c>
      <c r="G206" s="86" t="s">
        <v>924</v>
      </c>
      <c r="H206" s="86" t="s">
        <v>131</v>
      </c>
      <c r="I206" s="83">
        <v>10683.481589000001</v>
      </c>
      <c r="J206" s="85">
        <v>11244</v>
      </c>
      <c r="K206" s="73"/>
      <c r="L206" s="83">
        <v>4593.5825617480004</v>
      </c>
      <c r="M206" s="84">
        <v>3.7088873679768698E-4</v>
      </c>
      <c r="N206" s="84">
        <f t="shared" si="3"/>
        <v>1.009542476258635E-2</v>
      </c>
      <c r="O206" s="84">
        <f>L206/'סכום נכסי הקרן'!$C$42</f>
        <v>5.9715058128460505E-4</v>
      </c>
    </row>
    <row r="207" spans="2:15">
      <c r="B207" s="76" t="s">
        <v>1399</v>
      </c>
      <c r="C207" s="73" t="s">
        <v>1400</v>
      </c>
      <c r="D207" s="86" t="s">
        <v>1347</v>
      </c>
      <c r="E207" s="86" t="s">
        <v>26</v>
      </c>
      <c r="F207" s="73" t="s">
        <v>1102</v>
      </c>
      <c r="G207" s="86" t="s">
        <v>157</v>
      </c>
      <c r="H207" s="86" t="s">
        <v>131</v>
      </c>
      <c r="I207" s="83">
        <v>21013.167565</v>
      </c>
      <c r="J207" s="85">
        <v>3063</v>
      </c>
      <c r="K207" s="73"/>
      <c r="L207" s="83">
        <v>2461.2538253050002</v>
      </c>
      <c r="M207" s="84">
        <v>4.4671335634010299E-4</v>
      </c>
      <c r="N207" s="84">
        <f t="shared" si="3"/>
        <v>5.4091555950045384E-3</v>
      </c>
      <c r="O207" s="84">
        <f>L207/'סכום נכסי הקרן'!$C$42</f>
        <v>3.1995487894541234E-4</v>
      </c>
    </row>
    <row r="208" spans="2:15">
      <c r="B208" s="76" t="s">
        <v>1401</v>
      </c>
      <c r="C208" s="73" t="s">
        <v>1402</v>
      </c>
      <c r="D208" s="86" t="s">
        <v>1369</v>
      </c>
      <c r="E208" s="86" t="s">
        <v>26</v>
      </c>
      <c r="F208" s="73" t="s">
        <v>1403</v>
      </c>
      <c r="G208" s="86" t="s">
        <v>743</v>
      </c>
      <c r="H208" s="86" t="s">
        <v>131</v>
      </c>
      <c r="I208" s="83">
        <v>7611.0628050000014</v>
      </c>
      <c r="J208" s="85">
        <v>448</v>
      </c>
      <c r="K208" s="73"/>
      <c r="L208" s="83">
        <v>130.38907462600002</v>
      </c>
      <c r="M208" s="84">
        <v>6.609276865455391E-5</v>
      </c>
      <c r="N208" s="84">
        <f t="shared" si="3"/>
        <v>2.8655914529794249E-4</v>
      </c>
      <c r="O208" s="84">
        <f>L208/'סכום נכסי הקרן'!$C$42</f>
        <v>1.6950149618394753E-5</v>
      </c>
    </row>
    <row r="209" spans="2:15">
      <c r="B209" s="76" t="s">
        <v>1404</v>
      </c>
      <c r="C209" s="73" t="s">
        <v>1405</v>
      </c>
      <c r="D209" s="86" t="s">
        <v>1369</v>
      </c>
      <c r="E209" s="86" t="s">
        <v>26</v>
      </c>
      <c r="F209" s="73" t="s">
        <v>1406</v>
      </c>
      <c r="G209" s="86" t="s">
        <v>743</v>
      </c>
      <c r="H209" s="86" t="s">
        <v>131</v>
      </c>
      <c r="I209" s="83">
        <v>16354.197378000003</v>
      </c>
      <c r="J209" s="85">
        <v>648</v>
      </c>
      <c r="K209" s="73"/>
      <c r="L209" s="83">
        <v>405.24916096200013</v>
      </c>
      <c r="M209" s="84">
        <v>2.0975659304509455E-4</v>
      </c>
      <c r="N209" s="84">
        <f t="shared" si="3"/>
        <v>8.9062564122855423E-4</v>
      </c>
      <c r="O209" s="84">
        <f>L209/'סכום נכסי הקרן'!$C$42</f>
        <v>5.2681054227415553E-5</v>
      </c>
    </row>
    <row r="210" spans="2:15">
      <c r="B210" s="76" t="s">
        <v>1407</v>
      </c>
      <c r="C210" s="73" t="s">
        <v>1408</v>
      </c>
      <c r="D210" s="86" t="s">
        <v>1347</v>
      </c>
      <c r="E210" s="86" t="s">
        <v>26</v>
      </c>
      <c r="F210" s="73" t="s">
        <v>1409</v>
      </c>
      <c r="G210" s="86" t="s">
        <v>785</v>
      </c>
      <c r="H210" s="86" t="s">
        <v>131</v>
      </c>
      <c r="I210" s="83">
        <v>12682.229462000001</v>
      </c>
      <c r="J210" s="85">
        <v>163</v>
      </c>
      <c r="K210" s="73"/>
      <c r="L210" s="83">
        <v>79.049858057000023</v>
      </c>
      <c r="M210" s="84">
        <v>4.5609762074698109E-4</v>
      </c>
      <c r="N210" s="84">
        <f t="shared" si="3"/>
        <v>1.737297379072021E-4</v>
      </c>
      <c r="O210" s="84">
        <f>L210/'סכום נכסי הקרן'!$C$42</f>
        <v>1.0276220804713314E-5</v>
      </c>
    </row>
    <row r="211" spans="2:15">
      <c r="B211" s="76" t="s">
        <v>1410</v>
      </c>
      <c r="C211" s="73" t="s">
        <v>1411</v>
      </c>
      <c r="D211" s="86" t="s">
        <v>1347</v>
      </c>
      <c r="E211" s="86" t="s">
        <v>26</v>
      </c>
      <c r="F211" s="73" t="s">
        <v>1412</v>
      </c>
      <c r="G211" s="86" t="s">
        <v>1413</v>
      </c>
      <c r="H211" s="86" t="s">
        <v>131</v>
      </c>
      <c r="I211" s="83">
        <v>4718.422195000001</v>
      </c>
      <c r="J211" s="85">
        <v>12951</v>
      </c>
      <c r="K211" s="73"/>
      <c r="L211" s="83">
        <v>2336.7808509470005</v>
      </c>
      <c r="M211" s="84">
        <v>8.3426527555448759E-5</v>
      </c>
      <c r="N211" s="84">
        <f t="shared" si="3"/>
        <v>5.1355984028315631E-3</v>
      </c>
      <c r="O211" s="84">
        <f>L211/'סכום נכסי הקרן'!$C$42</f>
        <v>3.0377380284784492E-4</v>
      </c>
    </row>
    <row r="212" spans="2:15">
      <c r="B212" s="76" t="s">
        <v>1414</v>
      </c>
      <c r="C212" s="73" t="s">
        <v>1415</v>
      </c>
      <c r="D212" s="86" t="s">
        <v>122</v>
      </c>
      <c r="E212" s="86" t="s">
        <v>26</v>
      </c>
      <c r="F212" s="73" t="s">
        <v>1416</v>
      </c>
      <c r="G212" s="86" t="s">
        <v>743</v>
      </c>
      <c r="H212" s="86" t="s">
        <v>135</v>
      </c>
      <c r="I212" s="83">
        <v>137062.17910000001</v>
      </c>
      <c r="J212" s="85">
        <v>3.7</v>
      </c>
      <c r="K212" s="73"/>
      <c r="L212" s="83">
        <v>12.563640173000001</v>
      </c>
      <c r="M212" s="84">
        <v>2.4772480619041185E-4</v>
      </c>
      <c r="N212" s="84">
        <f t="shared" si="3"/>
        <v>2.7611408395469031E-5</v>
      </c>
      <c r="O212" s="84">
        <f>L212/'סכום נכסי הקרן'!$C$42</f>
        <v>1.6332317818410293E-6</v>
      </c>
    </row>
    <row r="213" spans="2:15">
      <c r="B213" s="76" t="s">
        <v>1417</v>
      </c>
      <c r="C213" s="73" t="s">
        <v>1418</v>
      </c>
      <c r="D213" s="86" t="s">
        <v>1347</v>
      </c>
      <c r="E213" s="86" t="s">
        <v>26</v>
      </c>
      <c r="F213" s="73" t="s">
        <v>1419</v>
      </c>
      <c r="G213" s="86" t="s">
        <v>1349</v>
      </c>
      <c r="H213" s="86" t="s">
        <v>131</v>
      </c>
      <c r="I213" s="83">
        <v>9569.4134040000026</v>
      </c>
      <c r="J213" s="85">
        <v>1361</v>
      </c>
      <c r="K213" s="73"/>
      <c r="L213" s="83">
        <v>498.03667559200011</v>
      </c>
      <c r="M213" s="84">
        <v>1.3882944291351143E-4</v>
      </c>
      <c r="N213" s="84">
        <f t="shared" si="3"/>
        <v>1.0945469510695797E-3</v>
      </c>
      <c r="O213" s="84">
        <f>L213/'סכום נכסי הקרן'!$C$42</f>
        <v>6.4743125073525213E-5</v>
      </c>
    </row>
    <row r="214" spans="2:15">
      <c r="B214" s="76" t="s">
        <v>1420</v>
      </c>
      <c r="C214" s="73" t="s">
        <v>1421</v>
      </c>
      <c r="D214" s="86" t="s">
        <v>1369</v>
      </c>
      <c r="E214" s="86" t="s">
        <v>26</v>
      </c>
      <c r="F214" s="73" t="s">
        <v>656</v>
      </c>
      <c r="G214" s="86" t="s">
        <v>657</v>
      </c>
      <c r="H214" s="86" t="s">
        <v>131</v>
      </c>
      <c r="I214" s="83">
        <v>278481.49273599999</v>
      </c>
      <c r="J214" s="85">
        <v>1020</v>
      </c>
      <c r="K214" s="73"/>
      <c r="L214" s="83">
        <v>10862.114927854002</v>
      </c>
      <c r="M214" s="84">
        <v>2.4855412990465946E-4</v>
      </c>
      <c r="N214" s="84">
        <f t="shared" si="3"/>
        <v>2.387192622374202E-2</v>
      </c>
      <c r="O214" s="84">
        <f>L214/'סכום נכסי הקרן'!$C$42</f>
        <v>1.4120391123828974E-3</v>
      </c>
    </row>
    <row r="215" spans="2:15">
      <c r="B215" s="76" t="s">
        <v>1422</v>
      </c>
      <c r="C215" s="73" t="s">
        <v>1423</v>
      </c>
      <c r="D215" s="86" t="s">
        <v>1347</v>
      </c>
      <c r="E215" s="86" t="s">
        <v>26</v>
      </c>
      <c r="F215" s="73" t="s">
        <v>923</v>
      </c>
      <c r="G215" s="86" t="s">
        <v>924</v>
      </c>
      <c r="H215" s="86" t="s">
        <v>131</v>
      </c>
      <c r="I215" s="83">
        <v>13333.223285000004</v>
      </c>
      <c r="J215" s="85">
        <v>2456</v>
      </c>
      <c r="K215" s="73"/>
      <c r="L215" s="83">
        <v>1252.2221979250003</v>
      </c>
      <c r="M215" s="84">
        <v>1.2069336598248597E-4</v>
      </c>
      <c r="N215" s="84">
        <f t="shared" si="3"/>
        <v>2.7520382653973218E-3</v>
      </c>
      <c r="O215" s="84">
        <f>L215/'סכום נכסי הקרן'!$C$42</f>
        <v>1.6278475532697335E-4</v>
      </c>
    </row>
    <row r="216" spans="2:15">
      <c r="B216" s="76" t="s">
        <v>1424</v>
      </c>
      <c r="C216" s="73" t="s">
        <v>1425</v>
      </c>
      <c r="D216" s="86" t="s">
        <v>1347</v>
      </c>
      <c r="E216" s="86" t="s">
        <v>26</v>
      </c>
      <c r="F216" s="73" t="s">
        <v>1426</v>
      </c>
      <c r="G216" s="86" t="s">
        <v>785</v>
      </c>
      <c r="H216" s="86" t="s">
        <v>131</v>
      </c>
      <c r="I216" s="83">
        <v>6681.0289350000012</v>
      </c>
      <c r="J216" s="85">
        <v>1401</v>
      </c>
      <c r="K216" s="73"/>
      <c r="L216" s="83">
        <v>357.93104760300002</v>
      </c>
      <c r="M216" s="84">
        <v>2.1686731329050046E-4</v>
      </c>
      <c r="N216" s="84">
        <f t="shared" si="3"/>
        <v>7.866335072237745E-4</v>
      </c>
      <c r="O216" s="84">
        <f>L216/'סכום נכסי הקרן'!$C$42</f>
        <v>4.6529855567590998E-5</v>
      </c>
    </row>
    <row r="217" spans="2:15">
      <c r="B217" s="76" t="s">
        <v>1429</v>
      </c>
      <c r="C217" s="73" t="s">
        <v>1430</v>
      </c>
      <c r="D217" s="86" t="s">
        <v>1347</v>
      </c>
      <c r="E217" s="86" t="s">
        <v>26</v>
      </c>
      <c r="F217" s="73" t="s">
        <v>1431</v>
      </c>
      <c r="G217" s="86" t="s">
        <v>743</v>
      </c>
      <c r="H217" s="86" t="s">
        <v>131</v>
      </c>
      <c r="I217" s="83">
        <v>2597.3179890000006</v>
      </c>
      <c r="J217" s="85">
        <v>9180</v>
      </c>
      <c r="K217" s="73"/>
      <c r="L217" s="83">
        <v>911.77081811900007</v>
      </c>
      <c r="M217" s="84">
        <v>4.5438568086737619E-5</v>
      </c>
      <c r="N217" s="84">
        <f t="shared" si="3"/>
        <v>2.003820236451675E-3</v>
      </c>
      <c r="O217" s="84">
        <f>L217/'סכום נכסי הקרן'!$C$42</f>
        <v>1.1852719891702898E-4</v>
      </c>
    </row>
    <row r="218" spans="2:15">
      <c r="B218" s="76" t="s">
        <v>1432</v>
      </c>
      <c r="C218" s="73" t="s">
        <v>1433</v>
      </c>
      <c r="D218" s="86" t="s">
        <v>1369</v>
      </c>
      <c r="E218" s="86" t="s">
        <v>26</v>
      </c>
      <c r="F218" s="73" t="s">
        <v>1434</v>
      </c>
      <c r="G218" s="86" t="s">
        <v>1435</v>
      </c>
      <c r="H218" s="86" t="s">
        <v>131</v>
      </c>
      <c r="I218" s="83">
        <v>11439.023970000002</v>
      </c>
      <c r="J218" s="85">
        <v>1045</v>
      </c>
      <c r="K218" s="73"/>
      <c r="L218" s="83">
        <v>457.11254906000005</v>
      </c>
      <c r="M218" s="84">
        <v>9.5152122004745133E-5</v>
      </c>
      <c r="N218" s="84">
        <f t="shared" si="3"/>
        <v>1.0046070327542429E-3</v>
      </c>
      <c r="O218" s="84">
        <f>L218/'סכום נכסי הקרן'!$C$42</f>
        <v>5.9423123610908805E-5</v>
      </c>
    </row>
    <row r="219" spans="2:15">
      <c r="B219" s="72"/>
      <c r="C219" s="73"/>
      <c r="D219" s="73"/>
      <c r="E219" s="73"/>
      <c r="F219" s="73"/>
      <c r="G219" s="73"/>
      <c r="H219" s="73"/>
      <c r="I219" s="83"/>
      <c r="J219" s="85"/>
      <c r="K219" s="73"/>
      <c r="L219" s="73"/>
      <c r="M219" s="73"/>
      <c r="N219" s="84"/>
      <c r="O219" s="73"/>
    </row>
    <row r="220" spans="2:15">
      <c r="B220" s="92" t="s">
        <v>63</v>
      </c>
      <c r="C220" s="71"/>
      <c r="D220" s="71"/>
      <c r="E220" s="71"/>
      <c r="F220" s="71"/>
      <c r="G220" s="71"/>
      <c r="H220" s="71"/>
      <c r="I220" s="80"/>
      <c r="J220" s="82"/>
      <c r="K220" s="80">
        <v>14.100588574000001</v>
      </c>
      <c r="L220" s="80">
        <f>SUM(L221:L268)</f>
        <v>83636.212030867013</v>
      </c>
      <c r="M220" s="71"/>
      <c r="N220" s="81">
        <f t="shared" si="3"/>
        <v>0.18380927623167365</v>
      </c>
      <c r="O220" s="81">
        <f>L220/'סכום נכסי הקרן'!$C$42</f>
        <v>1.0872431693416586E-2</v>
      </c>
    </row>
    <row r="221" spans="2:15">
      <c r="B221" s="76" t="s">
        <v>1436</v>
      </c>
      <c r="C221" s="73" t="s">
        <v>1437</v>
      </c>
      <c r="D221" s="86" t="s">
        <v>1347</v>
      </c>
      <c r="E221" s="86" t="s">
        <v>26</v>
      </c>
      <c r="F221" s="73"/>
      <c r="G221" s="86" t="s">
        <v>743</v>
      </c>
      <c r="H221" s="86" t="s">
        <v>131</v>
      </c>
      <c r="I221" s="83">
        <v>722.502792</v>
      </c>
      <c r="J221" s="85">
        <v>50990</v>
      </c>
      <c r="K221" s="73"/>
      <c r="L221" s="83">
        <v>1408.7775600020002</v>
      </c>
      <c r="M221" s="84">
        <v>1.58687193498792E-6</v>
      </c>
      <c r="N221" s="84">
        <f t="shared" ref="N221:N268" si="4">IFERROR(L221/$L$11,0)</f>
        <v>3.0961036779119477E-3</v>
      </c>
      <c r="O221" s="84">
        <f>L221/'סכום נכסי הקרן'!$C$42</f>
        <v>1.8313643600557805E-4</v>
      </c>
    </row>
    <row r="222" spans="2:15">
      <c r="B222" s="76" t="s">
        <v>1438</v>
      </c>
      <c r="C222" s="73" t="s">
        <v>1439</v>
      </c>
      <c r="D222" s="86" t="s">
        <v>1369</v>
      </c>
      <c r="E222" s="86" t="s">
        <v>26</v>
      </c>
      <c r="F222" s="73"/>
      <c r="G222" s="86" t="s">
        <v>697</v>
      </c>
      <c r="H222" s="86" t="s">
        <v>131</v>
      </c>
      <c r="I222" s="83">
        <v>3481.1498160000006</v>
      </c>
      <c r="J222" s="85">
        <v>11828</v>
      </c>
      <c r="K222" s="73"/>
      <c r="L222" s="83">
        <v>1574.5335305040001</v>
      </c>
      <c r="M222" s="84">
        <v>4.6489873362814924E-5</v>
      </c>
      <c r="N222" s="84">
        <f t="shared" si="4"/>
        <v>3.4603894846126004E-3</v>
      </c>
      <c r="O222" s="84">
        <f>L222/'סכום נכסי הקרן'!$C$42</f>
        <v>2.046841654316053E-4</v>
      </c>
    </row>
    <row r="223" spans="2:15">
      <c r="B223" s="76" t="s">
        <v>1440</v>
      </c>
      <c r="C223" s="73" t="s">
        <v>1441</v>
      </c>
      <c r="D223" s="86" t="s">
        <v>26</v>
      </c>
      <c r="E223" s="86" t="s">
        <v>26</v>
      </c>
      <c r="F223" s="73"/>
      <c r="G223" s="86" t="s">
        <v>697</v>
      </c>
      <c r="H223" s="86" t="s">
        <v>133</v>
      </c>
      <c r="I223" s="83">
        <v>3080.4563360000006</v>
      </c>
      <c r="J223" s="85">
        <v>12698</v>
      </c>
      <c r="K223" s="73"/>
      <c r="L223" s="83">
        <v>1585.3957840600001</v>
      </c>
      <c r="M223" s="84">
        <v>3.8973601233724468E-6</v>
      </c>
      <c r="N223" s="84">
        <f t="shared" si="4"/>
        <v>3.4842617155026894E-3</v>
      </c>
      <c r="O223" s="84">
        <f>L223/'סכום נכסי הקרן'!$C$42</f>
        <v>2.0609622256518992E-4</v>
      </c>
    </row>
    <row r="224" spans="2:15">
      <c r="B224" s="76" t="s">
        <v>1442</v>
      </c>
      <c r="C224" s="73" t="s">
        <v>1443</v>
      </c>
      <c r="D224" s="86" t="s">
        <v>1347</v>
      </c>
      <c r="E224" s="86" t="s">
        <v>26</v>
      </c>
      <c r="F224" s="73"/>
      <c r="G224" s="86" t="s">
        <v>777</v>
      </c>
      <c r="H224" s="86" t="s">
        <v>131</v>
      </c>
      <c r="I224" s="83">
        <v>7770.990439000002</v>
      </c>
      <c r="J224" s="85">
        <v>13185</v>
      </c>
      <c r="K224" s="73"/>
      <c r="L224" s="83">
        <v>3918.0898617350008</v>
      </c>
      <c r="M224" s="84">
        <v>1.3395949731080851E-6</v>
      </c>
      <c r="N224" s="84">
        <f t="shared" si="4"/>
        <v>8.6108785203038215E-3</v>
      </c>
      <c r="O224" s="84">
        <f>L224/'סכום נכסי הקרן'!$C$42</f>
        <v>5.093387583677279E-4</v>
      </c>
    </row>
    <row r="225" spans="2:15">
      <c r="B225" s="76" t="s">
        <v>1444</v>
      </c>
      <c r="C225" s="73" t="s">
        <v>1445</v>
      </c>
      <c r="D225" s="86" t="s">
        <v>1347</v>
      </c>
      <c r="E225" s="86" t="s">
        <v>26</v>
      </c>
      <c r="F225" s="73"/>
      <c r="G225" s="86" t="s">
        <v>1374</v>
      </c>
      <c r="H225" s="86" t="s">
        <v>131</v>
      </c>
      <c r="I225" s="83">
        <v>12939.368184000003</v>
      </c>
      <c r="J225" s="85">
        <v>12712</v>
      </c>
      <c r="K225" s="73"/>
      <c r="L225" s="83">
        <v>6289.9158970960007</v>
      </c>
      <c r="M225" s="84">
        <v>1.2540880701457099E-6</v>
      </c>
      <c r="N225" s="84">
        <f t="shared" si="4"/>
        <v>1.3823496551668601E-2</v>
      </c>
      <c r="O225" s="84">
        <f>L225/'סכום נכסי הקרן'!$C$42</f>
        <v>8.1766831959429723E-4</v>
      </c>
    </row>
    <row r="226" spans="2:15">
      <c r="B226" s="76" t="s">
        <v>1446</v>
      </c>
      <c r="C226" s="73" t="s">
        <v>1447</v>
      </c>
      <c r="D226" s="86" t="s">
        <v>1347</v>
      </c>
      <c r="E226" s="86" t="s">
        <v>26</v>
      </c>
      <c r="F226" s="73"/>
      <c r="G226" s="86" t="s">
        <v>1413</v>
      </c>
      <c r="H226" s="86" t="s">
        <v>131</v>
      </c>
      <c r="I226" s="83">
        <v>5747.1813000000011</v>
      </c>
      <c r="J226" s="85">
        <v>13845</v>
      </c>
      <c r="K226" s="73"/>
      <c r="L226" s="83">
        <v>3042.746287767</v>
      </c>
      <c r="M226" s="84">
        <v>6.8702315946444226E-6</v>
      </c>
      <c r="N226" s="84">
        <f t="shared" si="4"/>
        <v>6.6871152976733664E-3</v>
      </c>
      <c r="O226" s="84">
        <f>L226/'סכום נכסי הקרן'!$C$42</f>
        <v>3.9554698103656637E-4</v>
      </c>
    </row>
    <row r="227" spans="2:15">
      <c r="B227" s="76" t="s">
        <v>1448</v>
      </c>
      <c r="C227" s="73" t="s">
        <v>1449</v>
      </c>
      <c r="D227" s="86" t="s">
        <v>26</v>
      </c>
      <c r="E227" s="86" t="s">
        <v>26</v>
      </c>
      <c r="F227" s="73"/>
      <c r="G227" s="86" t="s">
        <v>692</v>
      </c>
      <c r="H227" s="86" t="s">
        <v>133</v>
      </c>
      <c r="I227" s="83">
        <v>338018.00560000003</v>
      </c>
      <c r="J227" s="85">
        <v>189.3</v>
      </c>
      <c r="K227" s="73"/>
      <c r="L227" s="83">
        <v>2593.4493336960004</v>
      </c>
      <c r="M227" s="84">
        <v>2.1991696405105246E-4</v>
      </c>
      <c r="N227" s="84">
        <f t="shared" si="4"/>
        <v>5.6996847824031752E-3</v>
      </c>
      <c r="O227" s="84">
        <f>L227/'סכום נכסי הקרן'!$C$42</f>
        <v>3.3713985899480982E-4</v>
      </c>
    </row>
    <row r="228" spans="2:15">
      <c r="B228" s="76" t="s">
        <v>1450</v>
      </c>
      <c r="C228" s="73" t="s">
        <v>1451</v>
      </c>
      <c r="D228" s="86" t="s">
        <v>26</v>
      </c>
      <c r="E228" s="86" t="s">
        <v>26</v>
      </c>
      <c r="F228" s="73"/>
      <c r="G228" s="86" t="s">
        <v>1413</v>
      </c>
      <c r="H228" s="86" t="s">
        <v>133</v>
      </c>
      <c r="I228" s="83">
        <v>1226.0653440000003</v>
      </c>
      <c r="J228" s="85">
        <v>55910</v>
      </c>
      <c r="K228" s="73"/>
      <c r="L228" s="83">
        <v>2778.3722207280007</v>
      </c>
      <c r="M228" s="84">
        <v>3.041302607501664E-6</v>
      </c>
      <c r="N228" s="84">
        <f t="shared" si="4"/>
        <v>6.1060941737261457E-3</v>
      </c>
      <c r="O228" s="84">
        <f>L228/'סכום נכסי הקרן'!$C$42</f>
        <v>3.6117922434845344E-4</v>
      </c>
    </row>
    <row r="229" spans="2:15">
      <c r="B229" s="76" t="s">
        <v>1452</v>
      </c>
      <c r="C229" s="73" t="s">
        <v>1453</v>
      </c>
      <c r="D229" s="86" t="s">
        <v>1369</v>
      </c>
      <c r="E229" s="86" t="s">
        <v>26</v>
      </c>
      <c r="F229" s="73"/>
      <c r="G229" s="86" t="s">
        <v>685</v>
      </c>
      <c r="H229" s="86" t="s">
        <v>131</v>
      </c>
      <c r="I229" s="83">
        <v>16092.107640000002</v>
      </c>
      <c r="J229" s="85">
        <v>2738</v>
      </c>
      <c r="K229" s="73"/>
      <c r="L229" s="83">
        <v>1684.8616930690002</v>
      </c>
      <c r="M229" s="84">
        <v>2.0250886983483111E-6</v>
      </c>
      <c r="N229" s="84">
        <f t="shared" si="4"/>
        <v>3.7028602902196115E-3</v>
      </c>
      <c r="O229" s="84">
        <f>L229/'סכום נכסי הקרן'!$C$42</f>
        <v>2.1902646265216117E-4</v>
      </c>
    </row>
    <row r="230" spans="2:15">
      <c r="B230" s="76" t="s">
        <v>1454</v>
      </c>
      <c r="C230" s="73" t="s">
        <v>1455</v>
      </c>
      <c r="D230" s="86" t="s">
        <v>1369</v>
      </c>
      <c r="E230" s="86" t="s">
        <v>26</v>
      </c>
      <c r="F230" s="73"/>
      <c r="G230" s="86" t="s">
        <v>710</v>
      </c>
      <c r="H230" s="86" t="s">
        <v>131</v>
      </c>
      <c r="I230" s="83">
        <v>0.76629100000000028</v>
      </c>
      <c r="J230" s="85">
        <v>53147700</v>
      </c>
      <c r="K230" s="73"/>
      <c r="L230" s="83">
        <v>1557.3850186910004</v>
      </c>
      <c r="M230" s="84">
        <v>1.3319387471320314E-6</v>
      </c>
      <c r="N230" s="84">
        <f t="shared" si="4"/>
        <v>3.4227017956527696E-3</v>
      </c>
      <c r="O230" s="84">
        <f>L230/'סכום נכסי הקרן'!$C$42</f>
        <v>2.0245491545957433E-4</v>
      </c>
    </row>
    <row r="231" spans="2:15">
      <c r="B231" s="76" t="s">
        <v>1456</v>
      </c>
      <c r="C231" s="73" t="s">
        <v>1457</v>
      </c>
      <c r="D231" s="86" t="s">
        <v>1369</v>
      </c>
      <c r="E231" s="86" t="s">
        <v>26</v>
      </c>
      <c r="F231" s="73"/>
      <c r="G231" s="86" t="s">
        <v>710</v>
      </c>
      <c r="H231" s="86" t="s">
        <v>131</v>
      </c>
      <c r="I231" s="83">
        <v>394.09243200000003</v>
      </c>
      <c r="J231" s="85">
        <v>64649</v>
      </c>
      <c r="K231" s="73"/>
      <c r="L231" s="83">
        <v>974.26654577500017</v>
      </c>
      <c r="M231" s="84">
        <v>2.639554467870637E-6</v>
      </c>
      <c r="N231" s="84">
        <f t="shared" si="4"/>
        <v>2.1411685714501755E-3</v>
      </c>
      <c r="O231" s="84">
        <f>L231/'סכום נכסי הקרן'!$C$42</f>
        <v>1.2665143737272872E-4</v>
      </c>
    </row>
    <row r="232" spans="2:15">
      <c r="B232" s="76" t="s">
        <v>1458</v>
      </c>
      <c r="C232" s="73" t="s">
        <v>1459</v>
      </c>
      <c r="D232" s="86" t="s">
        <v>1369</v>
      </c>
      <c r="E232" s="86" t="s">
        <v>26</v>
      </c>
      <c r="F232" s="73"/>
      <c r="G232" s="86" t="s">
        <v>697</v>
      </c>
      <c r="H232" s="86" t="s">
        <v>131</v>
      </c>
      <c r="I232" s="83">
        <v>3251.2625640000006</v>
      </c>
      <c r="J232" s="85">
        <v>19168</v>
      </c>
      <c r="K232" s="73"/>
      <c r="L232" s="83">
        <v>2383.1244796150004</v>
      </c>
      <c r="M232" s="84">
        <v>5.3899923872132902E-6</v>
      </c>
      <c r="N232" s="84">
        <f t="shared" si="4"/>
        <v>5.2374488888419848E-3</v>
      </c>
      <c r="O232" s="84">
        <f>L232/'סכום נכסי הקרן'!$C$42</f>
        <v>3.0979832171213698E-4</v>
      </c>
    </row>
    <row r="233" spans="2:15">
      <c r="B233" s="76" t="s">
        <v>1460</v>
      </c>
      <c r="C233" s="73" t="s">
        <v>1461</v>
      </c>
      <c r="D233" s="86" t="s">
        <v>1347</v>
      </c>
      <c r="E233" s="86" t="s">
        <v>26</v>
      </c>
      <c r="F233" s="73"/>
      <c r="G233" s="86" t="s">
        <v>1413</v>
      </c>
      <c r="H233" s="86" t="s">
        <v>131</v>
      </c>
      <c r="I233" s="83">
        <v>853.86693600000012</v>
      </c>
      <c r="J233" s="85">
        <v>83058</v>
      </c>
      <c r="K233" s="73"/>
      <c r="L233" s="83">
        <v>2711.9991540640003</v>
      </c>
      <c r="M233" s="84">
        <v>2.0687993345006735E-6</v>
      </c>
      <c r="N233" s="84">
        <f t="shared" si="4"/>
        <v>5.9602245193199422E-3</v>
      </c>
      <c r="O233" s="84">
        <f>L233/'סכום נכסי הקרן'!$C$42</f>
        <v>3.5255094461095649E-4</v>
      </c>
    </row>
    <row r="234" spans="2:15">
      <c r="B234" s="76" t="s">
        <v>1462</v>
      </c>
      <c r="C234" s="73" t="s">
        <v>1463</v>
      </c>
      <c r="D234" s="86" t="s">
        <v>1347</v>
      </c>
      <c r="E234" s="86" t="s">
        <v>26</v>
      </c>
      <c r="F234" s="73"/>
      <c r="G234" s="86" t="s">
        <v>710</v>
      </c>
      <c r="H234" s="86" t="s">
        <v>131</v>
      </c>
      <c r="I234" s="83">
        <v>10305.427000000001</v>
      </c>
      <c r="J234" s="85">
        <v>1066.6199999999999</v>
      </c>
      <c r="K234" s="73"/>
      <c r="L234" s="83">
        <v>420.33310666700004</v>
      </c>
      <c r="M234" s="84">
        <v>8.9725306537878548E-4</v>
      </c>
      <c r="N234" s="84">
        <f t="shared" si="4"/>
        <v>9.2377598454791265E-4</v>
      </c>
      <c r="O234" s="84">
        <f>L234/'סכום נכסי הקרן'!$C$42</f>
        <v>5.4641917415292708E-5</v>
      </c>
    </row>
    <row r="235" spans="2:15">
      <c r="B235" s="76" t="s">
        <v>1464</v>
      </c>
      <c r="C235" s="73" t="s">
        <v>1465</v>
      </c>
      <c r="D235" s="86" t="s">
        <v>124</v>
      </c>
      <c r="E235" s="86" t="s">
        <v>26</v>
      </c>
      <c r="F235" s="73"/>
      <c r="G235" s="86" t="s">
        <v>746</v>
      </c>
      <c r="H235" s="86" t="s">
        <v>1466</v>
      </c>
      <c r="I235" s="83">
        <v>1346.4824760000001</v>
      </c>
      <c r="J235" s="85">
        <v>11200</v>
      </c>
      <c r="K235" s="73"/>
      <c r="L235" s="83">
        <v>633.38535671000011</v>
      </c>
      <c r="M235" s="84">
        <v>2.5794683448275863E-6</v>
      </c>
      <c r="N235" s="84">
        <f t="shared" si="4"/>
        <v>1.392005940556448E-3</v>
      </c>
      <c r="O235" s="84">
        <f>L235/'סכום נכסי הקרן'!$C$42</f>
        <v>8.2338007176822487E-5</v>
      </c>
    </row>
    <row r="236" spans="2:15">
      <c r="B236" s="76" t="s">
        <v>1467</v>
      </c>
      <c r="C236" s="73" t="s">
        <v>1468</v>
      </c>
      <c r="D236" s="86" t="s">
        <v>1347</v>
      </c>
      <c r="E236" s="86" t="s">
        <v>26</v>
      </c>
      <c r="F236" s="73"/>
      <c r="G236" s="86" t="s">
        <v>1469</v>
      </c>
      <c r="H236" s="86" t="s">
        <v>131</v>
      </c>
      <c r="I236" s="83">
        <v>744.39681600000006</v>
      </c>
      <c r="J236" s="85">
        <v>56496</v>
      </c>
      <c r="K236" s="73"/>
      <c r="L236" s="83">
        <v>1608.2001218400001</v>
      </c>
      <c r="M236" s="84">
        <v>1.6811395302093757E-6</v>
      </c>
      <c r="N236" s="84">
        <f t="shared" si="4"/>
        <v>3.5343793466160811E-3</v>
      </c>
      <c r="O236" s="84">
        <f>L236/'סכום נכסי הקרן'!$C$42</f>
        <v>2.0906071125742224E-4</v>
      </c>
    </row>
    <row r="237" spans="2:15">
      <c r="B237" s="76" t="s">
        <v>1470</v>
      </c>
      <c r="C237" s="73" t="s">
        <v>1471</v>
      </c>
      <c r="D237" s="86" t="s">
        <v>1347</v>
      </c>
      <c r="E237" s="86" t="s">
        <v>26</v>
      </c>
      <c r="F237" s="73"/>
      <c r="G237" s="86" t="s">
        <v>743</v>
      </c>
      <c r="H237" s="86" t="s">
        <v>131</v>
      </c>
      <c r="I237" s="83">
        <v>707.98283500000025</v>
      </c>
      <c r="J237" s="85">
        <v>16738</v>
      </c>
      <c r="K237" s="73"/>
      <c r="L237" s="83">
        <v>453.1522862060001</v>
      </c>
      <c r="M237" s="84">
        <v>3.1318863523071304E-6</v>
      </c>
      <c r="N237" s="84">
        <f t="shared" si="4"/>
        <v>9.9590346965394054E-4</v>
      </c>
      <c r="O237" s="84">
        <f>L237/'סכום נכסי הקרן'!$C$42</f>
        <v>5.8908302502652511E-5</v>
      </c>
    </row>
    <row r="238" spans="2:15">
      <c r="B238" s="76" t="s">
        <v>1472</v>
      </c>
      <c r="C238" s="73" t="s">
        <v>1473</v>
      </c>
      <c r="D238" s="86" t="s">
        <v>1369</v>
      </c>
      <c r="E238" s="86" t="s">
        <v>26</v>
      </c>
      <c r="F238" s="73"/>
      <c r="G238" s="86" t="s">
        <v>746</v>
      </c>
      <c r="H238" s="86" t="s">
        <v>131</v>
      </c>
      <c r="I238" s="83">
        <v>1696.7868600000002</v>
      </c>
      <c r="J238" s="85">
        <v>10747</v>
      </c>
      <c r="K238" s="73"/>
      <c r="L238" s="83">
        <v>697.32048702000009</v>
      </c>
      <c r="M238" s="84">
        <v>5.0156786694410531E-6</v>
      </c>
      <c r="N238" s="84">
        <f t="shared" si="4"/>
        <v>1.5325176847244128E-3</v>
      </c>
      <c r="O238" s="84">
        <f>L238/'סכום נכסי הקרן'!$C$42</f>
        <v>9.0649363229731915E-5</v>
      </c>
    </row>
    <row r="239" spans="2:15">
      <c r="B239" s="76" t="s">
        <v>1474</v>
      </c>
      <c r="C239" s="73" t="s">
        <v>1475</v>
      </c>
      <c r="D239" s="86" t="s">
        <v>1347</v>
      </c>
      <c r="E239" s="86" t="s">
        <v>26</v>
      </c>
      <c r="F239" s="73"/>
      <c r="G239" s="86" t="s">
        <v>743</v>
      </c>
      <c r="H239" s="86" t="s">
        <v>131</v>
      </c>
      <c r="I239" s="83">
        <v>2036.1442320000006</v>
      </c>
      <c r="J239" s="85">
        <v>9109</v>
      </c>
      <c r="K239" s="73"/>
      <c r="L239" s="83">
        <v>709.24637382700018</v>
      </c>
      <c r="M239" s="84">
        <v>6.8083272837917552E-6</v>
      </c>
      <c r="N239" s="84">
        <f t="shared" si="4"/>
        <v>1.5587274875022638E-3</v>
      </c>
      <c r="O239" s="84">
        <f>L239/'סכום נכסי הקרן'!$C$42</f>
        <v>9.2199689177596138E-5</v>
      </c>
    </row>
    <row r="240" spans="2:15">
      <c r="B240" s="76" t="s">
        <v>1476</v>
      </c>
      <c r="C240" s="73" t="s">
        <v>1477</v>
      </c>
      <c r="D240" s="86" t="s">
        <v>1369</v>
      </c>
      <c r="E240" s="86" t="s">
        <v>26</v>
      </c>
      <c r="F240" s="73"/>
      <c r="G240" s="86" t="s">
        <v>743</v>
      </c>
      <c r="H240" s="86" t="s">
        <v>131</v>
      </c>
      <c r="I240" s="83">
        <v>3667.2490200000007</v>
      </c>
      <c r="J240" s="85">
        <v>4673</v>
      </c>
      <c r="K240" s="73"/>
      <c r="L240" s="83">
        <v>655.32097059800014</v>
      </c>
      <c r="M240" s="84">
        <v>1.250383032087178E-5</v>
      </c>
      <c r="N240" s="84">
        <f t="shared" si="4"/>
        <v>1.4402143566784346E-3</v>
      </c>
      <c r="O240" s="84">
        <f>L240/'סכום נכסי הקרן'!$C$42</f>
        <v>8.5189564628544725E-5</v>
      </c>
    </row>
    <row r="241" spans="2:15">
      <c r="B241" s="76" t="s">
        <v>1478</v>
      </c>
      <c r="C241" s="73" t="s">
        <v>1479</v>
      </c>
      <c r="D241" s="86" t="s">
        <v>26</v>
      </c>
      <c r="E241" s="86" t="s">
        <v>26</v>
      </c>
      <c r="F241" s="73"/>
      <c r="G241" s="86" t="s">
        <v>697</v>
      </c>
      <c r="H241" s="86" t="s">
        <v>133</v>
      </c>
      <c r="I241" s="83">
        <v>3338.8386600000003</v>
      </c>
      <c r="J241" s="85">
        <v>9004</v>
      </c>
      <c r="K241" s="73"/>
      <c r="L241" s="83">
        <v>1218.4795334350003</v>
      </c>
      <c r="M241" s="84">
        <v>3.4069782244897962E-5</v>
      </c>
      <c r="N241" s="84">
        <f t="shared" si="4"/>
        <v>2.6778812156286634E-3</v>
      </c>
      <c r="O241" s="84">
        <f>L241/'סכום נכסי הקרן'!$C$42</f>
        <v>1.5839832024206057E-4</v>
      </c>
    </row>
    <row r="242" spans="2:15">
      <c r="B242" s="76" t="s">
        <v>1363</v>
      </c>
      <c r="C242" s="73" t="s">
        <v>1364</v>
      </c>
      <c r="D242" s="86" t="s">
        <v>120</v>
      </c>
      <c r="E242" s="86" t="s">
        <v>26</v>
      </c>
      <c r="F242" s="73"/>
      <c r="G242" s="86" t="s">
        <v>126</v>
      </c>
      <c r="H242" s="86" t="s">
        <v>134</v>
      </c>
      <c r="I242" s="83">
        <v>40894.953826000004</v>
      </c>
      <c r="J242" s="85">
        <v>1143</v>
      </c>
      <c r="K242" s="73"/>
      <c r="L242" s="83">
        <v>2186.5876265090005</v>
      </c>
      <c r="M242" s="84">
        <v>2.283882192962311E-4</v>
      </c>
      <c r="N242" s="84">
        <f t="shared" si="4"/>
        <v>4.8055152102945628E-3</v>
      </c>
      <c r="O242" s="84">
        <f>L242/'סכום נכסי הקרן'!$C$42</f>
        <v>2.8424917907706154E-4</v>
      </c>
    </row>
    <row r="243" spans="2:15">
      <c r="B243" s="76" t="s">
        <v>1480</v>
      </c>
      <c r="C243" s="73" t="s">
        <v>1481</v>
      </c>
      <c r="D243" s="86" t="s">
        <v>1347</v>
      </c>
      <c r="E243" s="86" t="s">
        <v>26</v>
      </c>
      <c r="F243" s="73"/>
      <c r="G243" s="86" t="s">
        <v>743</v>
      </c>
      <c r="H243" s="86" t="s">
        <v>131</v>
      </c>
      <c r="I243" s="83">
        <v>2218.2431620000007</v>
      </c>
      <c r="J243" s="85">
        <v>5868</v>
      </c>
      <c r="K243" s="73"/>
      <c r="L243" s="83">
        <v>497.7567293890001</v>
      </c>
      <c r="M243" s="84">
        <v>2.824575105907696E-6</v>
      </c>
      <c r="N243" s="84">
        <f t="shared" si="4"/>
        <v>1.0939317066950705E-3</v>
      </c>
      <c r="O243" s="84">
        <f>L243/'סכום נכסי הקרן'!$C$42</f>
        <v>6.4706732990526213E-5</v>
      </c>
    </row>
    <row r="244" spans="2:15">
      <c r="B244" s="76" t="s">
        <v>1482</v>
      </c>
      <c r="C244" s="73" t="s">
        <v>1483</v>
      </c>
      <c r="D244" s="86" t="s">
        <v>1369</v>
      </c>
      <c r="E244" s="86" t="s">
        <v>26</v>
      </c>
      <c r="F244" s="73"/>
      <c r="G244" s="86" t="s">
        <v>710</v>
      </c>
      <c r="H244" s="86" t="s">
        <v>131</v>
      </c>
      <c r="I244" s="83">
        <v>1598.2637520000003</v>
      </c>
      <c r="J244" s="85">
        <v>32357</v>
      </c>
      <c r="K244" s="73"/>
      <c r="L244" s="83">
        <v>1977.5823733450002</v>
      </c>
      <c r="M244" s="84">
        <v>4.8480556361080668E-6</v>
      </c>
      <c r="N244" s="84">
        <f t="shared" si="4"/>
        <v>4.3461794347992031E-3</v>
      </c>
      <c r="O244" s="84">
        <f>L244/'סכום נכסי הקרן'!$C$42</f>
        <v>2.5707918556094943E-4</v>
      </c>
    </row>
    <row r="245" spans="2:15">
      <c r="B245" s="76" t="s">
        <v>1484</v>
      </c>
      <c r="C245" s="73" t="s">
        <v>1485</v>
      </c>
      <c r="D245" s="86" t="s">
        <v>1369</v>
      </c>
      <c r="E245" s="86" t="s">
        <v>26</v>
      </c>
      <c r="F245" s="73"/>
      <c r="G245" s="86" t="s">
        <v>685</v>
      </c>
      <c r="H245" s="86" t="s">
        <v>131</v>
      </c>
      <c r="I245" s="83">
        <v>3273.1565880000003</v>
      </c>
      <c r="J245" s="85">
        <v>14502</v>
      </c>
      <c r="K245" s="73"/>
      <c r="L245" s="83">
        <v>1815.1501959300001</v>
      </c>
      <c r="M245" s="84">
        <v>1.126311267742349E-6</v>
      </c>
      <c r="N245" s="84">
        <f t="shared" si="4"/>
        <v>3.989198406577037E-3</v>
      </c>
      <c r="O245" s="84">
        <f>L245/'סכום נכסי הקרן'!$C$42</f>
        <v>2.3596353827283774E-4</v>
      </c>
    </row>
    <row r="246" spans="2:15">
      <c r="B246" s="76" t="s">
        <v>1486</v>
      </c>
      <c r="C246" s="73" t="s">
        <v>1487</v>
      </c>
      <c r="D246" s="86" t="s">
        <v>1369</v>
      </c>
      <c r="E246" s="86" t="s">
        <v>26</v>
      </c>
      <c r="F246" s="73"/>
      <c r="G246" s="86" t="s">
        <v>746</v>
      </c>
      <c r="H246" s="86" t="s">
        <v>131</v>
      </c>
      <c r="I246" s="83">
        <v>1642.0518000000002</v>
      </c>
      <c r="J246" s="85">
        <v>11223</v>
      </c>
      <c r="K246" s="73"/>
      <c r="L246" s="83">
        <v>704.7152987180001</v>
      </c>
      <c r="M246" s="84">
        <v>6.5642067623444116E-6</v>
      </c>
      <c r="N246" s="84">
        <f t="shared" si="4"/>
        <v>1.548769436843187E-3</v>
      </c>
      <c r="O246" s="84">
        <f>L246/'סכום נכסי הקרן'!$C$42</f>
        <v>9.1610664358990508E-5</v>
      </c>
    </row>
    <row r="247" spans="2:15">
      <c r="B247" s="76" t="s">
        <v>1488</v>
      </c>
      <c r="C247" s="73" t="s">
        <v>1489</v>
      </c>
      <c r="D247" s="86" t="s">
        <v>26</v>
      </c>
      <c r="E247" s="86" t="s">
        <v>26</v>
      </c>
      <c r="F247" s="73"/>
      <c r="G247" s="86" t="s">
        <v>746</v>
      </c>
      <c r="H247" s="86" t="s">
        <v>133</v>
      </c>
      <c r="I247" s="83">
        <v>448.82749200000006</v>
      </c>
      <c r="J247" s="85">
        <v>71640</v>
      </c>
      <c r="K247" s="73"/>
      <c r="L247" s="83">
        <v>1303.2338358860002</v>
      </c>
      <c r="M247" s="84">
        <v>8.9399247562585608E-7</v>
      </c>
      <c r="N247" s="84">
        <f t="shared" si="4"/>
        <v>2.8641477455533942E-3</v>
      </c>
      <c r="O247" s="84">
        <f>L247/'סכום נכסי הקרן'!$C$42</f>
        <v>1.694161000021193E-4</v>
      </c>
    </row>
    <row r="248" spans="2:15">
      <c r="B248" s="76" t="s">
        <v>1490</v>
      </c>
      <c r="C248" s="73" t="s">
        <v>1491</v>
      </c>
      <c r="D248" s="86" t="s">
        <v>1369</v>
      </c>
      <c r="E248" s="86" t="s">
        <v>26</v>
      </c>
      <c r="F248" s="73"/>
      <c r="G248" s="86" t="s">
        <v>743</v>
      </c>
      <c r="H248" s="86" t="s">
        <v>131</v>
      </c>
      <c r="I248" s="83">
        <v>1039.9661400000002</v>
      </c>
      <c r="J248" s="85">
        <v>39591</v>
      </c>
      <c r="K248" s="73"/>
      <c r="L248" s="83">
        <v>1574.46697092</v>
      </c>
      <c r="M248" s="84">
        <v>1.1124442180513476E-6</v>
      </c>
      <c r="N248" s="84">
        <f t="shared" si="4"/>
        <v>3.4602432050446449E-3</v>
      </c>
      <c r="O248" s="84">
        <f>L248/'סכום נכסי הקרן'!$C$42</f>
        <v>2.0467551290522936E-4</v>
      </c>
    </row>
    <row r="249" spans="2:15">
      <c r="B249" s="76" t="s">
        <v>1492</v>
      </c>
      <c r="C249" s="73" t="s">
        <v>1493</v>
      </c>
      <c r="D249" s="86" t="s">
        <v>1347</v>
      </c>
      <c r="E249" s="86" t="s">
        <v>26</v>
      </c>
      <c r="F249" s="73"/>
      <c r="G249" s="86" t="s">
        <v>777</v>
      </c>
      <c r="H249" s="86" t="s">
        <v>131</v>
      </c>
      <c r="I249" s="83">
        <v>3098.0043960000003</v>
      </c>
      <c r="J249" s="85">
        <v>30021</v>
      </c>
      <c r="K249" s="73"/>
      <c r="L249" s="83">
        <v>3556.5184645410004</v>
      </c>
      <c r="M249" s="84">
        <v>1.3938759697141543E-6</v>
      </c>
      <c r="N249" s="84">
        <f t="shared" si="4"/>
        <v>7.8162445309048721E-3</v>
      </c>
      <c r="O249" s="84">
        <f>L249/'סכום נכסי הקרן'!$C$42</f>
        <v>4.6233566936084987E-4</v>
      </c>
    </row>
    <row r="250" spans="2:15">
      <c r="B250" s="76" t="s">
        <v>1494</v>
      </c>
      <c r="C250" s="73" t="s">
        <v>1495</v>
      </c>
      <c r="D250" s="86" t="s">
        <v>1347</v>
      </c>
      <c r="E250" s="86" t="s">
        <v>26</v>
      </c>
      <c r="F250" s="73"/>
      <c r="G250" s="86" t="s">
        <v>743</v>
      </c>
      <c r="H250" s="86" t="s">
        <v>131</v>
      </c>
      <c r="I250" s="83">
        <v>2430.2366640000005</v>
      </c>
      <c r="J250" s="85">
        <v>31575</v>
      </c>
      <c r="K250" s="73"/>
      <c r="L250" s="83">
        <v>2934.3357947400004</v>
      </c>
      <c r="M250" s="84">
        <v>3.2709474418465234E-7</v>
      </c>
      <c r="N250" s="84">
        <f t="shared" si="4"/>
        <v>6.448858999649522E-3</v>
      </c>
      <c r="O250" s="84">
        <f>L250/'סכום נכסי הקרן'!$C$42</f>
        <v>3.8145397453059665E-4</v>
      </c>
    </row>
    <row r="251" spans="2:15">
      <c r="B251" s="76" t="s">
        <v>1496</v>
      </c>
      <c r="C251" s="73" t="s">
        <v>1497</v>
      </c>
      <c r="D251" s="86" t="s">
        <v>1369</v>
      </c>
      <c r="E251" s="86" t="s">
        <v>26</v>
      </c>
      <c r="F251" s="73"/>
      <c r="G251" s="86" t="s">
        <v>710</v>
      </c>
      <c r="H251" s="86" t="s">
        <v>131</v>
      </c>
      <c r="I251" s="83">
        <v>4993.698464000001</v>
      </c>
      <c r="J251" s="85">
        <v>8167</v>
      </c>
      <c r="K251" s="73"/>
      <c r="L251" s="83">
        <v>1559.5623919669999</v>
      </c>
      <c r="M251" s="84">
        <v>3.0137593143248556E-6</v>
      </c>
      <c r="N251" s="84">
        <f t="shared" si="4"/>
        <v>3.4274870602675751E-3</v>
      </c>
      <c r="O251" s="84">
        <f>L251/'סכום נכסי הקרן'!$C$42</f>
        <v>2.0273796680347832E-4</v>
      </c>
    </row>
    <row r="252" spans="2:15">
      <c r="B252" s="76" t="s">
        <v>1498</v>
      </c>
      <c r="C252" s="73" t="s">
        <v>1499</v>
      </c>
      <c r="D252" s="86" t="s">
        <v>1347</v>
      </c>
      <c r="E252" s="86" t="s">
        <v>26</v>
      </c>
      <c r="F252" s="73"/>
      <c r="G252" s="86" t="s">
        <v>1349</v>
      </c>
      <c r="H252" s="86" t="s">
        <v>131</v>
      </c>
      <c r="I252" s="83">
        <v>1204.1713200000002</v>
      </c>
      <c r="J252" s="85">
        <v>7588</v>
      </c>
      <c r="K252" s="73"/>
      <c r="L252" s="83">
        <v>349.40851556800004</v>
      </c>
      <c r="M252" s="84">
        <v>5.7673483342721111E-6</v>
      </c>
      <c r="N252" s="84">
        <f t="shared" si="4"/>
        <v>7.6790333751646574E-4</v>
      </c>
      <c r="O252" s="84">
        <f>L252/'סכום נכסי הקרן'!$C$42</f>
        <v>4.5421954514261431E-5</v>
      </c>
    </row>
    <row r="253" spans="2:15">
      <c r="B253" s="76" t="s">
        <v>1500</v>
      </c>
      <c r="C253" s="73" t="s">
        <v>1501</v>
      </c>
      <c r="D253" s="86" t="s">
        <v>1347</v>
      </c>
      <c r="E253" s="86" t="s">
        <v>26</v>
      </c>
      <c r="F253" s="73"/>
      <c r="G253" s="86" t="s">
        <v>777</v>
      </c>
      <c r="H253" s="86" t="s">
        <v>131</v>
      </c>
      <c r="I253" s="83">
        <v>634.92669600000011</v>
      </c>
      <c r="J253" s="85">
        <v>37760</v>
      </c>
      <c r="K253" s="73"/>
      <c r="L253" s="83">
        <v>916.79757724600006</v>
      </c>
      <c r="M253" s="84">
        <v>1.4327684780881991E-6</v>
      </c>
      <c r="N253" s="84">
        <f t="shared" si="4"/>
        <v>2.0148676635707297E-3</v>
      </c>
      <c r="O253" s="84">
        <f>L253/'סכום נכסי הקרן'!$C$42</f>
        <v>1.191806610229813E-4</v>
      </c>
    </row>
    <row r="254" spans="2:15">
      <c r="B254" s="76" t="s">
        <v>1502</v>
      </c>
      <c r="C254" s="73" t="s">
        <v>1503</v>
      </c>
      <c r="D254" s="86" t="s">
        <v>1347</v>
      </c>
      <c r="E254" s="86" t="s">
        <v>26</v>
      </c>
      <c r="F254" s="73"/>
      <c r="G254" s="86" t="s">
        <v>1413</v>
      </c>
      <c r="H254" s="86" t="s">
        <v>131</v>
      </c>
      <c r="I254" s="83">
        <v>2922.8522040000007</v>
      </c>
      <c r="J254" s="85">
        <v>43499</v>
      </c>
      <c r="K254" s="73"/>
      <c r="L254" s="83">
        <v>4861.8775003530009</v>
      </c>
      <c r="M254" s="84">
        <v>1.1833409732793526E-6</v>
      </c>
      <c r="N254" s="84">
        <f t="shared" si="4"/>
        <v>1.0685062878470963E-2</v>
      </c>
      <c r="O254" s="84">
        <f>L254/'סכום נכסי הקרן'!$C$42</f>
        <v>6.3202803834346488E-4</v>
      </c>
    </row>
    <row r="255" spans="2:15">
      <c r="B255" s="76" t="s">
        <v>1397</v>
      </c>
      <c r="C255" s="73" t="s">
        <v>1398</v>
      </c>
      <c r="D255" s="86" t="s">
        <v>1369</v>
      </c>
      <c r="E255" s="86" t="s">
        <v>26</v>
      </c>
      <c r="F255" s="73"/>
      <c r="G255" s="86" t="s">
        <v>512</v>
      </c>
      <c r="H255" s="86" t="s">
        <v>131</v>
      </c>
      <c r="I255" s="83">
        <v>10908.562421000002</v>
      </c>
      <c r="J255" s="85">
        <v>6992</v>
      </c>
      <c r="K255" s="73"/>
      <c r="L255" s="83">
        <v>2916.6668413710004</v>
      </c>
      <c r="M255" s="84">
        <v>1.8102392895797759E-4</v>
      </c>
      <c r="N255" s="84">
        <f t="shared" si="4"/>
        <v>6.4100275240043976E-3</v>
      </c>
      <c r="O255" s="84">
        <f>L255/'סכום נכסי הקרן'!$C$42</f>
        <v>3.7915706887294064E-4</v>
      </c>
    </row>
    <row r="256" spans="2:15">
      <c r="B256" s="76" t="s">
        <v>1504</v>
      </c>
      <c r="C256" s="73" t="s">
        <v>1505</v>
      </c>
      <c r="D256" s="86" t="s">
        <v>1347</v>
      </c>
      <c r="E256" s="86" t="s">
        <v>26</v>
      </c>
      <c r="F256" s="73"/>
      <c r="G256" s="86" t="s">
        <v>743</v>
      </c>
      <c r="H256" s="86" t="s">
        <v>131</v>
      </c>
      <c r="I256" s="83">
        <v>3045.2536789999999</v>
      </c>
      <c r="J256" s="85">
        <v>23444</v>
      </c>
      <c r="K256" s="73"/>
      <c r="L256" s="83">
        <v>2730.0655376100003</v>
      </c>
      <c r="M256" s="84">
        <v>9.8681365115509267E-6</v>
      </c>
      <c r="N256" s="84">
        <f t="shared" si="4"/>
        <v>5.9999294366407854E-3</v>
      </c>
      <c r="O256" s="84">
        <f>L256/'סכום נכסי הקרן'!$C$42</f>
        <v>3.5489951488071542E-4</v>
      </c>
    </row>
    <row r="257" spans="2:15">
      <c r="B257" s="76" t="s">
        <v>1506</v>
      </c>
      <c r="C257" s="73" t="s">
        <v>1507</v>
      </c>
      <c r="D257" s="86" t="s">
        <v>1347</v>
      </c>
      <c r="E257" s="86" t="s">
        <v>26</v>
      </c>
      <c r="F257" s="73"/>
      <c r="G257" s="86" t="s">
        <v>710</v>
      </c>
      <c r="H257" s="86" t="s">
        <v>131</v>
      </c>
      <c r="I257" s="83">
        <v>27206.327280000005</v>
      </c>
      <c r="J257" s="85">
        <v>612</v>
      </c>
      <c r="K257" s="73"/>
      <c r="L257" s="83">
        <v>636.70641257500006</v>
      </c>
      <c r="M257" s="84">
        <v>7.5747478041082541E-5</v>
      </c>
      <c r="N257" s="84">
        <f t="shared" si="4"/>
        <v>1.3993047033775729E-3</v>
      </c>
      <c r="O257" s="84">
        <f>L257/'סכום נכסי הקרן'!$C$42</f>
        <v>8.2769733484906676E-5</v>
      </c>
    </row>
    <row r="258" spans="2:15">
      <c r="B258" s="76" t="s">
        <v>1508</v>
      </c>
      <c r="C258" s="73" t="s">
        <v>1509</v>
      </c>
      <c r="D258" s="86" t="s">
        <v>1369</v>
      </c>
      <c r="E258" s="86" t="s">
        <v>26</v>
      </c>
      <c r="F258" s="73"/>
      <c r="G258" s="86" t="s">
        <v>785</v>
      </c>
      <c r="H258" s="86" t="s">
        <v>131</v>
      </c>
      <c r="I258" s="83">
        <v>19562.310444000002</v>
      </c>
      <c r="J258" s="85">
        <v>3317</v>
      </c>
      <c r="K258" s="73"/>
      <c r="L258" s="83">
        <v>2481.3241463230006</v>
      </c>
      <c r="M258" s="84">
        <v>3.4648336038297212E-6</v>
      </c>
      <c r="N258" s="84">
        <f t="shared" si="4"/>
        <v>5.4532646129822355E-3</v>
      </c>
      <c r="O258" s="84">
        <f>L258/'סכום נכסי הקרן'!$C$42</f>
        <v>3.2256395447662626E-4</v>
      </c>
    </row>
    <row r="259" spans="2:15">
      <c r="B259" s="76" t="s">
        <v>1510</v>
      </c>
      <c r="C259" s="73" t="s">
        <v>1511</v>
      </c>
      <c r="D259" s="86" t="s">
        <v>1369</v>
      </c>
      <c r="E259" s="86" t="s">
        <v>26</v>
      </c>
      <c r="F259" s="73"/>
      <c r="G259" s="86" t="s">
        <v>1349</v>
      </c>
      <c r="H259" s="86" t="s">
        <v>131</v>
      </c>
      <c r="I259" s="83">
        <v>5090.3605800000005</v>
      </c>
      <c r="J259" s="85">
        <v>3562</v>
      </c>
      <c r="K259" s="73"/>
      <c r="L259" s="83">
        <v>693.36249411900019</v>
      </c>
      <c r="M259" s="84">
        <v>1.6317557841989598E-5</v>
      </c>
      <c r="N259" s="84">
        <f t="shared" si="4"/>
        <v>1.5238191103533688E-3</v>
      </c>
      <c r="O259" s="84">
        <f>L259/'סכום נכסי הקרן'!$C$42</f>
        <v>9.0134837207878288E-5</v>
      </c>
    </row>
    <row r="260" spans="2:15">
      <c r="B260" s="76" t="s">
        <v>1512</v>
      </c>
      <c r="C260" s="73" t="s">
        <v>1513</v>
      </c>
      <c r="D260" s="86" t="s">
        <v>26</v>
      </c>
      <c r="E260" s="86" t="s">
        <v>26</v>
      </c>
      <c r="F260" s="73"/>
      <c r="G260" s="86" t="s">
        <v>1349</v>
      </c>
      <c r="H260" s="86" t="s">
        <v>131</v>
      </c>
      <c r="I260" s="83">
        <v>400.66063900000006</v>
      </c>
      <c r="J260" s="85">
        <v>126000</v>
      </c>
      <c r="K260" s="73"/>
      <c r="L260" s="83">
        <v>1930.4791182190004</v>
      </c>
      <c r="M260" s="84">
        <v>1.677869485380167E-6</v>
      </c>
      <c r="N260" s="84">
        <f t="shared" si="4"/>
        <v>4.2426594998017817E-3</v>
      </c>
      <c r="O260" s="84">
        <f>L260/'סכום נכסי הקרן'!$C$42</f>
        <v>2.5095591776271389E-4</v>
      </c>
    </row>
    <row r="261" spans="2:15">
      <c r="B261" s="76" t="s">
        <v>1514</v>
      </c>
      <c r="C261" s="73" t="s">
        <v>1515</v>
      </c>
      <c r="D261" s="86" t="s">
        <v>1369</v>
      </c>
      <c r="E261" s="86" t="s">
        <v>26</v>
      </c>
      <c r="F261" s="73"/>
      <c r="G261" s="86" t="s">
        <v>743</v>
      </c>
      <c r="H261" s="86" t="s">
        <v>131</v>
      </c>
      <c r="I261" s="83">
        <v>7213.7989000000016</v>
      </c>
      <c r="J261" s="85">
        <v>1686</v>
      </c>
      <c r="K261" s="73"/>
      <c r="L261" s="83">
        <v>465.09265951200013</v>
      </c>
      <c r="M261" s="84">
        <v>2.9786958346183297E-5</v>
      </c>
      <c r="N261" s="84">
        <f t="shared" si="4"/>
        <v>1.0221451097523928E-3</v>
      </c>
      <c r="O261" s="84">
        <f>L261/'סכום נכסי הקרן'!$C$42</f>
        <v>6.0460511647603599E-5</v>
      </c>
    </row>
    <row r="262" spans="2:15">
      <c r="B262" s="76" t="s">
        <v>1516</v>
      </c>
      <c r="C262" s="73" t="s">
        <v>1517</v>
      </c>
      <c r="D262" s="86" t="s">
        <v>1347</v>
      </c>
      <c r="E262" s="86" t="s">
        <v>26</v>
      </c>
      <c r="F262" s="73"/>
      <c r="G262" s="86" t="s">
        <v>777</v>
      </c>
      <c r="H262" s="86" t="s">
        <v>131</v>
      </c>
      <c r="I262" s="83">
        <v>34453.464236</v>
      </c>
      <c r="J262" s="85">
        <v>379</v>
      </c>
      <c r="K262" s="73"/>
      <c r="L262" s="83">
        <v>499.33267908400006</v>
      </c>
      <c r="M262" s="84">
        <v>1.1444482896845558E-4</v>
      </c>
      <c r="N262" s="84">
        <f t="shared" si="4"/>
        <v>1.0973952085178045E-3</v>
      </c>
      <c r="O262" s="84">
        <f>L262/'סכום נכסי הקרן'!$C$42</f>
        <v>6.4911601252671134E-5</v>
      </c>
    </row>
    <row r="263" spans="2:15">
      <c r="B263" s="76" t="s">
        <v>1518</v>
      </c>
      <c r="C263" s="73" t="s">
        <v>1519</v>
      </c>
      <c r="D263" s="86" t="s">
        <v>1369</v>
      </c>
      <c r="E263" s="86" t="s">
        <v>26</v>
      </c>
      <c r="F263" s="73"/>
      <c r="G263" s="86" t="s">
        <v>1413</v>
      </c>
      <c r="H263" s="86" t="s">
        <v>131</v>
      </c>
      <c r="I263" s="83">
        <v>7827.1135800000011</v>
      </c>
      <c r="J263" s="85">
        <v>8690</v>
      </c>
      <c r="K263" s="83">
        <v>14.100588574000001</v>
      </c>
      <c r="L263" s="83">
        <v>2615.0942630440004</v>
      </c>
      <c r="M263" s="84">
        <v>1.5091570555661202E-6</v>
      </c>
      <c r="N263" s="84">
        <f t="shared" si="4"/>
        <v>5.7472543542541011E-3</v>
      </c>
      <c r="O263" s="84">
        <f>L263/'סכום נכסי הקרן'!$C$42</f>
        <v>3.3995362841514305E-4</v>
      </c>
    </row>
    <row r="264" spans="2:15">
      <c r="B264" s="76" t="s">
        <v>1520</v>
      </c>
      <c r="C264" s="73" t="s">
        <v>1521</v>
      </c>
      <c r="D264" s="86" t="s">
        <v>1347</v>
      </c>
      <c r="E264" s="86" t="s">
        <v>26</v>
      </c>
      <c r="F264" s="73"/>
      <c r="G264" s="86" t="s">
        <v>788</v>
      </c>
      <c r="H264" s="86" t="s">
        <v>131</v>
      </c>
      <c r="I264" s="83">
        <v>20610.854000000003</v>
      </c>
      <c r="J264" s="85">
        <v>195</v>
      </c>
      <c r="K264" s="73"/>
      <c r="L264" s="83">
        <v>153.69101610700002</v>
      </c>
      <c r="M264" s="84">
        <v>1.2377688685466279E-4</v>
      </c>
      <c r="N264" s="84">
        <f t="shared" si="4"/>
        <v>3.3777037180392878E-4</v>
      </c>
      <c r="O264" s="84">
        <f>L264/'סכום נכסי הקרן'!$C$42</f>
        <v>1.9979325150431776E-5</v>
      </c>
    </row>
    <row r="265" spans="2:15">
      <c r="B265" s="76" t="s">
        <v>1522</v>
      </c>
      <c r="C265" s="73" t="s">
        <v>1523</v>
      </c>
      <c r="D265" s="86" t="s">
        <v>1347</v>
      </c>
      <c r="E265" s="86" t="s">
        <v>26</v>
      </c>
      <c r="F265" s="73"/>
      <c r="G265" s="86" t="s">
        <v>705</v>
      </c>
      <c r="H265" s="86" t="s">
        <v>131</v>
      </c>
      <c r="I265" s="83">
        <v>957.86355000000015</v>
      </c>
      <c r="J265" s="85">
        <v>25022</v>
      </c>
      <c r="K265" s="73"/>
      <c r="L265" s="83">
        <v>916.52338524700019</v>
      </c>
      <c r="M265" s="84">
        <v>3.0178488335720218E-7</v>
      </c>
      <c r="N265" s="84">
        <f t="shared" si="4"/>
        <v>2.0142650653460987E-3</v>
      </c>
      <c r="O265" s="84">
        <f>L265/'סכום נכסי הקרן'!$C$42</f>
        <v>1.1914501696752232E-4</v>
      </c>
    </row>
    <row r="266" spans="2:15">
      <c r="B266" s="76" t="s">
        <v>1427</v>
      </c>
      <c r="C266" s="73" t="s">
        <v>1428</v>
      </c>
      <c r="D266" s="86" t="s">
        <v>1347</v>
      </c>
      <c r="E266" s="86" t="s">
        <v>26</v>
      </c>
      <c r="F266" s="73"/>
      <c r="G266" s="86" t="s">
        <v>743</v>
      </c>
      <c r="H266" s="86" t="s">
        <v>131</v>
      </c>
      <c r="I266" s="83">
        <v>2236.2776590000003</v>
      </c>
      <c r="J266" s="85">
        <v>2299</v>
      </c>
      <c r="K266" s="73"/>
      <c r="L266" s="83">
        <v>196.59957740700003</v>
      </c>
      <c r="M266" s="84">
        <v>3.4794436142461982E-5</v>
      </c>
      <c r="N266" s="84">
        <f t="shared" si="4"/>
        <v>4.3207152922345186E-4</v>
      </c>
      <c r="O266" s="84">
        <f>L266/'סכום נכסי הקרן'!$C$42</f>
        <v>2.555729658731193E-5</v>
      </c>
    </row>
    <row r="267" spans="2:15">
      <c r="B267" s="76" t="s">
        <v>1524</v>
      </c>
      <c r="C267" s="73" t="s">
        <v>1525</v>
      </c>
      <c r="D267" s="86" t="s">
        <v>26</v>
      </c>
      <c r="E267" s="86" t="s">
        <v>26</v>
      </c>
      <c r="F267" s="73"/>
      <c r="G267" s="86" t="s">
        <v>697</v>
      </c>
      <c r="H267" s="86" t="s">
        <v>133</v>
      </c>
      <c r="I267" s="83">
        <v>6513.4721400000008</v>
      </c>
      <c r="J267" s="85">
        <v>10502</v>
      </c>
      <c r="K267" s="73"/>
      <c r="L267" s="83">
        <v>2772.5021577949997</v>
      </c>
      <c r="M267" s="84">
        <v>1.0905266274139024E-5</v>
      </c>
      <c r="N267" s="84">
        <f t="shared" si="4"/>
        <v>6.0931933979383674E-3</v>
      </c>
      <c r="O267" s="84">
        <f>L267/'סכום נכסי הקרן'!$C$42</f>
        <v>3.6041613552932383E-4</v>
      </c>
    </row>
    <row r="268" spans="2:15">
      <c r="B268" s="76" t="s">
        <v>1526</v>
      </c>
      <c r="C268" s="73" t="s">
        <v>1527</v>
      </c>
      <c r="D268" s="86" t="s">
        <v>1369</v>
      </c>
      <c r="E268" s="86" t="s">
        <v>26</v>
      </c>
      <c r="F268" s="73"/>
      <c r="G268" s="86" t="s">
        <v>743</v>
      </c>
      <c r="H268" s="86" t="s">
        <v>131</v>
      </c>
      <c r="I268" s="83">
        <v>1696.7868600000002</v>
      </c>
      <c r="J268" s="85">
        <v>23001</v>
      </c>
      <c r="K268" s="73"/>
      <c r="L268" s="83">
        <v>1492.4228642370003</v>
      </c>
      <c r="M268" s="84">
        <v>1.0560119189567834E-6</v>
      </c>
      <c r="N268" s="84">
        <f t="shared" si="4"/>
        <v>3.2799329362951379E-3</v>
      </c>
      <c r="O268" s="84">
        <f>L268/'סכום נכסי הקרן'!$C$42</f>
        <v>1.9401004965554169E-4</v>
      </c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24" t="s">
        <v>222</v>
      </c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24" t="s">
        <v>111</v>
      </c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24" t="s">
        <v>205</v>
      </c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24" t="s">
        <v>213</v>
      </c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24" t="s">
        <v>219</v>
      </c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28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28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29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19"/>
      <c r="D301" s="119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19"/>
      <c r="D302" s="119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19"/>
      <c r="D303" s="119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19"/>
      <c r="D304" s="11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19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19"/>
      <c r="D306" s="119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19"/>
      <c r="D307" s="119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19"/>
      <c r="D308" s="119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19"/>
      <c r="D309" s="119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19"/>
      <c r="D310" s="119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19"/>
      <c r="D311" s="119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19"/>
      <c r="D312" s="119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19"/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19"/>
      <c r="D314" s="119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19"/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19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19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19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19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19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19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19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19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19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19"/>
      <c r="C325" s="119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19"/>
      <c r="C326" s="119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19"/>
      <c r="C327" s="119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28"/>
      <c r="C360" s="119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28"/>
      <c r="C361" s="119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29"/>
      <c r="C362" s="119"/>
      <c r="D362" s="119"/>
      <c r="E362" s="119"/>
      <c r="F362" s="119"/>
      <c r="G362" s="119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19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19"/>
      <c r="F401" s="119"/>
      <c r="G401" s="119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19"/>
      <c r="F402" s="119"/>
      <c r="G402" s="119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19"/>
      <c r="F403" s="119"/>
      <c r="G403" s="119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19"/>
      <c r="F404" s="119"/>
      <c r="G404" s="119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19"/>
      <c r="F405" s="119"/>
      <c r="G405" s="119"/>
      <c r="H405" s="120"/>
      <c r="I405" s="120"/>
      <c r="J405" s="120"/>
      <c r="K405" s="120"/>
      <c r="L405" s="120"/>
      <c r="M405" s="120"/>
      <c r="N405" s="120"/>
      <c r="O405" s="120"/>
    </row>
    <row r="406" spans="2:15">
      <c r="B406" s="119"/>
      <c r="C406" s="119"/>
      <c r="D406" s="119"/>
      <c r="E406" s="119"/>
      <c r="F406" s="119"/>
      <c r="G406" s="119"/>
      <c r="H406" s="120"/>
      <c r="I406" s="120"/>
      <c r="J406" s="120"/>
      <c r="K406" s="120"/>
      <c r="L406" s="120"/>
      <c r="M406" s="120"/>
      <c r="N406" s="120"/>
      <c r="O406" s="120"/>
    </row>
    <row r="407" spans="2:15">
      <c r="B407" s="119"/>
      <c r="C407" s="119"/>
      <c r="D407" s="119"/>
      <c r="E407" s="119"/>
      <c r="F407" s="119"/>
      <c r="G407" s="119"/>
      <c r="H407" s="120"/>
      <c r="I407" s="120"/>
      <c r="J407" s="120"/>
      <c r="K407" s="120"/>
      <c r="L407" s="120"/>
      <c r="M407" s="120"/>
      <c r="N407" s="120"/>
      <c r="O407" s="120"/>
    </row>
    <row r="408" spans="2:15">
      <c r="B408" s="119"/>
      <c r="C408" s="119"/>
      <c r="D408" s="119"/>
      <c r="E408" s="119"/>
      <c r="F408" s="119"/>
      <c r="G408" s="119"/>
      <c r="H408" s="120"/>
      <c r="I408" s="120"/>
      <c r="J408" s="120"/>
      <c r="K408" s="120"/>
      <c r="L408" s="120"/>
      <c r="M408" s="120"/>
      <c r="N408" s="120"/>
      <c r="O408" s="120"/>
    </row>
    <row r="409" spans="2:15">
      <c r="B409" s="119"/>
      <c r="C409" s="119"/>
      <c r="D409" s="119"/>
      <c r="E409" s="119"/>
      <c r="F409" s="119"/>
      <c r="G409" s="119"/>
      <c r="H409" s="120"/>
      <c r="I409" s="120"/>
      <c r="J409" s="120"/>
      <c r="K409" s="120"/>
      <c r="L409" s="120"/>
      <c r="M409" s="120"/>
      <c r="N409" s="120"/>
      <c r="O409" s="120"/>
    </row>
    <row r="410" spans="2:15">
      <c r="B410" s="119"/>
      <c r="C410" s="119"/>
      <c r="D410" s="119"/>
      <c r="E410" s="119"/>
      <c r="F410" s="119"/>
      <c r="G410" s="119"/>
      <c r="H410" s="120"/>
      <c r="I410" s="120"/>
      <c r="J410" s="120"/>
      <c r="K410" s="120"/>
      <c r="L410" s="120"/>
      <c r="M410" s="120"/>
      <c r="N410" s="120"/>
      <c r="O410" s="120"/>
    </row>
    <row r="411" spans="2:15">
      <c r="B411" s="119"/>
      <c r="C411" s="119"/>
      <c r="D411" s="119"/>
      <c r="E411" s="119"/>
      <c r="F411" s="119"/>
      <c r="G411" s="119"/>
      <c r="H411" s="120"/>
      <c r="I411" s="120"/>
      <c r="J411" s="120"/>
      <c r="K411" s="120"/>
      <c r="L411" s="120"/>
      <c r="M411" s="120"/>
      <c r="N411" s="120"/>
      <c r="O411" s="120"/>
    </row>
    <row r="412" spans="2:15">
      <c r="B412" s="119"/>
      <c r="C412" s="119"/>
      <c r="D412" s="119"/>
      <c r="E412" s="119"/>
      <c r="F412" s="119"/>
      <c r="G412" s="119"/>
      <c r="H412" s="120"/>
      <c r="I412" s="120"/>
      <c r="J412" s="120"/>
      <c r="K412" s="120"/>
      <c r="L412" s="120"/>
      <c r="M412" s="120"/>
      <c r="N412" s="120"/>
      <c r="O412" s="120"/>
    </row>
    <row r="413" spans="2:15">
      <c r="B413" s="119"/>
      <c r="C413" s="119"/>
      <c r="D413" s="119"/>
      <c r="E413" s="119"/>
      <c r="F413" s="119"/>
      <c r="G413" s="119"/>
      <c r="H413" s="120"/>
      <c r="I413" s="120"/>
      <c r="J413" s="120"/>
      <c r="K413" s="120"/>
      <c r="L413" s="120"/>
      <c r="M413" s="120"/>
      <c r="N413" s="120"/>
      <c r="O413" s="120"/>
    </row>
    <row r="414" spans="2:15">
      <c r="B414" s="119"/>
      <c r="C414" s="119"/>
      <c r="D414" s="119"/>
      <c r="E414" s="119"/>
      <c r="F414" s="119"/>
      <c r="G414" s="119"/>
      <c r="H414" s="120"/>
      <c r="I414" s="120"/>
      <c r="J414" s="120"/>
      <c r="K414" s="120"/>
      <c r="L414" s="120"/>
      <c r="M414" s="120"/>
      <c r="N414" s="120"/>
      <c r="O414" s="120"/>
    </row>
    <row r="415" spans="2:15">
      <c r="B415" s="119"/>
      <c r="C415" s="119"/>
      <c r="D415" s="119"/>
      <c r="E415" s="119"/>
      <c r="F415" s="119"/>
      <c r="G415" s="119"/>
      <c r="H415" s="120"/>
      <c r="I415" s="120"/>
      <c r="J415" s="120"/>
      <c r="K415" s="120"/>
      <c r="L415" s="120"/>
      <c r="M415" s="120"/>
      <c r="N415" s="120"/>
      <c r="O415" s="120"/>
    </row>
    <row r="416" spans="2:15">
      <c r="B416" s="119"/>
      <c r="C416" s="119"/>
      <c r="D416" s="119"/>
      <c r="E416" s="119"/>
      <c r="F416" s="119"/>
      <c r="G416" s="119"/>
      <c r="H416" s="120"/>
      <c r="I416" s="120"/>
      <c r="J416" s="120"/>
      <c r="K416" s="120"/>
      <c r="L416" s="120"/>
      <c r="M416" s="120"/>
      <c r="N416" s="120"/>
      <c r="O416" s="120"/>
    </row>
    <row r="417" spans="2:15">
      <c r="B417" s="119"/>
      <c r="C417" s="119"/>
      <c r="D417" s="119"/>
      <c r="E417" s="119"/>
      <c r="F417" s="119"/>
      <c r="G417" s="119"/>
      <c r="H417" s="120"/>
      <c r="I417" s="120"/>
      <c r="J417" s="120"/>
      <c r="K417" s="120"/>
      <c r="L417" s="120"/>
      <c r="M417" s="120"/>
      <c r="N417" s="120"/>
      <c r="O417" s="120"/>
    </row>
    <row r="418" spans="2:15">
      <c r="B418" s="119"/>
      <c r="C418" s="119"/>
      <c r="D418" s="119"/>
      <c r="E418" s="119"/>
      <c r="F418" s="119"/>
      <c r="G418" s="119"/>
      <c r="H418" s="120"/>
      <c r="I418" s="120"/>
      <c r="J418" s="120"/>
      <c r="K418" s="120"/>
      <c r="L418" s="120"/>
      <c r="M418" s="120"/>
      <c r="N418" s="120"/>
      <c r="O418" s="120"/>
    </row>
    <row r="419" spans="2:15">
      <c r="B419" s="119"/>
      <c r="C419" s="119"/>
      <c r="D419" s="119"/>
      <c r="E419" s="119"/>
      <c r="F419" s="119"/>
      <c r="G419" s="119"/>
      <c r="H419" s="120"/>
      <c r="I419" s="120"/>
      <c r="J419" s="120"/>
      <c r="K419" s="120"/>
      <c r="L419" s="120"/>
      <c r="M419" s="120"/>
      <c r="N419" s="120"/>
      <c r="O419" s="120"/>
    </row>
    <row r="420" spans="2:15">
      <c r="B420" s="119"/>
      <c r="C420" s="119"/>
      <c r="D420" s="119"/>
      <c r="E420" s="119"/>
      <c r="F420" s="119"/>
      <c r="G420" s="119"/>
      <c r="H420" s="120"/>
      <c r="I420" s="120"/>
      <c r="J420" s="120"/>
      <c r="K420" s="120"/>
      <c r="L420" s="120"/>
      <c r="M420" s="120"/>
      <c r="N420" s="120"/>
      <c r="O420" s="120"/>
    </row>
    <row r="421" spans="2:15">
      <c r="B421" s="119"/>
      <c r="C421" s="119"/>
      <c r="D421" s="119"/>
      <c r="E421" s="119"/>
      <c r="F421" s="119"/>
      <c r="G421" s="119"/>
      <c r="H421" s="120"/>
      <c r="I421" s="120"/>
      <c r="J421" s="120"/>
      <c r="K421" s="120"/>
      <c r="L421" s="120"/>
      <c r="M421" s="120"/>
      <c r="N421" s="120"/>
      <c r="O421" s="120"/>
    </row>
    <row r="422" spans="2:15">
      <c r="B422" s="119"/>
      <c r="C422" s="119"/>
      <c r="D422" s="119"/>
      <c r="E422" s="119"/>
      <c r="F422" s="119"/>
      <c r="G422" s="119"/>
      <c r="H422" s="120"/>
      <c r="I422" s="120"/>
      <c r="J422" s="120"/>
      <c r="K422" s="120"/>
      <c r="L422" s="120"/>
      <c r="M422" s="120"/>
      <c r="N422" s="120"/>
      <c r="O422" s="120"/>
    </row>
    <row r="423" spans="2:15">
      <c r="B423" s="119"/>
      <c r="C423" s="119"/>
      <c r="D423" s="119"/>
      <c r="E423" s="119"/>
      <c r="F423" s="119"/>
      <c r="G423" s="119"/>
      <c r="H423" s="120"/>
      <c r="I423" s="120"/>
      <c r="J423" s="120"/>
      <c r="K423" s="120"/>
      <c r="L423" s="120"/>
      <c r="M423" s="120"/>
      <c r="N423" s="120"/>
      <c r="O423" s="120"/>
    </row>
    <row r="424" spans="2:15">
      <c r="B424" s="119"/>
      <c r="C424" s="119"/>
      <c r="D424" s="119"/>
      <c r="E424" s="119"/>
      <c r="F424" s="119"/>
      <c r="G424" s="119"/>
      <c r="H424" s="120"/>
      <c r="I424" s="120"/>
      <c r="J424" s="120"/>
      <c r="K424" s="120"/>
      <c r="L424" s="120"/>
      <c r="M424" s="120"/>
      <c r="N424" s="120"/>
      <c r="O424" s="120"/>
    </row>
    <row r="425" spans="2:15">
      <c r="B425" s="119"/>
      <c r="C425" s="119"/>
      <c r="D425" s="119"/>
      <c r="E425" s="119"/>
      <c r="F425" s="119"/>
      <c r="G425" s="119"/>
      <c r="H425" s="120"/>
      <c r="I425" s="120"/>
      <c r="J425" s="120"/>
      <c r="K425" s="120"/>
      <c r="L425" s="120"/>
      <c r="M425" s="120"/>
      <c r="N425" s="120"/>
      <c r="O425" s="120"/>
    </row>
    <row r="426" spans="2:15">
      <c r="B426" s="119"/>
      <c r="C426" s="119"/>
      <c r="D426" s="119"/>
      <c r="E426" s="119"/>
      <c r="F426" s="119"/>
      <c r="G426" s="119"/>
      <c r="H426" s="120"/>
      <c r="I426" s="120"/>
      <c r="J426" s="120"/>
      <c r="K426" s="120"/>
      <c r="L426" s="120"/>
      <c r="M426" s="120"/>
      <c r="N426" s="120"/>
      <c r="O426" s="120"/>
    </row>
    <row r="427" spans="2:15">
      <c r="B427" s="119"/>
      <c r="C427" s="119"/>
      <c r="D427" s="119"/>
      <c r="E427" s="119"/>
      <c r="F427" s="119"/>
      <c r="G427" s="119"/>
      <c r="H427" s="120"/>
      <c r="I427" s="120"/>
      <c r="J427" s="120"/>
      <c r="K427" s="120"/>
      <c r="L427" s="120"/>
      <c r="M427" s="120"/>
      <c r="N427" s="120"/>
      <c r="O427" s="120"/>
    </row>
    <row r="428" spans="2:15">
      <c r="B428" s="119"/>
      <c r="C428" s="119"/>
      <c r="D428" s="119"/>
      <c r="E428" s="119"/>
      <c r="F428" s="119"/>
      <c r="G428" s="119"/>
      <c r="H428" s="120"/>
      <c r="I428" s="120"/>
      <c r="J428" s="120"/>
      <c r="K428" s="120"/>
      <c r="L428" s="120"/>
      <c r="M428" s="120"/>
      <c r="N428" s="120"/>
      <c r="O428" s="120"/>
    </row>
    <row r="429" spans="2:15">
      <c r="B429" s="119"/>
      <c r="C429" s="119"/>
      <c r="D429" s="119"/>
      <c r="E429" s="119"/>
      <c r="F429" s="119"/>
      <c r="G429" s="119"/>
      <c r="H429" s="120"/>
      <c r="I429" s="120"/>
      <c r="J429" s="120"/>
      <c r="K429" s="120"/>
      <c r="L429" s="120"/>
      <c r="M429" s="120"/>
      <c r="N429" s="120"/>
      <c r="O429" s="120"/>
    </row>
    <row r="430" spans="2:15">
      <c r="B430" s="119"/>
      <c r="C430" s="119"/>
      <c r="D430" s="119"/>
      <c r="E430" s="119"/>
      <c r="F430" s="119"/>
      <c r="G430" s="119"/>
      <c r="H430" s="120"/>
      <c r="I430" s="120"/>
      <c r="J430" s="120"/>
      <c r="K430" s="120"/>
      <c r="L430" s="120"/>
      <c r="M430" s="120"/>
      <c r="N430" s="120"/>
      <c r="O430" s="120"/>
    </row>
    <row r="431" spans="2:15">
      <c r="B431" s="119"/>
      <c r="C431" s="119"/>
      <c r="D431" s="119"/>
      <c r="E431" s="119"/>
      <c r="F431" s="119"/>
      <c r="G431" s="119"/>
      <c r="H431" s="120"/>
      <c r="I431" s="120"/>
      <c r="J431" s="120"/>
      <c r="K431" s="120"/>
      <c r="L431" s="120"/>
      <c r="M431" s="120"/>
      <c r="N431" s="120"/>
      <c r="O431" s="120"/>
    </row>
    <row r="432" spans="2:15">
      <c r="B432" s="119"/>
      <c r="C432" s="119"/>
      <c r="D432" s="119"/>
      <c r="E432" s="119"/>
      <c r="F432" s="119"/>
      <c r="G432" s="119"/>
      <c r="H432" s="120"/>
      <c r="I432" s="120"/>
      <c r="J432" s="120"/>
      <c r="K432" s="120"/>
      <c r="L432" s="120"/>
      <c r="M432" s="120"/>
      <c r="N432" s="120"/>
      <c r="O432" s="120"/>
    </row>
    <row r="433" spans="2:15">
      <c r="B433" s="119"/>
      <c r="C433" s="119"/>
      <c r="D433" s="119"/>
      <c r="E433" s="119"/>
      <c r="F433" s="119"/>
      <c r="G433" s="119"/>
      <c r="H433" s="120"/>
      <c r="I433" s="120"/>
      <c r="J433" s="120"/>
      <c r="K433" s="120"/>
      <c r="L433" s="120"/>
      <c r="M433" s="120"/>
      <c r="N433" s="120"/>
      <c r="O433" s="120"/>
    </row>
    <row r="434" spans="2:15">
      <c r="B434" s="119"/>
      <c r="C434" s="119"/>
      <c r="D434" s="119"/>
      <c r="E434" s="119"/>
      <c r="F434" s="119"/>
      <c r="G434" s="119"/>
      <c r="H434" s="120"/>
      <c r="I434" s="120"/>
      <c r="J434" s="120"/>
      <c r="K434" s="120"/>
      <c r="L434" s="120"/>
      <c r="M434" s="120"/>
      <c r="N434" s="120"/>
      <c r="O434" s="120"/>
    </row>
    <row r="435" spans="2:15">
      <c r="B435" s="119"/>
      <c r="C435" s="119"/>
      <c r="D435" s="119"/>
      <c r="E435" s="119"/>
      <c r="F435" s="119"/>
      <c r="G435" s="119"/>
      <c r="H435" s="120"/>
      <c r="I435" s="120"/>
      <c r="J435" s="120"/>
      <c r="K435" s="120"/>
      <c r="L435" s="120"/>
      <c r="M435" s="120"/>
      <c r="N435" s="120"/>
      <c r="O435" s="120"/>
    </row>
    <row r="436" spans="2:15">
      <c r="B436" s="119"/>
      <c r="C436" s="119"/>
      <c r="D436" s="119"/>
      <c r="E436" s="119"/>
      <c r="F436" s="119"/>
      <c r="G436" s="119"/>
      <c r="H436" s="120"/>
      <c r="I436" s="120"/>
      <c r="J436" s="120"/>
      <c r="K436" s="120"/>
      <c r="L436" s="120"/>
      <c r="M436" s="120"/>
      <c r="N436" s="120"/>
      <c r="O436" s="120"/>
    </row>
    <row r="437" spans="2:15">
      <c r="B437" s="119"/>
      <c r="C437" s="119"/>
      <c r="D437" s="119"/>
      <c r="E437" s="119"/>
      <c r="F437" s="119"/>
      <c r="G437" s="119"/>
      <c r="H437" s="120"/>
      <c r="I437" s="120"/>
      <c r="J437" s="120"/>
      <c r="K437" s="120"/>
      <c r="L437" s="120"/>
      <c r="M437" s="120"/>
      <c r="N437" s="120"/>
      <c r="O437" s="120"/>
    </row>
    <row r="438" spans="2:15">
      <c r="B438" s="119"/>
      <c r="C438" s="119"/>
      <c r="D438" s="119"/>
      <c r="E438" s="119"/>
      <c r="F438" s="119"/>
      <c r="G438" s="119"/>
      <c r="H438" s="120"/>
      <c r="I438" s="120"/>
      <c r="J438" s="120"/>
      <c r="K438" s="120"/>
      <c r="L438" s="120"/>
      <c r="M438" s="120"/>
      <c r="N438" s="120"/>
      <c r="O438" s="120"/>
    </row>
    <row r="439" spans="2:15">
      <c r="B439" s="119"/>
      <c r="C439" s="119"/>
      <c r="D439" s="119"/>
      <c r="E439" s="119"/>
      <c r="F439" s="119"/>
      <c r="G439" s="119"/>
      <c r="H439" s="120"/>
      <c r="I439" s="120"/>
      <c r="J439" s="120"/>
      <c r="K439" s="120"/>
      <c r="L439" s="120"/>
      <c r="M439" s="120"/>
      <c r="N439" s="120"/>
      <c r="O439" s="120"/>
    </row>
    <row r="440" spans="2:15">
      <c r="B440" s="119"/>
      <c r="C440" s="119"/>
      <c r="D440" s="119"/>
      <c r="E440" s="119"/>
      <c r="F440" s="119"/>
      <c r="G440" s="119"/>
      <c r="H440" s="120"/>
      <c r="I440" s="120"/>
      <c r="J440" s="120"/>
      <c r="K440" s="120"/>
      <c r="L440" s="120"/>
      <c r="M440" s="120"/>
      <c r="N440" s="120"/>
      <c r="O440" s="120"/>
    </row>
    <row r="441" spans="2:15">
      <c r="B441" s="119"/>
      <c r="C441" s="119"/>
      <c r="D441" s="119"/>
      <c r="E441" s="119"/>
      <c r="F441" s="119"/>
      <c r="G441" s="119"/>
      <c r="H441" s="120"/>
      <c r="I441" s="120"/>
      <c r="J441" s="120"/>
      <c r="K441" s="120"/>
      <c r="L441" s="120"/>
      <c r="M441" s="120"/>
      <c r="N441" s="120"/>
      <c r="O441" s="120"/>
    </row>
    <row r="442" spans="2:15">
      <c r="B442" s="119"/>
      <c r="C442" s="119"/>
      <c r="D442" s="119"/>
      <c r="E442" s="119"/>
      <c r="F442" s="119"/>
      <c r="G442" s="119"/>
      <c r="H442" s="120"/>
      <c r="I442" s="120"/>
      <c r="J442" s="120"/>
      <c r="K442" s="120"/>
      <c r="L442" s="120"/>
      <c r="M442" s="120"/>
      <c r="N442" s="120"/>
      <c r="O442" s="120"/>
    </row>
    <row r="443" spans="2:15">
      <c r="B443" s="119"/>
      <c r="C443" s="119"/>
      <c r="D443" s="119"/>
      <c r="E443" s="119"/>
      <c r="F443" s="119"/>
      <c r="G443" s="119"/>
      <c r="H443" s="120"/>
      <c r="I443" s="120"/>
      <c r="J443" s="120"/>
      <c r="K443" s="120"/>
      <c r="L443" s="120"/>
      <c r="M443" s="120"/>
      <c r="N443" s="120"/>
      <c r="O443" s="120"/>
    </row>
    <row r="444" spans="2:15">
      <c r="B444" s="119"/>
      <c r="C444" s="119"/>
      <c r="D444" s="119"/>
      <c r="E444" s="119"/>
      <c r="F444" s="119"/>
      <c r="G444" s="119"/>
      <c r="H444" s="120"/>
      <c r="I444" s="120"/>
      <c r="J444" s="120"/>
      <c r="K444" s="120"/>
      <c r="L444" s="120"/>
      <c r="M444" s="120"/>
      <c r="N444" s="120"/>
      <c r="O444" s="120"/>
    </row>
    <row r="445" spans="2:15">
      <c r="B445" s="119"/>
      <c r="C445" s="119"/>
      <c r="D445" s="119"/>
      <c r="E445" s="119"/>
      <c r="F445" s="119"/>
      <c r="G445" s="119"/>
      <c r="H445" s="120"/>
      <c r="I445" s="120"/>
      <c r="J445" s="120"/>
      <c r="K445" s="120"/>
      <c r="L445" s="120"/>
      <c r="M445" s="120"/>
      <c r="N445" s="120"/>
      <c r="O445" s="120"/>
    </row>
    <row r="446" spans="2:15">
      <c r="B446" s="119"/>
      <c r="C446" s="119"/>
      <c r="D446" s="119"/>
      <c r="E446" s="119"/>
      <c r="F446" s="119"/>
      <c r="G446" s="119"/>
      <c r="H446" s="120"/>
      <c r="I446" s="120"/>
      <c r="J446" s="120"/>
      <c r="K446" s="120"/>
      <c r="L446" s="120"/>
      <c r="M446" s="120"/>
      <c r="N446" s="120"/>
      <c r="O446" s="120"/>
    </row>
    <row r="447" spans="2:15">
      <c r="B447" s="119"/>
      <c r="C447" s="119"/>
      <c r="D447" s="119"/>
      <c r="E447" s="119"/>
      <c r="F447" s="119"/>
      <c r="G447" s="119"/>
      <c r="H447" s="120"/>
      <c r="I447" s="120"/>
      <c r="J447" s="120"/>
      <c r="K447" s="120"/>
      <c r="L447" s="120"/>
      <c r="M447" s="120"/>
      <c r="N447" s="120"/>
      <c r="O447" s="120"/>
    </row>
    <row r="448" spans="2:15">
      <c r="B448" s="119"/>
      <c r="C448" s="119"/>
      <c r="D448" s="119"/>
      <c r="E448" s="119"/>
      <c r="F448" s="119"/>
      <c r="G448" s="119"/>
      <c r="H448" s="120"/>
      <c r="I448" s="120"/>
      <c r="J448" s="120"/>
      <c r="K448" s="120"/>
      <c r="L448" s="120"/>
      <c r="M448" s="120"/>
      <c r="N448" s="120"/>
      <c r="O448" s="120"/>
    </row>
    <row r="449" spans="2:15">
      <c r="B449" s="119"/>
      <c r="C449" s="119"/>
      <c r="D449" s="119"/>
      <c r="E449" s="119"/>
      <c r="F449" s="119"/>
      <c r="G449" s="119"/>
      <c r="H449" s="120"/>
      <c r="I449" s="120"/>
      <c r="J449" s="120"/>
      <c r="K449" s="120"/>
      <c r="L449" s="120"/>
      <c r="M449" s="120"/>
      <c r="N449" s="120"/>
      <c r="O449" s="120"/>
    </row>
    <row r="450" spans="2:15">
      <c r="B450" s="119"/>
      <c r="C450" s="119"/>
      <c r="D450" s="119"/>
      <c r="E450" s="119"/>
      <c r="F450" s="119"/>
      <c r="G450" s="119"/>
      <c r="H450" s="120"/>
      <c r="I450" s="120"/>
      <c r="J450" s="120"/>
      <c r="K450" s="120"/>
      <c r="L450" s="120"/>
      <c r="M450" s="120"/>
      <c r="N450" s="120"/>
      <c r="O450" s="120"/>
    </row>
    <row r="451" spans="2:15">
      <c r="B451" s="119"/>
      <c r="C451" s="119"/>
      <c r="D451" s="119"/>
      <c r="E451" s="119"/>
      <c r="F451" s="119"/>
      <c r="G451" s="119"/>
      <c r="H451" s="120"/>
      <c r="I451" s="120"/>
      <c r="J451" s="120"/>
      <c r="K451" s="120"/>
      <c r="L451" s="120"/>
      <c r="M451" s="120"/>
      <c r="N451" s="120"/>
      <c r="O451" s="120"/>
    </row>
    <row r="452" spans="2:15">
      <c r="B452" s="119"/>
      <c r="C452" s="119"/>
      <c r="D452" s="119"/>
      <c r="E452" s="119"/>
      <c r="F452" s="119"/>
      <c r="G452" s="119"/>
      <c r="H452" s="120"/>
      <c r="I452" s="120"/>
      <c r="J452" s="120"/>
      <c r="K452" s="120"/>
      <c r="L452" s="120"/>
      <c r="M452" s="120"/>
      <c r="N452" s="120"/>
      <c r="O452" s="120"/>
    </row>
    <row r="453" spans="2:15">
      <c r="B453" s="119"/>
      <c r="C453" s="119"/>
      <c r="D453" s="119"/>
      <c r="E453" s="119"/>
      <c r="F453" s="119"/>
      <c r="G453" s="119"/>
      <c r="H453" s="120"/>
      <c r="I453" s="120"/>
      <c r="J453" s="120"/>
      <c r="K453" s="120"/>
      <c r="L453" s="120"/>
      <c r="M453" s="120"/>
      <c r="N453" s="120"/>
      <c r="O453" s="120"/>
    </row>
    <row r="454" spans="2:15">
      <c r="B454" s="119"/>
      <c r="C454" s="119"/>
      <c r="D454" s="119"/>
      <c r="E454" s="119"/>
      <c r="F454" s="119"/>
      <c r="G454" s="119"/>
      <c r="H454" s="120"/>
      <c r="I454" s="120"/>
      <c r="J454" s="120"/>
      <c r="K454" s="120"/>
      <c r="L454" s="120"/>
      <c r="M454" s="120"/>
      <c r="N454" s="120"/>
      <c r="O454" s="120"/>
    </row>
    <row r="455" spans="2:15">
      <c r="B455" s="119"/>
      <c r="C455" s="119"/>
      <c r="D455" s="119"/>
      <c r="E455" s="119"/>
      <c r="F455" s="119"/>
      <c r="G455" s="119"/>
      <c r="H455" s="120"/>
      <c r="I455" s="120"/>
      <c r="J455" s="120"/>
      <c r="K455" s="120"/>
      <c r="L455" s="120"/>
      <c r="M455" s="120"/>
      <c r="N455" s="120"/>
      <c r="O455" s="120"/>
    </row>
    <row r="456" spans="2:15">
      <c r="B456" s="119"/>
      <c r="C456" s="119"/>
      <c r="D456" s="119"/>
      <c r="E456" s="119"/>
      <c r="F456" s="119"/>
      <c r="G456" s="119"/>
      <c r="H456" s="120"/>
      <c r="I456" s="120"/>
      <c r="J456" s="120"/>
      <c r="K456" s="120"/>
      <c r="L456" s="120"/>
      <c r="M456" s="120"/>
      <c r="N456" s="120"/>
      <c r="O456" s="120"/>
    </row>
    <row r="457" spans="2:15">
      <c r="B457" s="119"/>
      <c r="C457" s="119"/>
      <c r="D457" s="119"/>
      <c r="E457" s="119"/>
      <c r="F457" s="119"/>
      <c r="G457" s="119"/>
      <c r="H457" s="120"/>
      <c r="I457" s="120"/>
      <c r="J457" s="120"/>
      <c r="K457" s="120"/>
      <c r="L457" s="120"/>
      <c r="M457" s="120"/>
      <c r="N457" s="120"/>
      <c r="O457" s="120"/>
    </row>
    <row r="458" spans="2:15">
      <c r="B458" s="119"/>
      <c r="C458" s="119"/>
      <c r="D458" s="119"/>
      <c r="E458" s="119"/>
      <c r="F458" s="119"/>
      <c r="G458" s="119"/>
      <c r="H458" s="120"/>
      <c r="I458" s="120"/>
      <c r="J458" s="120"/>
      <c r="K458" s="120"/>
      <c r="L458" s="120"/>
      <c r="M458" s="120"/>
      <c r="N458" s="120"/>
      <c r="O458" s="120"/>
    </row>
    <row r="459" spans="2:15">
      <c r="B459" s="119"/>
      <c r="C459" s="119"/>
      <c r="D459" s="119"/>
      <c r="E459" s="119"/>
      <c r="F459" s="119"/>
      <c r="G459" s="119"/>
      <c r="H459" s="120"/>
      <c r="I459" s="120"/>
      <c r="J459" s="120"/>
      <c r="K459" s="120"/>
      <c r="L459" s="120"/>
      <c r="M459" s="120"/>
      <c r="N459" s="120"/>
      <c r="O459" s="120"/>
    </row>
    <row r="460" spans="2:15">
      <c r="B460" s="119"/>
      <c r="C460" s="119"/>
      <c r="D460" s="119"/>
      <c r="E460" s="119"/>
      <c r="F460" s="119"/>
      <c r="G460" s="119"/>
      <c r="H460" s="120"/>
      <c r="I460" s="120"/>
      <c r="J460" s="120"/>
      <c r="K460" s="120"/>
      <c r="L460" s="120"/>
      <c r="M460" s="120"/>
      <c r="N460" s="120"/>
      <c r="O460" s="120"/>
    </row>
    <row r="461" spans="2:15">
      <c r="B461" s="119"/>
      <c r="C461" s="119"/>
      <c r="D461" s="119"/>
      <c r="E461" s="119"/>
      <c r="F461" s="119"/>
      <c r="G461" s="119"/>
      <c r="H461" s="120"/>
      <c r="I461" s="120"/>
      <c r="J461" s="120"/>
      <c r="K461" s="120"/>
      <c r="L461" s="120"/>
      <c r="M461" s="120"/>
      <c r="N461" s="120"/>
      <c r="O461" s="120"/>
    </row>
    <row r="462" spans="2:15">
      <c r="B462" s="119"/>
      <c r="C462" s="119"/>
      <c r="D462" s="119"/>
      <c r="E462" s="119"/>
      <c r="F462" s="119"/>
      <c r="G462" s="119"/>
      <c r="H462" s="120"/>
      <c r="I462" s="120"/>
      <c r="J462" s="120"/>
      <c r="K462" s="120"/>
      <c r="L462" s="120"/>
      <c r="M462" s="120"/>
      <c r="N462" s="120"/>
      <c r="O462" s="120"/>
    </row>
    <row r="463" spans="2:15">
      <c r="B463" s="119"/>
      <c r="C463" s="119"/>
      <c r="D463" s="119"/>
      <c r="E463" s="119"/>
      <c r="F463" s="119"/>
      <c r="G463" s="119"/>
      <c r="H463" s="120"/>
      <c r="I463" s="120"/>
      <c r="J463" s="120"/>
      <c r="K463" s="120"/>
      <c r="L463" s="120"/>
      <c r="M463" s="120"/>
      <c r="N463" s="120"/>
      <c r="O463" s="120"/>
    </row>
    <row r="464" spans="2:15">
      <c r="B464" s="119"/>
      <c r="C464" s="119"/>
      <c r="D464" s="119"/>
      <c r="E464" s="119"/>
      <c r="F464" s="119"/>
      <c r="G464" s="119"/>
      <c r="H464" s="120"/>
      <c r="I464" s="120"/>
      <c r="J464" s="120"/>
      <c r="K464" s="120"/>
      <c r="L464" s="120"/>
      <c r="M464" s="120"/>
      <c r="N464" s="120"/>
      <c r="O464" s="120"/>
    </row>
    <row r="465" spans="2:15">
      <c r="B465" s="119"/>
      <c r="C465" s="119"/>
      <c r="D465" s="119"/>
      <c r="E465" s="119"/>
      <c r="F465" s="119"/>
      <c r="G465" s="119"/>
      <c r="H465" s="120"/>
      <c r="I465" s="120"/>
      <c r="J465" s="120"/>
      <c r="K465" s="120"/>
      <c r="L465" s="120"/>
      <c r="M465" s="120"/>
      <c r="N465" s="120"/>
      <c r="O465" s="120"/>
    </row>
    <row r="466" spans="2:15">
      <c r="B466" s="119"/>
      <c r="C466" s="119"/>
      <c r="D466" s="119"/>
      <c r="E466" s="119"/>
      <c r="F466" s="119"/>
      <c r="G466" s="119"/>
      <c r="H466" s="120"/>
      <c r="I466" s="120"/>
      <c r="J466" s="120"/>
      <c r="K466" s="120"/>
      <c r="L466" s="120"/>
      <c r="M466" s="120"/>
      <c r="N466" s="120"/>
      <c r="O466" s="120"/>
    </row>
    <row r="467" spans="2:15">
      <c r="B467" s="119"/>
      <c r="C467" s="119"/>
      <c r="D467" s="119"/>
      <c r="E467" s="119"/>
      <c r="F467" s="119"/>
      <c r="G467" s="119"/>
      <c r="H467" s="120"/>
      <c r="I467" s="120"/>
      <c r="J467" s="120"/>
      <c r="K467" s="120"/>
      <c r="L467" s="120"/>
      <c r="M467" s="120"/>
      <c r="N467" s="120"/>
      <c r="O467" s="120"/>
    </row>
    <row r="468" spans="2:15">
      <c r="B468" s="119"/>
      <c r="C468" s="119"/>
      <c r="D468" s="119"/>
      <c r="E468" s="119"/>
      <c r="F468" s="119"/>
      <c r="G468" s="119"/>
      <c r="H468" s="120"/>
      <c r="I468" s="120"/>
      <c r="J468" s="120"/>
      <c r="K468" s="120"/>
      <c r="L468" s="120"/>
      <c r="M468" s="120"/>
      <c r="N468" s="120"/>
      <c r="O468" s="120"/>
    </row>
    <row r="469" spans="2:15">
      <c r="B469" s="119"/>
      <c r="C469" s="119"/>
      <c r="D469" s="119"/>
      <c r="E469" s="119"/>
      <c r="F469" s="119"/>
      <c r="G469" s="119"/>
      <c r="H469" s="120"/>
      <c r="I469" s="120"/>
      <c r="J469" s="120"/>
      <c r="K469" s="120"/>
      <c r="L469" s="120"/>
      <c r="M469" s="120"/>
      <c r="N469" s="120"/>
      <c r="O469" s="120"/>
    </row>
    <row r="470" spans="2:15">
      <c r="B470" s="119"/>
      <c r="C470" s="119"/>
      <c r="D470" s="119"/>
      <c r="E470" s="119"/>
      <c r="F470" s="119"/>
      <c r="G470" s="119"/>
      <c r="H470" s="120"/>
      <c r="I470" s="120"/>
      <c r="J470" s="120"/>
      <c r="K470" s="120"/>
      <c r="L470" s="120"/>
      <c r="M470" s="120"/>
      <c r="N470" s="120"/>
      <c r="O470" s="120"/>
    </row>
    <row r="471" spans="2:15">
      <c r="B471" s="119"/>
      <c r="C471" s="119"/>
      <c r="D471" s="119"/>
      <c r="E471" s="119"/>
      <c r="F471" s="119"/>
      <c r="G471" s="119"/>
      <c r="H471" s="120"/>
      <c r="I471" s="120"/>
      <c r="J471" s="120"/>
      <c r="K471" s="120"/>
      <c r="L471" s="120"/>
      <c r="M471" s="120"/>
      <c r="N471" s="120"/>
      <c r="O471" s="120"/>
    </row>
    <row r="472" spans="2:15">
      <c r="B472" s="119"/>
      <c r="C472" s="119"/>
      <c r="D472" s="119"/>
      <c r="E472" s="119"/>
      <c r="F472" s="119"/>
      <c r="G472" s="119"/>
      <c r="H472" s="120"/>
      <c r="I472" s="120"/>
      <c r="J472" s="120"/>
      <c r="K472" s="120"/>
      <c r="L472" s="120"/>
      <c r="M472" s="120"/>
      <c r="N472" s="120"/>
      <c r="O472" s="120"/>
    </row>
    <row r="473" spans="2:15">
      <c r="B473" s="119"/>
      <c r="C473" s="119"/>
      <c r="D473" s="119"/>
      <c r="E473" s="119"/>
      <c r="F473" s="119"/>
      <c r="G473" s="119"/>
      <c r="H473" s="120"/>
      <c r="I473" s="120"/>
      <c r="J473" s="120"/>
      <c r="K473" s="120"/>
      <c r="L473" s="120"/>
      <c r="M473" s="120"/>
      <c r="N473" s="120"/>
      <c r="O473" s="120"/>
    </row>
    <row r="474" spans="2:15">
      <c r="B474" s="119"/>
      <c r="C474" s="119"/>
      <c r="D474" s="119"/>
      <c r="E474" s="119"/>
      <c r="F474" s="119"/>
      <c r="G474" s="119"/>
      <c r="H474" s="120"/>
      <c r="I474" s="120"/>
      <c r="J474" s="120"/>
      <c r="K474" s="120"/>
      <c r="L474" s="120"/>
      <c r="M474" s="120"/>
      <c r="N474" s="120"/>
      <c r="O474" s="120"/>
    </row>
    <row r="475" spans="2:15">
      <c r="B475" s="119"/>
      <c r="C475" s="119"/>
      <c r="D475" s="119"/>
      <c r="E475" s="119"/>
      <c r="F475" s="119"/>
      <c r="G475" s="119"/>
      <c r="H475" s="120"/>
      <c r="I475" s="120"/>
      <c r="J475" s="120"/>
      <c r="K475" s="120"/>
      <c r="L475" s="120"/>
      <c r="M475" s="120"/>
      <c r="N475" s="120"/>
      <c r="O475" s="120"/>
    </row>
    <row r="476" spans="2:15">
      <c r="B476" s="119"/>
      <c r="C476" s="119"/>
      <c r="D476" s="119"/>
      <c r="E476" s="119"/>
      <c r="F476" s="119"/>
      <c r="G476" s="119"/>
      <c r="H476" s="120"/>
      <c r="I476" s="120"/>
      <c r="J476" s="120"/>
      <c r="K476" s="120"/>
      <c r="L476" s="120"/>
      <c r="M476" s="120"/>
      <c r="N476" s="120"/>
      <c r="O476" s="120"/>
    </row>
    <row r="477" spans="2:15">
      <c r="B477" s="119"/>
      <c r="C477" s="119"/>
      <c r="D477" s="119"/>
      <c r="E477" s="119"/>
      <c r="F477" s="119"/>
      <c r="G477" s="119"/>
      <c r="H477" s="120"/>
      <c r="I477" s="120"/>
      <c r="J477" s="120"/>
      <c r="K477" s="120"/>
      <c r="L477" s="120"/>
      <c r="M477" s="120"/>
      <c r="N477" s="120"/>
      <c r="O477" s="120"/>
    </row>
    <row r="478" spans="2:15">
      <c r="B478" s="119"/>
      <c r="C478" s="119"/>
      <c r="D478" s="119"/>
      <c r="E478" s="119"/>
      <c r="F478" s="119"/>
      <c r="G478" s="119"/>
      <c r="H478" s="120"/>
      <c r="I478" s="120"/>
      <c r="J478" s="120"/>
      <c r="K478" s="120"/>
      <c r="L478" s="120"/>
      <c r="M478" s="120"/>
      <c r="N478" s="120"/>
      <c r="O478" s="120"/>
    </row>
    <row r="479" spans="2:15">
      <c r="B479" s="119"/>
      <c r="C479" s="119"/>
      <c r="D479" s="119"/>
      <c r="E479" s="119"/>
      <c r="F479" s="119"/>
      <c r="G479" s="119"/>
      <c r="H479" s="120"/>
      <c r="I479" s="120"/>
      <c r="J479" s="120"/>
      <c r="K479" s="120"/>
      <c r="L479" s="120"/>
      <c r="M479" s="120"/>
      <c r="N479" s="120"/>
      <c r="O479" s="120"/>
    </row>
    <row r="480" spans="2:15">
      <c r="B480" s="119"/>
      <c r="C480" s="119"/>
      <c r="D480" s="119"/>
      <c r="E480" s="119"/>
      <c r="F480" s="119"/>
      <c r="G480" s="119"/>
      <c r="H480" s="120"/>
      <c r="I480" s="120"/>
      <c r="J480" s="120"/>
      <c r="K480" s="120"/>
      <c r="L480" s="120"/>
      <c r="M480" s="120"/>
      <c r="N480" s="120"/>
      <c r="O480" s="120"/>
    </row>
    <row r="481" spans="2:15">
      <c r="B481" s="119"/>
      <c r="C481" s="119"/>
      <c r="D481" s="119"/>
      <c r="E481" s="119"/>
      <c r="F481" s="119"/>
      <c r="G481" s="119"/>
      <c r="H481" s="120"/>
      <c r="I481" s="120"/>
      <c r="J481" s="120"/>
      <c r="K481" s="120"/>
      <c r="L481" s="120"/>
      <c r="M481" s="120"/>
      <c r="N481" s="120"/>
      <c r="O481" s="120"/>
    </row>
    <row r="482" spans="2:15">
      <c r="B482" s="119"/>
      <c r="C482" s="119"/>
      <c r="D482" s="119"/>
      <c r="E482" s="119"/>
      <c r="F482" s="119"/>
      <c r="G482" s="119"/>
      <c r="H482" s="120"/>
      <c r="I482" s="120"/>
      <c r="J482" s="120"/>
      <c r="K482" s="120"/>
      <c r="L482" s="120"/>
      <c r="M482" s="120"/>
      <c r="N482" s="120"/>
      <c r="O482" s="120"/>
    </row>
    <row r="483" spans="2:15">
      <c r="B483" s="119"/>
      <c r="C483" s="119"/>
      <c r="D483" s="119"/>
      <c r="E483" s="119"/>
      <c r="F483" s="119"/>
      <c r="G483" s="119"/>
      <c r="H483" s="120"/>
      <c r="I483" s="120"/>
      <c r="J483" s="120"/>
      <c r="K483" s="120"/>
      <c r="L483" s="120"/>
      <c r="M483" s="120"/>
      <c r="N483" s="120"/>
      <c r="O483" s="120"/>
    </row>
    <row r="484" spans="2:15">
      <c r="B484" s="119"/>
      <c r="C484" s="119"/>
      <c r="D484" s="119"/>
      <c r="E484" s="119"/>
      <c r="F484" s="119"/>
      <c r="G484" s="119"/>
      <c r="H484" s="120"/>
      <c r="I484" s="120"/>
      <c r="J484" s="120"/>
      <c r="K484" s="120"/>
      <c r="L484" s="120"/>
      <c r="M484" s="120"/>
      <c r="N484" s="120"/>
      <c r="O484" s="120"/>
    </row>
    <row r="485" spans="2:15">
      <c r="B485" s="119"/>
      <c r="C485" s="119"/>
      <c r="D485" s="119"/>
      <c r="E485" s="119"/>
      <c r="F485" s="119"/>
      <c r="G485" s="119"/>
      <c r="H485" s="120"/>
      <c r="I485" s="120"/>
      <c r="J485" s="120"/>
      <c r="K485" s="120"/>
      <c r="L485" s="120"/>
      <c r="M485" s="120"/>
      <c r="N485" s="120"/>
      <c r="O485" s="120"/>
    </row>
    <row r="486" spans="2:15">
      <c r="B486" s="119"/>
      <c r="C486" s="119"/>
      <c r="D486" s="119"/>
      <c r="E486" s="119"/>
      <c r="F486" s="119"/>
      <c r="G486" s="119"/>
      <c r="H486" s="120"/>
      <c r="I486" s="120"/>
      <c r="J486" s="120"/>
      <c r="K486" s="120"/>
      <c r="L486" s="120"/>
      <c r="M486" s="120"/>
      <c r="N486" s="120"/>
      <c r="O486" s="120"/>
    </row>
    <row r="487" spans="2:15">
      <c r="B487" s="119"/>
      <c r="C487" s="119"/>
      <c r="D487" s="119"/>
      <c r="E487" s="119"/>
      <c r="F487" s="119"/>
      <c r="G487" s="119"/>
      <c r="H487" s="120"/>
      <c r="I487" s="120"/>
      <c r="J487" s="120"/>
      <c r="K487" s="120"/>
      <c r="L487" s="120"/>
      <c r="M487" s="120"/>
      <c r="N487" s="120"/>
      <c r="O487" s="120"/>
    </row>
    <row r="488" spans="2:15">
      <c r="B488" s="119"/>
      <c r="C488" s="119"/>
      <c r="D488" s="119"/>
      <c r="E488" s="119"/>
      <c r="F488" s="119"/>
      <c r="G488" s="119"/>
      <c r="H488" s="120"/>
      <c r="I488" s="120"/>
      <c r="J488" s="120"/>
      <c r="K488" s="120"/>
      <c r="L488" s="120"/>
      <c r="M488" s="120"/>
      <c r="N488" s="120"/>
      <c r="O488" s="120"/>
    </row>
    <row r="489" spans="2:15">
      <c r="B489" s="119"/>
      <c r="C489" s="119"/>
      <c r="D489" s="119"/>
      <c r="E489" s="119"/>
      <c r="F489" s="119"/>
      <c r="G489" s="119"/>
      <c r="H489" s="120"/>
      <c r="I489" s="120"/>
      <c r="J489" s="120"/>
      <c r="K489" s="120"/>
      <c r="L489" s="120"/>
      <c r="M489" s="120"/>
      <c r="N489" s="120"/>
      <c r="O489" s="120"/>
    </row>
    <row r="490" spans="2:15">
      <c r="B490" s="119"/>
      <c r="C490" s="119"/>
      <c r="D490" s="119"/>
      <c r="E490" s="119"/>
      <c r="F490" s="119"/>
      <c r="G490" s="119"/>
      <c r="H490" s="120"/>
      <c r="I490" s="120"/>
      <c r="J490" s="120"/>
      <c r="K490" s="120"/>
      <c r="L490" s="120"/>
      <c r="M490" s="120"/>
      <c r="N490" s="120"/>
      <c r="O490" s="120"/>
    </row>
    <row r="491" spans="2:15">
      <c r="B491" s="119"/>
      <c r="C491" s="119"/>
      <c r="D491" s="119"/>
      <c r="E491" s="119"/>
      <c r="F491" s="119"/>
      <c r="G491" s="119"/>
      <c r="H491" s="120"/>
      <c r="I491" s="120"/>
      <c r="J491" s="120"/>
      <c r="K491" s="120"/>
      <c r="L491" s="120"/>
      <c r="M491" s="120"/>
      <c r="N491" s="120"/>
      <c r="O491" s="120"/>
    </row>
    <row r="492" spans="2:15">
      <c r="B492" s="119"/>
      <c r="C492" s="119"/>
      <c r="D492" s="119"/>
      <c r="E492" s="119"/>
      <c r="F492" s="119"/>
      <c r="G492" s="119"/>
      <c r="H492" s="120"/>
      <c r="I492" s="120"/>
      <c r="J492" s="120"/>
      <c r="K492" s="120"/>
      <c r="L492" s="120"/>
      <c r="M492" s="120"/>
      <c r="N492" s="120"/>
      <c r="O492" s="120"/>
    </row>
    <row r="493" spans="2:15">
      <c r="B493" s="119"/>
      <c r="C493" s="119"/>
      <c r="D493" s="119"/>
      <c r="E493" s="119"/>
      <c r="F493" s="119"/>
      <c r="G493" s="119"/>
      <c r="H493" s="120"/>
      <c r="I493" s="120"/>
      <c r="J493" s="120"/>
      <c r="K493" s="120"/>
      <c r="L493" s="120"/>
      <c r="M493" s="120"/>
      <c r="N493" s="120"/>
      <c r="O493" s="120"/>
    </row>
    <row r="494" spans="2:15">
      <c r="B494" s="119"/>
      <c r="C494" s="119"/>
      <c r="D494" s="119"/>
      <c r="E494" s="119"/>
      <c r="F494" s="119"/>
      <c r="G494" s="119"/>
      <c r="H494" s="120"/>
      <c r="I494" s="120"/>
      <c r="J494" s="120"/>
      <c r="K494" s="120"/>
      <c r="L494" s="120"/>
      <c r="M494" s="120"/>
      <c r="N494" s="120"/>
      <c r="O494" s="120"/>
    </row>
    <row r="495" spans="2:15">
      <c r="B495" s="119"/>
      <c r="C495" s="119"/>
      <c r="D495" s="119"/>
      <c r="E495" s="119"/>
      <c r="F495" s="119"/>
      <c r="G495" s="119"/>
      <c r="H495" s="120"/>
      <c r="I495" s="120"/>
      <c r="J495" s="120"/>
      <c r="K495" s="120"/>
      <c r="L495" s="120"/>
      <c r="M495" s="120"/>
      <c r="N495" s="120"/>
      <c r="O495" s="120"/>
    </row>
    <row r="496" spans="2:15">
      <c r="B496" s="119"/>
      <c r="C496" s="119"/>
      <c r="D496" s="119"/>
      <c r="E496" s="119"/>
      <c r="F496" s="119"/>
      <c r="G496" s="119"/>
      <c r="H496" s="120"/>
      <c r="I496" s="120"/>
      <c r="J496" s="120"/>
      <c r="K496" s="120"/>
      <c r="L496" s="120"/>
      <c r="M496" s="120"/>
      <c r="N496" s="120"/>
      <c r="O496" s="120"/>
    </row>
    <row r="497" spans="2:15">
      <c r="B497" s="119"/>
      <c r="C497" s="119"/>
      <c r="D497" s="119"/>
      <c r="E497" s="119"/>
      <c r="F497" s="119"/>
      <c r="G497" s="119"/>
      <c r="H497" s="120"/>
      <c r="I497" s="120"/>
      <c r="J497" s="120"/>
      <c r="K497" s="120"/>
      <c r="L497" s="120"/>
      <c r="M497" s="120"/>
      <c r="N497" s="120"/>
      <c r="O497" s="120"/>
    </row>
    <row r="498" spans="2:15">
      <c r="B498" s="119"/>
      <c r="C498" s="119"/>
      <c r="D498" s="119"/>
      <c r="E498" s="119"/>
      <c r="F498" s="119"/>
      <c r="G498" s="119"/>
      <c r="H498" s="120"/>
      <c r="I498" s="120"/>
      <c r="J498" s="120"/>
      <c r="K498" s="120"/>
      <c r="L498" s="120"/>
      <c r="M498" s="120"/>
      <c r="N498" s="120"/>
      <c r="O498" s="120"/>
    </row>
    <row r="499" spans="2:15">
      <c r="B499" s="119"/>
      <c r="C499" s="119"/>
      <c r="D499" s="119"/>
      <c r="E499" s="119"/>
      <c r="F499" s="119"/>
      <c r="G499" s="119"/>
      <c r="H499" s="120"/>
      <c r="I499" s="120"/>
      <c r="J499" s="120"/>
      <c r="K499" s="120"/>
      <c r="L499" s="120"/>
      <c r="M499" s="120"/>
      <c r="N499" s="120"/>
      <c r="O499" s="120"/>
    </row>
    <row r="500" spans="2:15">
      <c r="B500" s="119"/>
      <c r="C500" s="119"/>
      <c r="D500" s="119"/>
      <c r="E500" s="119"/>
      <c r="F500" s="119"/>
      <c r="G500" s="119"/>
      <c r="H500" s="120"/>
      <c r="I500" s="120"/>
      <c r="J500" s="120"/>
      <c r="K500" s="120"/>
      <c r="L500" s="120"/>
      <c r="M500" s="120"/>
      <c r="N500" s="120"/>
      <c r="O500" s="120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5.8554687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145</v>
      </c>
      <c r="C1" s="67" t="s" vm="1">
        <v>231</v>
      </c>
    </row>
    <row r="2" spans="2:14">
      <c r="B2" s="46" t="s">
        <v>144</v>
      </c>
      <c r="C2" s="67" t="s">
        <v>232</v>
      </c>
    </row>
    <row r="3" spans="2:14">
      <c r="B3" s="46" t="s">
        <v>146</v>
      </c>
      <c r="C3" s="67" t="s">
        <v>233</v>
      </c>
    </row>
    <row r="4" spans="2:14">
      <c r="B4" s="46" t="s">
        <v>147</v>
      </c>
      <c r="C4" s="67">
        <v>12145</v>
      </c>
    </row>
    <row r="6" spans="2:14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2:14" ht="26.25" customHeight="1">
      <c r="B7" s="156" t="s">
        <v>229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2:14" s="3" customFormat="1" ht="74.25" customHeight="1">
      <c r="B8" s="21" t="s">
        <v>114</v>
      </c>
      <c r="C8" s="29" t="s">
        <v>44</v>
      </c>
      <c r="D8" s="29" t="s">
        <v>118</v>
      </c>
      <c r="E8" s="29" t="s">
        <v>116</v>
      </c>
      <c r="F8" s="29" t="s">
        <v>65</v>
      </c>
      <c r="G8" s="29" t="s">
        <v>102</v>
      </c>
      <c r="H8" s="29" t="s">
        <v>207</v>
      </c>
      <c r="I8" s="29" t="s">
        <v>206</v>
      </c>
      <c r="J8" s="29" t="s">
        <v>221</v>
      </c>
      <c r="K8" s="29" t="s">
        <v>61</v>
      </c>
      <c r="L8" s="29" t="s">
        <v>58</v>
      </c>
      <c r="M8" s="29" t="s">
        <v>148</v>
      </c>
      <c r="N8" s="13" t="s">
        <v>150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69"/>
      <c r="K11" s="77">
        <v>365102.66317798907</v>
      </c>
      <c r="L11" s="69"/>
      <c r="M11" s="78">
        <f>IFERROR(K11/$K$11,0)</f>
        <v>1</v>
      </c>
      <c r="N11" s="78">
        <f>K11/'סכום נכסי הקרן'!$C$42</f>
        <v>4.7462141937061365E-2</v>
      </c>
    </row>
    <row r="12" spans="2:14">
      <c r="B12" s="70" t="s">
        <v>199</v>
      </c>
      <c r="C12" s="71"/>
      <c r="D12" s="71"/>
      <c r="E12" s="71"/>
      <c r="F12" s="71"/>
      <c r="G12" s="71"/>
      <c r="H12" s="80"/>
      <c r="I12" s="82"/>
      <c r="J12" s="71"/>
      <c r="K12" s="80">
        <v>78091.063518011026</v>
      </c>
      <c r="L12" s="71"/>
      <c r="M12" s="81">
        <f t="shared" ref="M12:M75" si="0">IFERROR(K12/$K$11,0)</f>
        <v>0.21388795917914546</v>
      </c>
      <c r="N12" s="81">
        <f>K12/'סכום נכסי הקרן'!$C$42</f>
        <v>1.0151580677188989E-2</v>
      </c>
    </row>
    <row r="13" spans="2:14">
      <c r="B13" s="92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75350.711192655013</v>
      </c>
      <c r="L13" s="71"/>
      <c r="M13" s="81">
        <f t="shared" si="0"/>
        <v>0.20638225571069369</v>
      </c>
      <c r="N13" s="81">
        <f>K13/'סכום נכסי הקרן'!$C$42</f>
        <v>9.7953439138318381E-3</v>
      </c>
    </row>
    <row r="14" spans="2:14">
      <c r="B14" s="76" t="s">
        <v>1528</v>
      </c>
      <c r="C14" s="73" t="s">
        <v>1529</v>
      </c>
      <c r="D14" s="86" t="s">
        <v>119</v>
      </c>
      <c r="E14" s="73" t="s">
        <v>1530</v>
      </c>
      <c r="F14" s="86" t="s">
        <v>1531</v>
      </c>
      <c r="G14" s="86" t="s">
        <v>132</v>
      </c>
      <c r="H14" s="83">
        <v>294611.54707600008</v>
      </c>
      <c r="I14" s="85">
        <v>1854</v>
      </c>
      <c r="J14" s="73"/>
      <c r="K14" s="83">
        <v>5462.0980827890007</v>
      </c>
      <c r="L14" s="84">
        <v>3.1623955613213528E-3</v>
      </c>
      <c r="M14" s="84">
        <f t="shared" si="0"/>
        <v>1.4960444372672804E-2</v>
      </c>
      <c r="N14" s="84">
        <f>K14/'סכום נכסי הקרן'!$C$42</f>
        <v>7.1005473425730752E-4</v>
      </c>
    </row>
    <row r="15" spans="2:14">
      <c r="B15" s="76" t="s">
        <v>1532</v>
      </c>
      <c r="C15" s="73" t="s">
        <v>1533</v>
      </c>
      <c r="D15" s="86" t="s">
        <v>119</v>
      </c>
      <c r="E15" s="73" t="s">
        <v>1530</v>
      </c>
      <c r="F15" s="86" t="s">
        <v>1531</v>
      </c>
      <c r="G15" s="86" t="s">
        <v>132</v>
      </c>
      <c r="H15" s="83">
        <v>490155.00000000006</v>
      </c>
      <c r="I15" s="85">
        <v>1874</v>
      </c>
      <c r="J15" s="73"/>
      <c r="K15" s="83">
        <v>9185.5046999999995</v>
      </c>
      <c r="L15" s="84">
        <v>1.2358031268084452E-2</v>
      </c>
      <c r="M15" s="84">
        <f t="shared" si="0"/>
        <v>2.5158689942291732E-2</v>
      </c>
      <c r="N15" s="84">
        <f>K15/'סכום נכסי הקרן'!$C$42</f>
        <v>1.1940853129915683E-3</v>
      </c>
    </row>
    <row r="16" spans="2:14">
      <c r="B16" s="76" t="s">
        <v>1534</v>
      </c>
      <c r="C16" s="73" t="s">
        <v>1535</v>
      </c>
      <c r="D16" s="86" t="s">
        <v>119</v>
      </c>
      <c r="E16" s="73" t="s">
        <v>1530</v>
      </c>
      <c r="F16" s="86" t="s">
        <v>1531</v>
      </c>
      <c r="G16" s="86" t="s">
        <v>132</v>
      </c>
      <c r="H16" s="83">
        <v>182290.38978700002</v>
      </c>
      <c r="I16" s="85">
        <v>3597</v>
      </c>
      <c r="J16" s="73"/>
      <c r="K16" s="83">
        <v>6556.9853206510006</v>
      </c>
      <c r="L16" s="84">
        <v>2.7634212489767189E-3</v>
      </c>
      <c r="M16" s="84">
        <f t="shared" si="0"/>
        <v>1.795929195250609E-2</v>
      </c>
      <c r="N16" s="84">
        <f>K16/'סכום נכסי הקרן'!$C$42</f>
        <v>8.5238646373896792E-4</v>
      </c>
    </row>
    <row r="17" spans="2:14">
      <c r="B17" s="76" t="s">
        <v>1536</v>
      </c>
      <c r="C17" s="73" t="s">
        <v>1537</v>
      </c>
      <c r="D17" s="86" t="s">
        <v>119</v>
      </c>
      <c r="E17" s="73" t="s">
        <v>1538</v>
      </c>
      <c r="F17" s="86" t="s">
        <v>1531</v>
      </c>
      <c r="G17" s="86" t="s">
        <v>132</v>
      </c>
      <c r="H17" s="83">
        <v>92693.62652200002</v>
      </c>
      <c r="I17" s="85">
        <v>3560</v>
      </c>
      <c r="J17" s="73"/>
      <c r="K17" s="83">
        <v>3299.893104188001</v>
      </c>
      <c r="L17" s="84">
        <v>9.1999785301208922E-4</v>
      </c>
      <c r="M17" s="84">
        <f t="shared" si="0"/>
        <v>9.0382608427572314E-3</v>
      </c>
      <c r="N17" s="84">
        <f>K17/'סכום נכסי הקרן'!$C$42</f>
        <v>4.2897521898312753E-4</v>
      </c>
    </row>
    <row r="18" spans="2:14">
      <c r="B18" s="76" t="s">
        <v>1539</v>
      </c>
      <c r="C18" s="73" t="s">
        <v>1540</v>
      </c>
      <c r="D18" s="86" t="s">
        <v>119</v>
      </c>
      <c r="E18" s="73" t="s">
        <v>1541</v>
      </c>
      <c r="F18" s="86" t="s">
        <v>1531</v>
      </c>
      <c r="G18" s="86" t="s">
        <v>132</v>
      </c>
      <c r="H18" s="83">
        <v>81405.000000000015</v>
      </c>
      <c r="I18" s="85">
        <v>17920</v>
      </c>
      <c r="J18" s="73"/>
      <c r="K18" s="83">
        <v>14587.776120000002</v>
      </c>
      <c r="L18" s="84">
        <v>7.294071180385997E-3</v>
      </c>
      <c r="M18" s="84">
        <f t="shared" si="0"/>
        <v>3.9955271739248857E-2</v>
      </c>
      <c r="N18" s="84">
        <f>K18/'סכום נכסי הקרן'!$C$42</f>
        <v>1.8963627784220861E-3</v>
      </c>
    </row>
    <row r="19" spans="2:14">
      <c r="B19" s="76" t="s">
        <v>1542</v>
      </c>
      <c r="C19" s="73" t="s">
        <v>1543</v>
      </c>
      <c r="D19" s="86" t="s">
        <v>119</v>
      </c>
      <c r="E19" s="73" t="s">
        <v>1541</v>
      </c>
      <c r="F19" s="86" t="s">
        <v>1531</v>
      </c>
      <c r="G19" s="86" t="s">
        <v>132</v>
      </c>
      <c r="H19" s="83">
        <v>9144.0053770000013</v>
      </c>
      <c r="I19" s="85">
        <v>18200</v>
      </c>
      <c r="J19" s="73"/>
      <c r="K19" s="83">
        <v>1664.2089786320003</v>
      </c>
      <c r="L19" s="84">
        <v>8.1709790451684036E-4</v>
      </c>
      <c r="M19" s="84">
        <f t="shared" si="0"/>
        <v>4.5581945750439281E-3</v>
      </c>
      <c r="N19" s="84">
        <f>K19/'סכום נכסי הקרן'!$C$42</f>
        <v>2.16341677897478E-4</v>
      </c>
    </row>
    <row r="20" spans="2:14">
      <c r="B20" s="76" t="s">
        <v>1544</v>
      </c>
      <c r="C20" s="73" t="s">
        <v>1545</v>
      </c>
      <c r="D20" s="86" t="s">
        <v>119</v>
      </c>
      <c r="E20" s="73" t="s">
        <v>1541</v>
      </c>
      <c r="F20" s="86" t="s">
        <v>1531</v>
      </c>
      <c r="G20" s="86" t="s">
        <v>132</v>
      </c>
      <c r="H20" s="83">
        <v>13096.445794000001</v>
      </c>
      <c r="I20" s="85">
        <v>34690</v>
      </c>
      <c r="J20" s="73"/>
      <c r="K20" s="83">
        <v>4543.1570460810008</v>
      </c>
      <c r="L20" s="84">
        <v>1.615232320369488E-3</v>
      </c>
      <c r="M20" s="84">
        <f t="shared" si="0"/>
        <v>1.2443505633554343E-2</v>
      </c>
      <c r="N20" s="84">
        <f>K20/'סכום נכסי הקרן'!$C$42</f>
        <v>5.9059543057437885E-4</v>
      </c>
    </row>
    <row r="21" spans="2:14">
      <c r="B21" s="76" t="s">
        <v>1546</v>
      </c>
      <c r="C21" s="73" t="s">
        <v>1547</v>
      </c>
      <c r="D21" s="86" t="s">
        <v>119</v>
      </c>
      <c r="E21" s="73" t="s">
        <v>1541</v>
      </c>
      <c r="F21" s="86" t="s">
        <v>1531</v>
      </c>
      <c r="G21" s="86" t="s">
        <v>132</v>
      </c>
      <c r="H21" s="83">
        <v>31374.872502000002</v>
      </c>
      <c r="I21" s="85">
        <v>18410</v>
      </c>
      <c r="J21" s="73"/>
      <c r="K21" s="83">
        <v>5776.1140275260004</v>
      </c>
      <c r="L21" s="84">
        <v>1.0481972404855209E-3</v>
      </c>
      <c r="M21" s="84">
        <f t="shared" si="0"/>
        <v>1.5820520116858531E-2</v>
      </c>
      <c r="N21" s="84">
        <f>K21/'סכום נכסי הקרן'!$C$42</f>
        <v>7.508757713044742E-4</v>
      </c>
    </row>
    <row r="22" spans="2:14">
      <c r="B22" s="76" t="s">
        <v>1548</v>
      </c>
      <c r="C22" s="73" t="s">
        <v>1549</v>
      </c>
      <c r="D22" s="86" t="s">
        <v>119</v>
      </c>
      <c r="E22" s="73" t="s">
        <v>1550</v>
      </c>
      <c r="F22" s="86" t="s">
        <v>1531</v>
      </c>
      <c r="G22" s="86" t="s">
        <v>132</v>
      </c>
      <c r="H22" s="83">
        <v>226271.00000000003</v>
      </c>
      <c r="I22" s="85">
        <v>1849</v>
      </c>
      <c r="J22" s="73"/>
      <c r="K22" s="83">
        <v>4183.7507900000001</v>
      </c>
      <c r="L22" s="84">
        <v>3.6296943975087643E-3</v>
      </c>
      <c r="M22" s="84">
        <f t="shared" si="0"/>
        <v>1.1459107839923929E-2</v>
      </c>
      <c r="N22" s="84">
        <f>K22/'סכום נכסי הקרן'!$C$42</f>
        <v>5.438738027705621E-4</v>
      </c>
    </row>
    <row r="23" spans="2:14">
      <c r="B23" s="76" t="s">
        <v>1551</v>
      </c>
      <c r="C23" s="73" t="s">
        <v>1552</v>
      </c>
      <c r="D23" s="86" t="s">
        <v>119</v>
      </c>
      <c r="E23" s="73" t="s">
        <v>1550</v>
      </c>
      <c r="F23" s="86" t="s">
        <v>1531</v>
      </c>
      <c r="G23" s="86" t="s">
        <v>132</v>
      </c>
      <c r="H23" s="83">
        <v>21280.706755000003</v>
      </c>
      <c r="I23" s="85">
        <v>2858</v>
      </c>
      <c r="J23" s="73"/>
      <c r="K23" s="83">
        <v>608.20259905800003</v>
      </c>
      <c r="L23" s="84">
        <v>6.4168790744924273E-3</v>
      </c>
      <c r="M23" s="84">
        <f t="shared" si="0"/>
        <v>1.665839941467364E-3</v>
      </c>
      <c r="N23" s="84">
        <f>K23/'סכום נכסי הקרן'!$C$42</f>
        <v>7.9064331746350023E-5</v>
      </c>
    </row>
    <row r="24" spans="2:14">
      <c r="B24" s="76" t="s">
        <v>1553</v>
      </c>
      <c r="C24" s="73" t="s">
        <v>1554</v>
      </c>
      <c r="D24" s="86" t="s">
        <v>119</v>
      </c>
      <c r="E24" s="73" t="s">
        <v>1550</v>
      </c>
      <c r="F24" s="86" t="s">
        <v>1531</v>
      </c>
      <c r="G24" s="86" t="s">
        <v>132</v>
      </c>
      <c r="H24" s="83">
        <v>317912.11752300005</v>
      </c>
      <c r="I24" s="85">
        <v>1852</v>
      </c>
      <c r="J24" s="73"/>
      <c r="K24" s="83">
        <v>5887.7324165260006</v>
      </c>
      <c r="L24" s="84">
        <v>1.7451434794867222E-3</v>
      </c>
      <c r="M24" s="84">
        <f t="shared" si="0"/>
        <v>1.6126237933399314E-2</v>
      </c>
      <c r="N24" s="84">
        <f>K24/'סכום נכסי הקרן'!$C$42</f>
        <v>7.6538579370582138E-4</v>
      </c>
    </row>
    <row r="25" spans="2:14">
      <c r="B25" s="76" t="s">
        <v>1555</v>
      </c>
      <c r="C25" s="73" t="s">
        <v>1556</v>
      </c>
      <c r="D25" s="86" t="s">
        <v>119</v>
      </c>
      <c r="E25" s="73" t="s">
        <v>1550</v>
      </c>
      <c r="F25" s="86" t="s">
        <v>1531</v>
      </c>
      <c r="G25" s="86" t="s">
        <v>132</v>
      </c>
      <c r="H25" s="83">
        <v>85200.142043000014</v>
      </c>
      <c r="I25" s="85">
        <v>1827</v>
      </c>
      <c r="J25" s="73"/>
      <c r="K25" s="83">
        <v>1556.6065951600003</v>
      </c>
      <c r="L25" s="84">
        <v>1.0377818599931073E-3</v>
      </c>
      <c r="M25" s="84">
        <f t="shared" si="0"/>
        <v>4.2634764195109368E-3</v>
      </c>
      <c r="N25" s="84">
        <f>K25/'סכום נכסי הקרן'!$C$42</f>
        <v>2.0235372296814225E-4</v>
      </c>
    </row>
    <row r="26" spans="2:14">
      <c r="B26" s="76" t="s">
        <v>1557</v>
      </c>
      <c r="C26" s="73" t="s">
        <v>1558</v>
      </c>
      <c r="D26" s="86" t="s">
        <v>119</v>
      </c>
      <c r="E26" s="73" t="s">
        <v>1550</v>
      </c>
      <c r="F26" s="86" t="s">
        <v>1531</v>
      </c>
      <c r="G26" s="86" t="s">
        <v>132</v>
      </c>
      <c r="H26" s="83">
        <v>340171.83984300005</v>
      </c>
      <c r="I26" s="85">
        <v>3539</v>
      </c>
      <c r="J26" s="73"/>
      <c r="K26" s="83">
        <v>12038.681412043999</v>
      </c>
      <c r="L26" s="84">
        <v>2.3115896748424937E-3</v>
      </c>
      <c r="M26" s="84">
        <f t="shared" si="0"/>
        <v>3.2973414401458616E-2</v>
      </c>
      <c r="N26" s="84">
        <f>K26/'סכום נכסי הקרן'!$C$42</f>
        <v>1.5649888744715722E-3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92" t="s">
        <v>226</v>
      </c>
      <c r="C28" s="71"/>
      <c r="D28" s="71"/>
      <c r="E28" s="71"/>
      <c r="F28" s="71"/>
      <c r="G28" s="71"/>
      <c r="H28" s="80"/>
      <c r="I28" s="82"/>
      <c r="J28" s="71"/>
      <c r="K28" s="80">
        <v>2740.3523253560006</v>
      </c>
      <c r="L28" s="71"/>
      <c r="M28" s="81">
        <f t="shared" si="0"/>
        <v>7.5057034684517417E-3</v>
      </c>
      <c r="N28" s="81">
        <f>K28/'סכום נכסי הקרן'!$C$42</f>
        <v>3.5623676335715034E-4</v>
      </c>
    </row>
    <row r="29" spans="2:14">
      <c r="B29" s="76" t="s">
        <v>1559</v>
      </c>
      <c r="C29" s="73" t="s">
        <v>1560</v>
      </c>
      <c r="D29" s="86" t="s">
        <v>119</v>
      </c>
      <c r="E29" s="73" t="s">
        <v>1530</v>
      </c>
      <c r="F29" s="86" t="s">
        <v>1561</v>
      </c>
      <c r="G29" s="86" t="s">
        <v>132</v>
      </c>
      <c r="H29" s="83">
        <v>204984.58400000003</v>
      </c>
      <c r="I29" s="85">
        <v>368.92</v>
      </c>
      <c r="J29" s="73"/>
      <c r="K29" s="83">
        <v>756.22912729300015</v>
      </c>
      <c r="L29" s="84">
        <v>2.4239959399626368E-3</v>
      </c>
      <c r="M29" s="84">
        <f t="shared" si="0"/>
        <v>2.0712780364582971E-3</v>
      </c>
      <c r="N29" s="84">
        <f>K29/'סכום נכסי הקרן'!$C$42</f>
        <v>9.8307292157501444E-5</v>
      </c>
    </row>
    <row r="30" spans="2:14">
      <c r="B30" s="76" t="s">
        <v>1562</v>
      </c>
      <c r="C30" s="73" t="s">
        <v>1563</v>
      </c>
      <c r="D30" s="86" t="s">
        <v>119</v>
      </c>
      <c r="E30" s="73" t="s">
        <v>1530</v>
      </c>
      <c r="F30" s="86" t="s">
        <v>1561</v>
      </c>
      <c r="G30" s="86" t="s">
        <v>132</v>
      </c>
      <c r="H30" s="83">
        <v>760.13688400000012</v>
      </c>
      <c r="I30" s="85">
        <v>344.75</v>
      </c>
      <c r="J30" s="73"/>
      <c r="K30" s="83">
        <v>2.6205720360000004</v>
      </c>
      <c r="L30" s="84">
        <v>5.2701425669053776E-6</v>
      </c>
      <c r="M30" s="84">
        <f t="shared" si="0"/>
        <v>7.1776305688640257E-6</v>
      </c>
      <c r="N30" s="84">
        <f>K30/'סכום נכסי הקרן'!$C$42</f>
        <v>3.4066572083121485E-7</v>
      </c>
    </row>
    <row r="31" spans="2:14">
      <c r="B31" s="76" t="s">
        <v>1564</v>
      </c>
      <c r="C31" s="73" t="s">
        <v>1565</v>
      </c>
      <c r="D31" s="86" t="s">
        <v>119</v>
      </c>
      <c r="E31" s="73" t="s">
        <v>1541</v>
      </c>
      <c r="F31" s="86" t="s">
        <v>1561</v>
      </c>
      <c r="G31" s="86" t="s">
        <v>132</v>
      </c>
      <c r="H31" s="83">
        <v>32054.259338000003</v>
      </c>
      <c r="I31" s="85">
        <v>3694.17</v>
      </c>
      <c r="J31" s="73"/>
      <c r="K31" s="83">
        <v>1184.1388322940004</v>
      </c>
      <c r="L31" s="84">
        <v>3.0354116184283433E-3</v>
      </c>
      <c r="M31" s="84">
        <f t="shared" si="0"/>
        <v>3.2433037381508437E-3</v>
      </c>
      <c r="N31" s="84">
        <f>K31/'סכום נכסי הקרן'!$C$42</f>
        <v>1.5393414236511706E-4</v>
      </c>
    </row>
    <row r="32" spans="2:14">
      <c r="B32" s="76" t="s">
        <v>1566</v>
      </c>
      <c r="C32" s="73" t="s">
        <v>1567</v>
      </c>
      <c r="D32" s="86" t="s">
        <v>119</v>
      </c>
      <c r="E32" s="73" t="s">
        <v>1550</v>
      </c>
      <c r="F32" s="86" t="s">
        <v>1561</v>
      </c>
      <c r="G32" s="86" t="s">
        <v>132</v>
      </c>
      <c r="H32" s="83">
        <v>21523.38132</v>
      </c>
      <c r="I32" s="85">
        <v>3704.64</v>
      </c>
      <c r="J32" s="73"/>
      <c r="K32" s="83">
        <v>797.36379373300019</v>
      </c>
      <c r="L32" s="84">
        <v>1.7021830563700242E-3</v>
      </c>
      <c r="M32" s="84">
        <f t="shared" si="0"/>
        <v>2.1839440632737375E-3</v>
      </c>
      <c r="N32" s="84">
        <f>K32/'סכום נכסי הקרן'!$C$42</f>
        <v>1.0365466311370065E-4</v>
      </c>
    </row>
    <row r="33" spans="2:14">
      <c r="B33" s="72"/>
      <c r="C33" s="73"/>
      <c r="D33" s="73"/>
      <c r="E33" s="73"/>
      <c r="F33" s="73"/>
      <c r="G33" s="73"/>
      <c r="H33" s="83"/>
      <c r="I33" s="85"/>
      <c r="J33" s="73"/>
      <c r="K33" s="73"/>
      <c r="L33" s="73"/>
      <c r="M33" s="84"/>
      <c r="N33" s="73"/>
    </row>
    <row r="34" spans="2:14">
      <c r="B34" s="70" t="s">
        <v>198</v>
      </c>
      <c r="C34" s="71"/>
      <c r="D34" s="71"/>
      <c r="E34" s="71"/>
      <c r="F34" s="71"/>
      <c r="G34" s="71"/>
      <c r="H34" s="80"/>
      <c r="I34" s="82"/>
      <c r="J34" s="71"/>
      <c r="K34" s="80">
        <v>287011.59965997806</v>
      </c>
      <c r="L34" s="71"/>
      <c r="M34" s="81">
        <f t="shared" si="0"/>
        <v>0.78611204082085462</v>
      </c>
      <c r="N34" s="81">
        <f>K34/'סכום נכסי הקרן'!$C$42</f>
        <v>3.7310561259872373E-2</v>
      </c>
    </row>
    <row r="35" spans="2:14">
      <c r="B35" s="92" t="s">
        <v>227</v>
      </c>
      <c r="C35" s="71"/>
      <c r="D35" s="71"/>
      <c r="E35" s="71"/>
      <c r="F35" s="71"/>
      <c r="G35" s="71"/>
      <c r="H35" s="80"/>
      <c r="I35" s="82"/>
      <c r="J35" s="71"/>
      <c r="K35" s="80">
        <v>281186.12170691101</v>
      </c>
      <c r="L35" s="71"/>
      <c r="M35" s="81">
        <f t="shared" si="0"/>
        <v>0.77015631510151872</v>
      </c>
      <c r="N35" s="81">
        <f>K35/'סכום נכסי הקרן'!$C$42</f>
        <v>3.6553268341072441E-2</v>
      </c>
    </row>
    <row r="36" spans="2:14">
      <c r="B36" s="76" t="s">
        <v>1568</v>
      </c>
      <c r="C36" s="73" t="s">
        <v>1569</v>
      </c>
      <c r="D36" s="86" t="s">
        <v>26</v>
      </c>
      <c r="E36" s="73"/>
      <c r="F36" s="86" t="s">
        <v>1531</v>
      </c>
      <c r="G36" s="86" t="s">
        <v>131</v>
      </c>
      <c r="H36" s="83">
        <v>87010.25589700001</v>
      </c>
      <c r="I36" s="85">
        <v>6110.2</v>
      </c>
      <c r="J36" s="73"/>
      <c r="K36" s="83">
        <v>20330.298507757001</v>
      </c>
      <c r="L36" s="84">
        <v>1.9753573005152104E-3</v>
      </c>
      <c r="M36" s="84">
        <f t="shared" si="0"/>
        <v>5.568378584476634E-2</v>
      </c>
      <c r="N36" s="84">
        <f>K36/'סכום נכסי הקרן'!$C$42</f>
        <v>2.6428717473572284E-3</v>
      </c>
    </row>
    <row r="37" spans="2:14">
      <c r="B37" s="76" t="s">
        <v>1570</v>
      </c>
      <c r="C37" s="73" t="s">
        <v>1571</v>
      </c>
      <c r="D37" s="86" t="s">
        <v>26</v>
      </c>
      <c r="E37" s="73"/>
      <c r="F37" s="86" t="s">
        <v>1531</v>
      </c>
      <c r="G37" s="86" t="s">
        <v>131</v>
      </c>
      <c r="H37" s="83">
        <v>9414.4303200000013</v>
      </c>
      <c r="I37" s="85">
        <v>4497.5</v>
      </c>
      <c r="J37" s="73"/>
      <c r="K37" s="83">
        <v>1619.1351499270006</v>
      </c>
      <c r="L37" s="84">
        <v>5.3274906323296336E-4</v>
      </c>
      <c r="M37" s="84">
        <f t="shared" si="0"/>
        <v>4.4347393575096036E-3</v>
      </c>
      <c r="N37" s="84">
        <f>K37/'סכום נכסי הקרן'!$C$42</f>
        <v>2.1048222883999313E-4</v>
      </c>
    </row>
    <row r="38" spans="2:14">
      <c r="B38" s="76" t="s">
        <v>1572</v>
      </c>
      <c r="C38" s="73" t="s">
        <v>1573</v>
      </c>
      <c r="D38" s="86" t="s">
        <v>1369</v>
      </c>
      <c r="E38" s="73"/>
      <c r="F38" s="86" t="s">
        <v>1531</v>
      </c>
      <c r="G38" s="86" t="s">
        <v>131</v>
      </c>
      <c r="H38" s="83">
        <v>23394.563776000003</v>
      </c>
      <c r="I38" s="85">
        <v>6557</v>
      </c>
      <c r="J38" s="73"/>
      <c r="K38" s="83">
        <v>5865.9454349400012</v>
      </c>
      <c r="L38" s="84">
        <v>1.172072333466934E-4</v>
      </c>
      <c r="M38" s="84">
        <f t="shared" si="0"/>
        <v>1.6066564357215679E-2</v>
      </c>
      <c r="N38" s="84">
        <f>K38/'סכום נכסי הקרן'!$C$42</f>
        <v>7.6255355796310174E-4</v>
      </c>
    </row>
    <row r="39" spans="2:14">
      <c r="B39" s="76" t="s">
        <v>1574</v>
      </c>
      <c r="C39" s="73" t="s">
        <v>1575</v>
      </c>
      <c r="D39" s="86" t="s">
        <v>1369</v>
      </c>
      <c r="E39" s="73"/>
      <c r="F39" s="86" t="s">
        <v>1531</v>
      </c>
      <c r="G39" s="86" t="s">
        <v>131</v>
      </c>
      <c r="H39" s="83">
        <v>6808.100021000002</v>
      </c>
      <c r="I39" s="85">
        <v>16098</v>
      </c>
      <c r="J39" s="73"/>
      <c r="K39" s="83">
        <v>4190.9814077840001</v>
      </c>
      <c r="L39" s="84">
        <v>6.2486432447193057E-5</v>
      </c>
      <c r="M39" s="84">
        <f t="shared" si="0"/>
        <v>1.1478912181313998E-2</v>
      </c>
      <c r="N39" s="84">
        <f>K39/'סכום נכסי הקרן'!$C$42</f>
        <v>5.4481375923258761E-4</v>
      </c>
    </row>
    <row r="40" spans="2:14">
      <c r="B40" s="76" t="s">
        <v>1576</v>
      </c>
      <c r="C40" s="73" t="s">
        <v>1577</v>
      </c>
      <c r="D40" s="86" t="s">
        <v>1369</v>
      </c>
      <c r="E40" s="73"/>
      <c r="F40" s="86" t="s">
        <v>1531</v>
      </c>
      <c r="G40" s="86" t="s">
        <v>131</v>
      </c>
      <c r="H40" s="83">
        <v>13438.135945000002</v>
      </c>
      <c r="I40" s="85">
        <v>6881</v>
      </c>
      <c r="J40" s="73"/>
      <c r="K40" s="83">
        <v>3535.9691858360002</v>
      </c>
      <c r="L40" s="84">
        <v>5.7251330850981992E-5</v>
      </c>
      <c r="M40" s="84">
        <f t="shared" si="0"/>
        <v>9.6848627590322457E-3</v>
      </c>
      <c r="N40" s="84">
        <f>K40/'סכום נכסי הקרן'!$C$42</f>
        <v>4.5966433091014817E-4</v>
      </c>
    </row>
    <row r="41" spans="2:14">
      <c r="B41" s="76" t="s">
        <v>1578</v>
      </c>
      <c r="C41" s="73" t="s">
        <v>1579</v>
      </c>
      <c r="D41" s="86" t="s">
        <v>1369</v>
      </c>
      <c r="E41" s="73"/>
      <c r="F41" s="86" t="s">
        <v>1531</v>
      </c>
      <c r="G41" s="86" t="s">
        <v>131</v>
      </c>
      <c r="H41" s="83">
        <v>3459.2557920000004</v>
      </c>
      <c r="I41" s="85">
        <v>9039</v>
      </c>
      <c r="J41" s="73"/>
      <c r="K41" s="83">
        <v>1195.6964690930004</v>
      </c>
      <c r="L41" s="84">
        <v>7.9757038966237079E-6</v>
      </c>
      <c r="M41" s="84">
        <f t="shared" si="0"/>
        <v>3.2749595926943246E-3</v>
      </c>
      <c r="N41" s="84">
        <f>K41/'סכום נכסי הקרן'!$C$42</f>
        <v>1.5543659702659871E-4</v>
      </c>
    </row>
    <row r="42" spans="2:14">
      <c r="B42" s="76" t="s">
        <v>1580</v>
      </c>
      <c r="C42" s="73" t="s">
        <v>1581</v>
      </c>
      <c r="D42" s="86" t="s">
        <v>1369</v>
      </c>
      <c r="E42" s="73"/>
      <c r="F42" s="86" t="s">
        <v>1531</v>
      </c>
      <c r="G42" s="86" t="s">
        <v>131</v>
      </c>
      <c r="H42" s="83">
        <v>32485.849249000006</v>
      </c>
      <c r="I42" s="85">
        <v>3317</v>
      </c>
      <c r="J42" s="73"/>
      <c r="K42" s="83">
        <v>4120.5726892400007</v>
      </c>
      <c r="L42" s="84">
        <v>3.5587459046338637E-5</v>
      </c>
      <c r="M42" s="84">
        <f t="shared" si="0"/>
        <v>1.1286065824261612E-2</v>
      </c>
      <c r="N42" s="84">
        <f>K42/'סכום נכסי הקרן'!$C$42</f>
        <v>5.3566085806212209E-4</v>
      </c>
    </row>
    <row r="43" spans="2:14">
      <c r="B43" s="76" t="s">
        <v>1582</v>
      </c>
      <c r="C43" s="73" t="s">
        <v>1583</v>
      </c>
      <c r="D43" s="86" t="s">
        <v>26</v>
      </c>
      <c r="E43" s="73"/>
      <c r="F43" s="86" t="s">
        <v>1531</v>
      </c>
      <c r="G43" s="86" t="s">
        <v>139</v>
      </c>
      <c r="H43" s="83">
        <v>42293.726127000002</v>
      </c>
      <c r="I43" s="85">
        <v>4911</v>
      </c>
      <c r="J43" s="73"/>
      <c r="K43" s="83">
        <v>5904.0001001290011</v>
      </c>
      <c r="L43" s="84">
        <v>6.273117922209571E-4</v>
      </c>
      <c r="M43" s="84">
        <f t="shared" si="0"/>
        <v>1.6170794397220752E-2</v>
      </c>
      <c r="N43" s="84">
        <f>K43/'סכום נכסי הקרן'!$C$42</f>
        <v>7.67500538915928E-4</v>
      </c>
    </row>
    <row r="44" spans="2:14">
      <c r="B44" s="76" t="s">
        <v>1584</v>
      </c>
      <c r="C44" s="73" t="s">
        <v>1585</v>
      </c>
      <c r="D44" s="86" t="s">
        <v>120</v>
      </c>
      <c r="E44" s="73"/>
      <c r="F44" s="86" t="s">
        <v>1531</v>
      </c>
      <c r="G44" s="86" t="s">
        <v>131</v>
      </c>
      <c r="H44" s="83">
        <v>102354.86926500002</v>
      </c>
      <c r="I44" s="85">
        <v>959.38</v>
      </c>
      <c r="J44" s="73"/>
      <c r="K44" s="83">
        <v>3755.061481493</v>
      </c>
      <c r="L44" s="84">
        <v>4.6361282088232042E-4</v>
      </c>
      <c r="M44" s="84">
        <f t="shared" si="0"/>
        <v>1.0284946838808436E-2</v>
      </c>
      <c r="N44" s="84">
        <f>K44/'סכום נכסי הקרן'!$C$42</f>
        <v>4.8814560667865658E-4</v>
      </c>
    </row>
    <row r="45" spans="2:14">
      <c r="B45" s="76" t="s">
        <v>1586</v>
      </c>
      <c r="C45" s="73" t="s">
        <v>1587</v>
      </c>
      <c r="D45" s="86" t="s">
        <v>1369</v>
      </c>
      <c r="E45" s="73"/>
      <c r="F45" s="86" t="s">
        <v>1531</v>
      </c>
      <c r="G45" s="86" t="s">
        <v>131</v>
      </c>
      <c r="H45" s="83">
        <v>47969.806583999998</v>
      </c>
      <c r="I45" s="85">
        <v>10138</v>
      </c>
      <c r="J45" s="73"/>
      <c r="K45" s="83">
        <v>18596.796463442006</v>
      </c>
      <c r="L45" s="84">
        <v>3.3668692680872568E-4</v>
      </c>
      <c r="M45" s="84">
        <f t="shared" si="0"/>
        <v>5.0935800636370571E-2</v>
      </c>
      <c r="N45" s="84">
        <f>K45/'סכום נכסי הקרן'!$C$42</f>
        <v>2.4175221994812805E-3</v>
      </c>
    </row>
    <row r="46" spans="2:14">
      <c r="B46" s="76" t="s">
        <v>1588</v>
      </c>
      <c r="C46" s="73" t="s">
        <v>1589</v>
      </c>
      <c r="D46" s="86" t="s">
        <v>26</v>
      </c>
      <c r="E46" s="73"/>
      <c r="F46" s="86" t="s">
        <v>1531</v>
      </c>
      <c r="G46" s="86" t="s">
        <v>131</v>
      </c>
      <c r="H46" s="83">
        <v>14504.790899000003</v>
      </c>
      <c r="I46" s="85">
        <v>4475</v>
      </c>
      <c r="J46" s="73"/>
      <c r="K46" s="83">
        <v>2482.1178379710004</v>
      </c>
      <c r="L46" s="84">
        <v>1.6970386043531163E-3</v>
      </c>
      <c r="M46" s="84">
        <f t="shared" si="0"/>
        <v>6.7984106617183385E-3</v>
      </c>
      <c r="N46" s="84">
        <f>K46/'סכום נכסי הקרן'!$C$42</f>
        <v>3.2266713177290705E-4</v>
      </c>
    </row>
    <row r="47" spans="2:14">
      <c r="B47" s="76" t="s">
        <v>1590</v>
      </c>
      <c r="C47" s="73" t="s">
        <v>1591</v>
      </c>
      <c r="D47" s="86" t="s">
        <v>1369</v>
      </c>
      <c r="E47" s="73"/>
      <c r="F47" s="86" t="s">
        <v>1531</v>
      </c>
      <c r="G47" s="86" t="s">
        <v>131</v>
      </c>
      <c r="H47" s="83">
        <v>40985.61292800001</v>
      </c>
      <c r="I47" s="85">
        <v>5859</v>
      </c>
      <c r="J47" s="73"/>
      <c r="K47" s="83">
        <v>9182.7511629910023</v>
      </c>
      <c r="L47" s="84">
        <v>1.1274113355340244E-3</v>
      </c>
      <c r="M47" s="84">
        <f t="shared" si="0"/>
        <v>2.5151148126559605E-2</v>
      </c>
      <c r="N47" s="84">
        <f>K47/'סכום נכסי הקרן'!$C$42</f>
        <v>1.1937273622628271E-3</v>
      </c>
    </row>
    <row r="48" spans="2:14">
      <c r="B48" s="76" t="s">
        <v>1592</v>
      </c>
      <c r="C48" s="73" t="s">
        <v>1593</v>
      </c>
      <c r="D48" s="86" t="s">
        <v>120</v>
      </c>
      <c r="E48" s="73"/>
      <c r="F48" s="86" t="s">
        <v>1531</v>
      </c>
      <c r="G48" s="86" t="s">
        <v>131</v>
      </c>
      <c r="H48" s="83">
        <v>560879.46478000015</v>
      </c>
      <c r="I48" s="85">
        <v>768.2</v>
      </c>
      <c r="J48" s="73"/>
      <c r="K48" s="83">
        <v>16476.377209210004</v>
      </c>
      <c r="L48" s="84">
        <v>6.3061304147173948E-4</v>
      </c>
      <c r="M48" s="84">
        <f t="shared" si="0"/>
        <v>4.5128066352059723E-2</v>
      </c>
      <c r="N48" s="84">
        <f>K48/'סכום נכסי הקרן'!$C$42</f>
        <v>2.1418746905465819E-3</v>
      </c>
    </row>
    <row r="49" spans="2:14">
      <c r="B49" s="76" t="s">
        <v>1594</v>
      </c>
      <c r="C49" s="73" t="s">
        <v>1595</v>
      </c>
      <c r="D49" s="86" t="s">
        <v>1596</v>
      </c>
      <c r="E49" s="73"/>
      <c r="F49" s="86" t="s">
        <v>1531</v>
      </c>
      <c r="G49" s="86" t="s">
        <v>136</v>
      </c>
      <c r="H49" s="83">
        <v>343892.12793300004</v>
      </c>
      <c r="I49" s="85">
        <v>1892</v>
      </c>
      <c r="J49" s="73"/>
      <c r="K49" s="83">
        <v>3177.2893863610007</v>
      </c>
      <c r="L49" s="84">
        <v>1.0673293498711491E-3</v>
      </c>
      <c r="M49" s="84">
        <f t="shared" si="0"/>
        <v>8.7024546978230581E-3</v>
      </c>
      <c r="N49" s="84">
        <f>K49/'סכום נכסי הקרן'!$C$42</f>
        <v>4.1303714006892445E-4</v>
      </c>
    </row>
    <row r="50" spans="2:14">
      <c r="B50" s="76" t="s">
        <v>1597</v>
      </c>
      <c r="C50" s="73" t="s">
        <v>1598</v>
      </c>
      <c r="D50" s="86" t="s">
        <v>26</v>
      </c>
      <c r="E50" s="73"/>
      <c r="F50" s="86" t="s">
        <v>1531</v>
      </c>
      <c r="G50" s="86" t="s">
        <v>133</v>
      </c>
      <c r="H50" s="83">
        <v>206345.03492800001</v>
      </c>
      <c r="I50" s="85">
        <v>2808.5</v>
      </c>
      <c r="J50" s="73"/>
      <c r="K50" s="83">
        <v>23488.526360100001</v>
      </c>
      <c r="L50" s="84">
        <v>8.5225029260850007E-4</v>
      </c>
      <c r="M50" s="84">
        <f t="shared" si="0"/>
        <v>6.4334031846404932E-2</v>
      </c>
      <c r="N50" s="84">
        <f>K50/'סכום נכסי הקרן'!$C$42</f>
        <v>3.0534309508774967E-3</v>
      </c>
    </row>
    <row r="51" spans="2:14">
      <c r="B51" s="76" t="s">
        <v>1599</v>
      </c>
      <c r="C51" s="73" t="s">
        <v>1600</v>
      </c>
      <c r="D51" s="86" t="s">
        <v>26</v>
      </c>
      <c r="E51" s="73"/>
      <c r="F51" s="86" t="s">
        <v>1531</v>
      </c>
      <c r="G51" s="86" t="s">
        <v>131</v>
      </c>
      <c r="H51" s="83">
        <v>28613.081025000007</v>
      </c>
      <c r="I51" s="85">
        <v>3647.5</v>
      </c>
      <c r="J51" s="73"/>
      <c r="K51" s="83">
        <v>3990.9639866280008</v>
      </c>
      <c r="L51" s="84">
        <v>4.2655159548300546E-4</v>
      </c>
      <c r="M51" s="84">
        <f t="shared" si="0"/>
        <v>1.0931073336713485E-2</v>
      </c>
      <c r="N51" s="84">
        <f>K51/'סכום נכסי הקרן'!$C$42</f>
        <v>5.1881215423152242E-4</v>
      </c>
    </row>
    <row r="52" spans="2:14">
      <c r="B52" s="76" t="s">
        <v>1601</v>
      </c>
      <c r="C52" s="73" t="s">
        <v>1602</v>
      </c>
      <c r="D52" s="86" t="s">
        <v>120</v>
      </c>
      <c r="E52" s="73"/>
      <c r="F52" s="86" t="s">
        <v>1531</v>
      </c>
      <c r="G52" s="86" t="s">
        <v>131</v>
      </c>
      <c r="H52" s="83">
        <v>178603.62067800004</v>
      </c>
      <c r="I52" s="85">
        <v>462.75</v>
      </c>
      <c r="J52" s="73"/>
      <c r="K52" s="83">
        <v>3160.4910859890001</v>
      </c>
      <c r="L52" s="84">
        <v>1.514039688364052E-3</v>
      </c>
      <c r="M52" s="84">
        <f t="shared" si="0"/>
        <v>8.656444898207296E-3</v>
      </c>
      <c r="N52" s="84">
        <f>K52/'סכום נכסי הקרן'!$C$42</f>
        <v>4.1085341642906536E-4</v>
      </c>
    </row>
    <row r="53" spans="2:14">
      <c r="B53" s="76" t="s">
        <v>1603</v>
      </c>
      <c r="C53" s="73" t="s">
        <v>1604</v>
      </c>
      <c r="D53" s="86" t="s">
        <v>120</v>
      </c>
      <c r="E53" s="73"/>
      <c r="F53" s="86" t="s">
        <v>1531</v>
      </c>
      <c r="G53" s="86" t="s">
        <v>131</v>
      </c>
      <c r="H53" s="83">
        <v>20865.004871000005</v>
      </c>
      <c r="I53" s="85">
        <v>3687.75</v>
      </c>
      <c r="J53" s="73"/>
      <c r="K53" s="83">
        <v>2942.3738064459994</v>
      </c>
      <c r="L53" s="84">
        <v>2.0371378263181123E-4</v>
      </c>
      <c r="M53" s="84">
        <f t="shared" si="0"/>
        <v>8.059031344319666E-3</v>
      </c>
      <c r="N53" s="84">
        <f>K53/'סכום נכסי הקרן'!$C$42</f>
        <v>3.8249888953932642E-4</v>
      </c>
    </row>
    <row r="54" spans="2:14">
      <c r="B54" s="76" t="s">
        <v>1605</v>
      </c>
      <c r="C54" s="73" t="s">
        <v>1606</v>
      </c>
      <c r="D54" s="86" t="s">
        <v>26</v>
      </c>
      <c r="E54" s="73"/>
      <c r="F54" s="86" t="s">
        <v>1531</v>
      </c>
      <c r="G54" s="86" t="s">
        <v>133</v>
      </c>
      <c r="H54" s="83">
        <v>158731.67400100001</v>
      </c>
      <c r="I54" s="85">
        <v>641.1</v>
      </c>
      <c r="J54" s="73"/>
      <c r="K54" s="83">
        <v>4124.5511353190004</v>
      </c>
      <c r="L54" s="84">
        <v>7.7454287265265134E-4</v>
      </c>
      <c r="M54" s="84">
        <f t="shared" si="0"/>
        <v>1.1296962611604573E-2</v>
      </c>
      <c r="N54" s="84">
        <f>K54/'סכום נכסי הקרן'!$C$42</f>
        <v>5.361780429296517E-4</v>
      </c>
    </row>
    <row r="55" spans="2:14">
      <c r="B55" s="76" t="s">
        <v>1607</v>
      </c>
      <c r="C55" s="73" t="s">
        <v>1608</v>
      </c>
      <c r="D55" s="86" t="s">
        <v>120</v>
      </c>
      <c r="E55" s="73"/>
      <c r="F55" s="86" t="s">
        <v>1531</v>
      </c>
      <c r="G55" s="86" t="s">
        <v>131</v>
      </c>
      <c r="H55" s="83">
        <v>197976.74486100004</v>
      </c>
      <c r="I55" s="85">
        <v>1004</v>
      </c>
      <c r="J55" s="73"/>
      <c r="K55" s="83">
        <v>7600.9132463920005</v>
      </c>
      <c r="L55" s="84">
        <v>8.5150236277941563E-4</v>
      </c>
      <c r="M55" s="84">
        <f t="shared" si="0"/>
        <v>2.0818564236784336E-2</v>
      </c>
      <c r="N55" s="84">
        <f>K55/'סכום נכסי הקרן'!$C$42</f>
        <v>9.8809365073208779E-4</v>
      </c>
    </row>
    <row r="56" spans="2:14">
      <c r="B56" s="76" t="s">
        <v>1609</v>
      </c>
      <c r="C56" s="73" t="s">
        <v>1610</v>
      </c>
      <c r="D56" s="86" t="s">
        <v>1369</v>
      </c>
      <c r="E56" s="73"/>
      <c r="F56" s="86" t="s">
        <v>1531</v>
      </c>
      <c r="G56" s="86" t="s">
        <v>131</v>
      </c>
      <c r="H56" s="83">
        <v>7337.6617260000021</v>
      </c>
      <c r="I56" s="85">
        <v>34126</v>
      </c>
      <c r="J56" s="73"/>
      <c r="K56" s="83">
        <v>9575.4888855070021</v>
      </c>
      <c r="L56" s="84">
        <v>3.9878596336956535E-4</v>
      </c>
      <c r="M56" s="84">
        <f t="shared" si="0"/>
        <v>2.6226839328309451E-2</v>
      </c>
      <c r="N56" s="84">
        <f>K56/'סכום נכסי הקרן'!$C$42</f>
        <v>1.2447819707607263E-3</v>
      </c>
    </row>
    <row r="57" spans="2:14">
      <c r="B57" s="76" t="s">
        <v>1611</v>
      </c>
      <c r="C57" s="73" t="s">
        <v>1612</v>
      </c>
      <c r="D57" s="86" t="s">
        <v>26</v>
      </c>
      <c r="E57" s="73"/>
      <c r="F57" s="86" t="s">
        <v>1531</v>
      </c>
      <c r="G57" s="86" t="s">
        <v>131</v>
      </c>
      <c r="H57" s="83">
        <v>167519.84765800004</v>
      </c>
      <c r="I57" s="85">
        <v>697.87</v>
      </c>
      <c r="J57" s="73"/>
      <c r="K57" s="83">
        <v>4470.5265894340009</v>
      </c>
      <c r="L57" s="84">
        <v>4.6481903722149498E-4</v>
      </c>
      <c r="M57" s="84">
        <f t="shared" si="0"/>
        <v>1.2244574034384954E-2</v>
      </c>
      <c r="N57" s="84">
        <f>K57/'סכום נכסי הקרן'!$C$42</f>
        <v>5.8115371077883482E-4</v>
      </c>
    </row>
    <row r="58" spans="2:14">
      <c r="B58" s="76" t="s">
        <v>1613</v>
      </c>
      <c r="C58" s="73" t="s">
        <v>1614</v>
      </c>
      <c r="D58" s="86" t="s">
        <v>26</v>
      </c>
      <c r="E58" s="73"/>
      <c r="F58" s="86" t="s">
        <v>1531</v>
      </c>
      <c r="G58" s="86" t="s">
        <v>131</v>
      </c>
      <c r="H58" s="83">
        <v>106186.01640000001</v>
      </c>
      <c r="I58" s="85">
        <v>517.01</v>
      </c>
      <c r="J58" s="73"/>
      <c r="K58" s="83">
        <v>2099.3466446420007</v>
      </c>
      <c r="L58" s="84">
        <v>3.53953388E-3</v>
      </c>
      <c r="M58" s="84">
        <f t="shared" si="0"/>
        <v>5.7500173413376618E-3</v>
      </c>
      <c r="N58" s="84">
        <f>K58/'סכום נכסי הקרן'!$C$42</f>
        <v>2.7290813919513235E-4</v>
      </c>
    </row>
    <row r="59" spans="2:14">
      <c r="B59" s="76" t="s">
        <v>1615</v>
      </c>
      <c r="C59" s="73" t="s">
        <v>1616</v>
      </c>
      <c r="D59" s="86" t="s">
        <v>26</v>
      </c>
      <c r="E59" s="73"/>
      <c r="F59" s="86" t="s">
        <v>1531</v>
      </c>
      <c r="G59" s="86" t="s">
        <v>133</v>
      </c>
      <c r="H59" s="83">
        <v>1926.6741120000004</v>
      </c>
      <c r="I59" s="85">
        <v>6867</v>
      </c>
      <c r="J59" s="73"/>
      <c r="K59" s="83">
        <v>536.24422523099997</v>
      </c>
      <c r="L59" s="84">
        <v>9.196535140811458E-4</v>
      </c>
      <c r="M59" s="84">
        <f t="shared" si="0"/>
        <v>1.4687491473311402E-3</v>
      </c>
      <c r="N59" s="84">
        <f>K59/'סכום נכסי הקרן'!$C$42</f>
        <v>6.9709980500568439E-5</v>
      </c>
    </row>
    <row r="60" spans="2:14">
      <c r="B60" s="76" t="s">
        <v>1617</v>
      </c>
      <c r="C60" s="73" t="s">
        <v>1618</v>
      </c>
      <c r="D60" s="86" t="s">
        <v>26</v>
      </c>
      <c r="E60" s="73"/>
      <c r="F60" s="86" t="s">
        <v>1531</v>
      </c>
      <c r="G60" s="86" t="s">
        <v>133</v>
      </c>
      <c r="H60" s="83">
        <v>39680.389740000006</v>
      </c>
      <c r="I60" s="85">
        <v>20418</v>
      </c>
      <c r="J60" s="73"/>
      <c r="K60" s="83">
        <v>32837.981027651003</v>
      </c>
      <c r="L60" s="84">
        <v>1.3949794430634433E-3</v>
      </c>
      <c r="M60" s="84">
        <f t="shared" si="0"/>
        <v>8.9941773477676193E-2</v>
      </c>
      <c r="N60" s="84">
        <f>K60/'סכום נכסי הקרן'!$C$42</f>
        <v>4.2688292188684885E-3</v>
      </c>
    </row>
    <row r="61" spans="2:14">
      <c r="B61" s="76" t="s">
        <v>1619</v>
      </c>
      <c r="C61" s="73" t="s">
        <v>1620</v>
      </c>
      <c r="D61" s="86" t="s">
        <v>26</v>
      </c>
      <c r="E61" s="73"/>
      <c r="F61" s="86" t="s">
        <v>1531</v>
      </c>
      <c r="G61" s="86" t="s">
        <v>133</v>
      </c>
      <c r="H61" s="83">
        <v>21839.288939000005</v>
      </c>
      <c r="I61" s="85">
        <v>8676.1</v>
      </c>
      <c r="J61" s="73"/>
      <c r="K61" s="83">
        <v>7679.8079937280008</v>
      </c>
      <c r="L61" s="84">
        <v>4.21659421682225E-3</v>
      </c>
      <c r="M61" s="84">
        <f t="shared" si="0"/>
        <v>2.1034653450292862E-2</v>
      </c>
      <c r="N61" s="84">
        <f>K61/'סכום נכסי הקרן'!$C$42</f>
        <v>9.9834970765469737E-4</v>
      </c>
    </row>
    <row r="62" spans="2:14">
      <c r="B62" s="76" t="s">
        <v>1621</v>
      </c>
      <c r="C62" s="73" t="s">
        <v>1622</v>
      </c>
      <c r="D62" s="86" t="s">
        <v>26</v>
      </c>
      <c r="E62" s="73"/>
      <c r="F62" s="86" t="s">
        <v>1531</v>
      </c>
      <c r="G62" s="86" t="s">
        <v>133</v>
      </c>
      <c r="H62" s="83">
        <v>34117.446653000006</v>
      </c>
      <c r="I62" s="85">
        <v>2427.8000000000002</v>
      </c>
      <c r="J62" s="73"/>
      <c r="K62" s="83">
        <v>3357.1963881720003</v>
      </c>
      <c r="L62" s="84">
        <v>1.4427758146373037E-3</v>
      </c>
      <c r="M62" s="84">
        <f t="shared" si="0"/>
        <v>9.195211995852666E-3</v>
      </c>
      <c r="N62" s="84">
        <f>K62/'סכום נכסי הקרן'!$C$42</f>
        <v>4.3642445688852851E-4</v>
      </c>
    </row>
    <row r="63" spans="2:14">
      <c r="B63" s="76" t="s">
        <v>1623</v>
      </c>
      <c r="C63" s="73" t="s">
        <v>1624</v>
      </c>
      <c r="D63" s="86" t="s">
        <v>121</v>
      </c>
      <c r="E63" s="73"/>
      <c r="F63" s="86" t="s">
        <v>1531</v>
      </c>
      <c r="G63" s="86" t="s">
        <v>140</v>
      </c>
      <c r="H63" s="83">
        <v>287959.60713100003</v>
      </c>
      <c r="I63" s="85">
        <v>242750</v>
      </c>
      <c r="J63" s="73"/>
      <c r="K63" s="83">
        <v>17936.903142463001</v>
      </c>
      <c r="L63" s="84">
        <v>3.5745231078916734E-5</v>
      </c>
      <c r="M63" s="84">
        <f t="shared" si="0"/>
        <v>4.912838210034827E-2</v>
      </c>
      <c r="N63" s="84">
        <f>K63/'סכום נכסי הקרן'!$C$42</f>
        <v>2.3317382443849145E-3</v>
      </c>
    </row>
    <row r="64" spans="2:14">
      <c r="B64" s="76" t="s">
        <v>1625</v>
      </c>
      <c r="C64" s="73" t="s">
        <v>1626</v>
      </c>
      <c r="D64" s="86" t="s">
        <v>120</v>
      </c>
      <c r="E64" s="73"/>
      <c r="F64" s="86" t="s">
        <v>1531</v>
      </c>
      <c r="G64" s="86" t="s">
        <v>131</v>
      </c>
      <c r="H64" s="83">
        <v>932.68542200000013</v>
      </c>
      <c r="I64" s="85">
        <v>83576</v>
      </c>
      <c r="J64" s="73"/>
      <c r="K64" s="83">
        <v>2980.8124688440003</v>
      </c>
      <c r="L64" s="84">
        <v>5.1970801949255943E-5</v>
      </c>
      <c r="M64" s="84">
        <f t="shared" si="0"/>
        <v>8.1643131356476627E-3</v>
      </c>
      <c r="N64" s="84">
        <f>K64/'סכום נכסי הקרן'!$C$42</f>
        <v>3.8749578886272386E-4</v>
      </c>
    </row>
    <row r="65" spans="2:14">
      <c r="B65" s="76" t="s">
        <v>1627</v>
      </c>
      <c r="C65" s="73" t="s">
        <v>1628</v>
      </c>
      <c r="D65" s="86" t="s">
        <v>120</v>
      </c>
      <c r="E65" s="73"/>
      <c r="F65" s="86" t="s">
        <v>1531</v>
      </c>
      <c r="G65" s="86" t="s">
        <v>131</v>
      </c>
      <c r="H65" s="83">
        <v>21264.570810000001</v>
      </c>
      <c r="I65" s="85">
        <v>5460</v>
      </c>
      <c r="J65" s="73"/>
      <c r="K65" s="83">
        <v>4439.8382452480009</v>
      </c>
      <c r="L65" s="84">
        <v>3.3753287000000002E-3</v>
      </c>
      <c r="M65" s="84">
        <f t="shared" si="0"/>
        <v>1.2160520020867559E-2</v>
      </c>
      <c r="N65" s="84">
        <f>K65/'סכום נכסי הקרן'!$C$42</f>
        <v>5.7716432725889242E-4</v>
      </c>
    </row>
    <row r="66" spans="2:14">
      <c r="B66" s="76" t="s">
        <v>1629</v>
      </c>
      <c r="C66" s="73" t="s">
        <v>1630</v>
      </c>
      <c r="D66" s="86" t="s">
        <v>26</v>
      </c>
      <c r="E66" s="73"/>
      <c r="F66" s="86" t="s">
        <v>1531</v>
      </c>
      <c r="G66" s="86" t="s">
        <v>133</v>
      </c>
      <c r="H66" s="83">
        <v>4188.304897</v>
      </c>
      <c r="I66" s="85">
        <v>20350</v>
      </c>
      <c r="J66" s="73"/>
      <c r="K66" s="83">
        <v>3454.5383807930007</v>
      </c>
      <c r="L66" s="84">
        <v>7.6185627958162802E-4</v>
      </c>
      <c r="M66" s="84">
        <f t="shared" si="0"/>
        <v>9.4618273959532831E-3</v>
      </c>
      <c r="N66" s="84">
        <f>K66/'סכום נכסי הקרן'!$C$42</f>
        <v>4.4907859485071041E-4</v>
      </c>
    </row>
    <row r="67" spans="2:14">
      <c r="B67" s="76" t="s">
        <v>1631</v>
      </c>
      <c r="C67" s="73" t="s">
        <v>1632</v>
      </c>
      <c r="D67" s="86" t="s">
        <v>26</v>
      </c>
      <c r="E67" s="73"/>
      <c r="F67" s="86" t="s">
        <v>1531</v>
      </c>
      <c r="G67" s="86" t="s">
        <v>133</v>
      </c>
      <c r="H67" s="83">
        <v>3416.3435060000002</v>
      </c>
      <c r="I67" s="85">
        <v>21675</v>
      </c>
      <c r="J67" s="73"/>
      <c r="K67" s="83">
        <v>3001.2899681020003</v>
      </c>
      <c r="L67" s="84">
        <v>2.0673788236006052E-3</v>
      </c>
      <c r="M67" s="84">
        <f t="shared" si="0"/>
        <v>8.2204000978181278E-3</v>
      </c>
      <c r="N67" s="84">
        <f>K67/'סכום נכסי הקרן'!$C$42</f>
        <v>3.9015779622207707E-4</v>
      </c>
    </row>
    <row r="68" spans="2:14">
      <c r="B68" s="76" t="s">
        <v>1633</v>
      </c>
      <c r="C68" s="73" t="s">
        <v>1634</v>
      </c>
      <c r="D68" s="86" t="s">
        <v>26</v>
      </c>
      <c r="E68" s="73"/>
      <c r="F68" s="86" t="s">
        <v>1531</v>
      </c>
      <c r="G68" s="86" t="s">
        <v>133</v>
      </c>
      <c r="H68" s="83">
        <v>9731.8936680000024</v>
      </c>
      <c r="I68" s="85">
        <v>20215</v>
      </c>
      <c r="J68" s="73"/>
      <c r="K68" s="83">
        <v>7973.6729723940016</v>
      </c>
      <c r="L68" s="84">
        <v>3.5292452105167731E-3</v>
      </c>
      <c r="M68" s="84">
        <f t="shared" si="0"/>
        <v>2.1839536592223659E-2</v>
      </c>
      <c r="N68" s="84">
        <f>K68/'סכום נכסי הקרן'!$C$42</f>
        <v>1.0365511855797646E-3</v>
      </c>
    </row>
    <row r="69" spans="2:14">
      <c r="B69" s="76" t="s">
        <v>1635</v>
      </c>
      <c r="C69" s="73" t="s">
        <v>1636</v>
      </c>
      <c r="D69" s="86" t="s">
        <v>1369</v>
      </c>
      <c r="E69" s="73"/>
      <c r="F69" s="86" t="s">
        <v>1531</v>
      </c>
      <c r="G69" s="86" t="s">
        <v>131</v>
      </c>
      <c r="H69" s="83">
        <v>15426.529310000002</v>
      </c>
      <c r="I69" s="85">
        <v>7302</v>
      </c>
      <c r="J69" s="73"/>
      <c r="K69" s="83">
        <v>4307.5263310620012</v>
      </c>
      <c r="L69" s="84">
        <v>2.0507184194084417E-4</v>
      </c>
      <c r="M69" s="84">
        <f t="shared" si="0"/>
        <v>1.1798123556721536E-2</v>
      </c>
      <c r="N69" s="84">
        <f>K69/'סכום נכסי הקרן'!$C$42</f>
        <v>5.5996421484010473E-4</v>
      </c>
    </row>
    <row r="70" spans="2:14">
      <c r="B70" s="76" t="s">
        <v>1637</v>
      </c>
      <c r="C70" s="73" t="s">
        <v>1638</v>
      </c>
      <c r="D70" s="86" t="s">
        <v>120</v>
      </c>
      <c r="E70" s="73"/>
      <c r="F70" s="86" t="s">
        <v>1531</v>
      </c>
      <c r="G70" s="86" t="s">
        <v>131</v>
      </c>
      <c r="H70" s="83">
        <v>69951.406680000015</v>
      </c>
      <c r="I70" s="85">
        <v>3381</v>
      </c>
      <c r="J70" s="73"/>
      <c r="K70" s="83">
        <v>9043.9781968690022</v>
      </c>
      <c r="L70" s="84">
        <v>2.2785474488599355E-3</v>
      </c>
      <c r="M70" s="84">
        <f t="shared" si="0"/>
        <v>2.4771055127746425E-2</v>
      </c>
      <c r="N70" s="84">
        <f>K70/'סכום נכסי הקרן'!$C$42</f>
        <v>1.1756873344038726E-3</v>
      </c>
    </row>
    <row r="71" spans="2:14">
      <c r="B71" s="76" t="s">
        <v>1639</v>
      </c>
      <c r="C71" s="73" t="s">
        <v>1640</v>
      </c>
      <c r="D71" s="86" t="s">
        <v>1369</v>
      </c>
      <c r="E71" s="73"/>
      <c r="F71" s="86" t="s">
        <v>1531</v>
      </c>
      <c r="G71" s="86" t="s">
        <v>131</v>
      </c>
      <c r="H71" s="83">
        <v>18368.560679000002</v>
      </c>
      <c r="I71" s="85">
        <v>16393</v>
      </c>
      <c r="J71" s="73"/>
      <c r="K71" s="83">
        <v>11514.668773922001</v>
      </c>
      <c r="L71" s="84">
        <v>6.3164333558889284E-5</v>
      </c>
      <c r="M71" s="84">
        <f t="shared" si="0"/>
        <v>3.15381670286764E-2</v>
      </c>
      <c r="N71" s="84">
        <f>K71/'סכום נכסי הקרן'!$C$42</f>
        <v>1.4968689599497882E-3</v>
      </c>
    </row>
    <row r="72" spans="2:14">
      <c r="B72" s="76" t="s">
        <v>1641</v>
      </c>
      <c r="C72" s="73" t="s">
        <v>1642</v>
      </c>
      <c r="D72" s="86" t="s">
        <v>1369</v>
      </c>
      <c r="E72" s="73"/>
      <c r="F72" s="86" t="s">
        <v>1531</v>
      </c>
      <c r="G72" s="86" t="s">
        <v>131</v>
      </c>
      <c r="H72" s="83">
        <v>4619.639064</v>
      </c>
      <c r="I72" s="85">
        <v>14498</v>
      </c>
      <c r="J72" s="73"/>
      <c r="K72" s="83">
        <v>2561.1441582110001</v>
      </c>
      <c r="L72" s="84">
        <v>7.1134982399799544E-5</v>
      </c>
      <c r="M72" s="84">
        <f t="shared" si="0"/>
        <v>7.0148602475748898E-3</v>
      </c>
      <c r="N72" s="84">
        <f>K72/'סכום נכסי הקרן'!$C$42</f>
        <v>3.3294029273904882E-4</v>
      </c>
    </row>
    <row r="73" spans="2:14">
      <c r="B73" s="76" t="s">
        <v>1643</v>
      </c>
      <c r="C73" s="73" t="s">
        <v>1644</v>
      </c>
      <c r="D73" s="86" t="s">
        <v>122</v>
      </c>
      <c r="E73" s="73"/>
      <c r="F73" s="86" t="s">
        <v>1531</v>
      </c>
      <c r="G73" s="86" t="s">
        <v>135</v>
      </c>
      <c r="H73" s="83">
        <v>35030.438400000006</v>
      </c>
      <c r="I73" s="85">
        <v>8843</v>
      </c>
      <c r="J73" s="73"/>
      <c r="K73" s="83">
        <v>7674.3452075900004</v>
      </c>
      <c r="L73" s="84">
        <v>2.4725576114418348E-4</v>
      </c>
      <c r="M73" s="84">
        <f t="shared" si="0"/>
        <v>2.1019691121367486E-2</v>
      </c>
      <c r="N73" s="84">
        <f>K73/'סכום נכסי הקרן'!$C$42</f>
        <v>9.9763956347553211E-4</v>
      </c>
    </row>
    <row r="74" spans="2:14">
      <c r="B74" s="72"/>
      <c r="C74" s="73"/>
      <c r="D74" s="73"/>
      <c r="E74" s="73"/>
      <c r="F74" s="73"/>
      <c r="G74" s="73"/>
      <c r="H74" s="83"/>
      <c r="I74" s="85"/>
      <c r="J74" s="73"/>
      <c r="K74" s="73"/>
      <c r="L74" s="73"/>
      <c r="M74" s="84"/>
      <c r="N74" s="73"/>
    </row>
    <row r="75" spans="2:14">
      <c r="B75" s="92" t="s">
        <v>228</v>
      </c>
      <c r="C75" s="71"/>
      <c r="D75" s="71"/>
      <c r="E75" s="71"/>
      <c r="F75" s="71"/>
      <c r="G75" s="71"/>
      <c r="H75" s="80"/>
      <c r="I75" s="82"/>
      <c r="J75" s="71"/>
      <c r="K75" s="80">
        <v>5825.4779530670012</v>
      </c>
      <c r="L75" s="71"/>
      <c r="M75" s="81">
        <f t="shared" si="0"/>
        <v>1.5955725719335706E-2</v>
      </c>
      <c r="N75" s="81">
        <f>K75/'סכום נכסי הקרן'!$C$42</f>
        <v>7.5729291879993177E-4</v>
      </c>
    </row>
    <row r="76" spans="2:14">
      <c r="B76" s="76" t="s">
        <v>1645</v>
      </c>
      <c r="C76" s="73" t="s">
        <v>1646</v>
      </c>
      <c r="D76" s="86" t="s">
        <v>120</v>
      </c>
      <c r="E76" s="73"/>
      <c r="F76" s="86" t="s">
        <v>1561</v>
      </c>
      <c r="G76" s="86" t="s">
        <v>131</v>
      </c>
      <c r="H76" s="83">
        <v>16902.241721000002</v>
      </c>
      <c r="I76" s="85">
        <v>9013</v>
      </c>
      <c r="J76" s="73"/>
      <c r="K76" s="83">
        <v>5825.4779530670012</v>
      </c>
      <c r="L76" s="84">
        <v>4.8030113561092433E-4</v>
      </c>
      <c r="M76" s="84">
        <f t="shared" ref="M76" si="1">IFERROR(K76/$K$11,0)</f>
        <v>1.5955725719335706E-2</v>
      </c>
      <c r="N76" s="84">
        <f>K76/'סכום נכסי הקרן'!$C$42</f>
        <v>7.5729291879993177E-4</v>
      </c>
    </row>
    <row r="77" spans="2:14">
      <c r="B77" s="119"/>
      <c r="C77" s="119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2:14"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2:14">
      <c r="B79" s="119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2:14">
      <c r="B80" s="124" t="s">
        <v>222</v>
      </c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2:14">
      <c r="B81" s="124" t="s">
        <v>111</v>
      </c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2:14">
      <c r="B82" s="124" t="s">
        <v>205</v>
      </c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2:14">
      <c r="B83" s="124" t="s">
        <v>213</v>
      </c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2:14">
      <c r="B84" s="124" t="s">
        <v>220</v>
      </c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2:14">
      <c r="B85" s="119"/>
      <c r="C85" s="119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2:14">
      <c r="B86" s="119"/>
      <c r="C86" s="119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2:14">
      <c r="B87" s="119"/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2:14">
      <c r="B88" s="119"/>
      <c r="C88" s="119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</row>
    <row r="89" spans="2:14"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2:14">
      <c r="B90" s="119"/>
      <c r="C90" s="119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2:14">
      <c r="B91" s="119"/>
      <c r="C91" s="119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2:14">
      <c r="B92" s="119"/>
      <c r="C92" s="119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2:14">
      <c r="B93" s="119"/>
      <c r="C93" s="119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2:14">
      <c r="B94" s="119"/>
      <c r="C94" s="119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</row>
    <row r="95" spans="2:14">
      <c r="B95" s="119"/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2:14">
      <c r="B96" s="119"/>
      <c r="C96" s="119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</row>
    <row r="97" spans="2:14">
      <c r="B97" s="119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</row>
    <row r="98" spans="2:14">
      <c r="B98" s="119"/>
      <c r="C98" s="119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</row>
    <row r="99" spans="2:14">
      <c r="B99" s="119"/>
      <c r="C99" s="119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2:14">
      <c r="B100" s="119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</row>
    <row r="101" spans="2:14">
      <c r="B101" s="119"/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2:14">
      <c r="B102" s="119"/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</row>
    <row r="103" spans="2:14">
      <c r="B103" s="119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2:14">
      <c r="B104" s="119"/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</row>
    <row r="105" spans="2:14">
      <c r="B105" s="119"/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6" spans="2:14">
      <c r="B106" s="119"/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7" spans="2:14">
      <c r="B107" s="119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</row>
    <row r="108" spans="2:14">
      <c r="B108" s="119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</row>
    <row r="109" spans="2:14">
      <c r="B109" s="119"/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</row>
    <row r="110" spans="2:14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</row>
    <row r="111" spans="2:14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2:14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2:14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2:14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2:14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2:14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2:14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2:14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2:14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2:14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2:14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2:14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2:14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2:14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2:14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4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2:14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2:14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2:14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2:14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2:14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2:14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2:14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2:14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2:14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2:14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2:14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2:14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2:14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2:14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2:14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2:14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2:14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2:14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  <row r="145" spans="2:14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</row>
    <row r="146" spans="2:14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</row>
    <row r="147" spans="2:14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</row>
    <row r="148" spans="2:14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2:14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2:14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2:14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2:14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</row>
    <row r="153" spans="2:14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</row>
    <row r="154" spans="2:14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</row>
    <row r="155" spans="2:14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2:14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</row>
    <row r="157" spans="2:14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</row>
    <row r="158" spans="2:14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</row>
    <row r="159" spans="2:14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</row>
    <row r="160" spans="2:14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</row>
    <row r="161" spans="2:14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2:14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</row>
    <row r="163" spans="2:14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</row>
    <row r="164" spans="2:14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2:14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</row>
    <row r="166" spans="2:14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2:14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</row>
    <row r="168" spans="2:14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2:14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0" spans="2:14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</row>
    <row r="171" spans="2:14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</row>
    <row r="172" spans="2:14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</row>
    <row r="173" spans="2:14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2:14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2:14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2:14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2:14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2:14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</row>
    <row r="179" spans="2:14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2:14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2:14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2:14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</row>
    <row r="183" spans="2:14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2:14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2:14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2:14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</row>
    <row r="187" spans="2:14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</row>
    <row r="188" spans="2:14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</row>
    <row r="189" spans="2:14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</row>
    <row r="190" spans="2:14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</row>
    <row r="191" spans="2:14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</row>
    <row r="192" spans="2:14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</row>
    <row r="193" spans="2:14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</row>
    <row r="194" spans="2:14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</row>
    <row r="195" spans="2:14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</row>
    <row r="196" spans="2:14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</row>
    <row r="197" spans="2:14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</row>
    <row r="198" spans="2:14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</row>
    <row r="199" spans="2:14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</row>
    <row r="200" spans="2:14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</row>
    <row r="201" spans="2:14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</row>
    <row r="202" spans="2:14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</row>
    <row r="203" spans="2:14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</row>
    <row r="204" spans="2:14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</row>
    <row r="205" spans="2:14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</row>
    <row r="206" spans="2:14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</row>
    <row r="207" spans="2:14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2:14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</row>
    <row r="209" spans="2:14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</row>
    <row r="210" spans="2:14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</row>
    <row r="211" spans="2:14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</row>
    <row r="212" spans="2:14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2:14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</row>
    <row r="214" spans="2:14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</row>
    <row r="215" spans="2:14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</row>
    <row r="216" spans="2:14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2:14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18" spans="2:14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2:14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</row>
    <row r="220" spans="2:14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</row>
    <row r="221" spans="2:14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</row>
    <row r="222" spans="2:14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</row>
    <row r="223" spans="2:14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</row>
    <row r="224" spans="2:14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</row>
    <row r="225" spans="2:14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</row>
    <row r="226" spans="2:14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</row>
    <row r="227" spans="2:14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</row>
    <row r="228" spans="2:14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</row>
    <row r="229" spans="2:14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</row>
    <row r="230" spans="2:14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</row>
    <row r="231" spans="2:14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</row>
    <row r="232" spans="2:14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</row>
    <row r="233" spans="2:14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</row>
    <row r="234" spans="2:14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</row>
    <row r="235" spans="2:14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</row>
    <row r="236" spans="2:14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</row>
    <row r="237" spans="2:14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</row>
    <row r="238" spans="2:14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</row>
    <row r="239" spans="2:14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</row>
    <row r="240" spans="2:14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</row>
    <row r="241" spans="2:14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</row>
    <row r="242" spans="2:14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</row>
    <row r="243" spans="2:14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</row>
    <row r="244" spans="2:14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</row>
    <row r="245" spans="2:14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</row>
    <row r="246" spans="2:14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</row>
    <row r="247" spans="2:14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</row>
    <row r="248" spans="2:14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</row>
    <row r="249" spans="2:14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</row>
    <row r="250" spans="2:14">
      <c r="B250" s="128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</row>
    <row r="251" spans="2:14">
      <c r="B251" s="128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</row>
    <row r="252" spans="2:14">
      <c r="B252" s="12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</row>
    <row r="253" spans="2:14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</row>
    <row r="254" spans="2:14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</row>
    <row r="255" spans="2:14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</row>
    <row r="256" spans="2:14">
      <c r="B256" s="119"/>
      <c r="C256" s="119"/>
      <c r="D256" s="119"/>
      <c r="E256" s="119"/>
      <c r="F256" s="119"/>
      <c r="G256" s="119"/>
      <c r="H256" s="120"/>
      <c r="I256" s="120"/>
      <c r="J256" s="120"/>
      <c r="K256" s="120"/>
      <c r="L256" s="120"/>
      <c r="M256" s="120"/>
      <c r="N256" s="120"/>
    </row>
    <row r="257" spans="2:14">
      <c r="B257" s="119"/>
      <c r="C257" s="119"/>
      <c r="D257" s="119"/>
      <c r="E257" s="119"/>
      <c r="F257" s="119"/>
      <c r="G257" s="119"/>
      <c r="H257" s="120"/>
      <c r="I257" s="120"/>
      <c r="J257" s="120"/>
      <c r="K257" s="120"/>
      <c r="L257" s="120"/>
      <c r="M257" s="120"/>
      <c r="N257" s="120"/>
    </row>
    <row r="258" spans="2:14">
      <c r="B258" s="119"/>
      <c r="C258" s="119"/>
      <c r="D258" s="119"/>
      <c r="E258" s="119"/>
      <c r="F258" s="119"/>
      <c r="G258" s="119"/>
      <c r="H258" s="120"/>
      <c r="I258" s="120"/>
      <c r="J258" s="120"/>
      <c r="K258" s="120"/>
      <c r="L258" s="120"/>
      <c r="M258" s="120"/>
      <c r="N258" s="120"/>
    </row>
    <row r="259" spans="2:14">
      <c r="B259" s="119"/>
      <c r="C259" s="119"/>
      <c r="D259" s="119"/>
      <c r="E259" s="119"/>
      <c r="F259" s="119"/>
      <c r="G259" s="119"/>
      <c r="H259" s="120"/>
      <c r="I259" s="120"/>
      <c r="J259" s="120"/>
      <c r="K259" s="120"/>
      <c r="L259" s="120"/>
      <c r="M259" s="120"/>
      <c r="N259" s="120"/>
    </row>
    <row r="260" spans="2:14">
      <c r="B260" s="119"/>
      <c r="C260" s="119"/>
      <c r="D260" s="119"/>
      <c r="E260" s="119"/>
      <c r="F260" s="119"/>
      <c r="G260" s="119"/>
      <c r="H260" s="120"/>
      <c r="I260" s="120"/>
      <c r="J260" s="120"/>
      <c r="K260" s="120"/>
      <c r="L260" s="120"/>
      <c r="M260" s="120"/>
      <c r="N260" s="120"/>
    </row>
    <row r="261" spans="2:14">
      <c r="B261" s="119"/>
      <c r="C261" s="119"/>
      <c r="D261" s="119"/>
      <c r="E261" s="119"/>
      <c r="F261" s="119"/>
      <c r="G261" s="119"/>
      <c r="H261" s="120"/>
      <c r="I261" s="120"/>
      <c r="J261" s="120"/>
      <c r="K261" s="120"/>
      <c r="L261" s="120"/>
      <c r="M261" s="120"/>
      <c r="N261" s="120"/>
    </row>
    <row r="262" spans="2:14">
      <c r="B262" s="119"/>
      <c r="C262" s="119"/>
      <c r="D262" s="119"/>
      <c r="E262" s="119"/>
      <c r="F262" s="119"/>
      <c r="G262" s="119"/>
      <c r="H262" s="120"/>
      <c r="I262" s="120"/>
      <c r="J262" s="120"/>
      <c r="K262" s="120"/>
      <c r="L262" s="120"/>
      <c r="M262" s="120"/>
      <c r="N262" s="120"/>
    </row>
    <row r="263" spans="2:14">
      <c r="B263" s="119"/>
      <c r="C263" s="119"/>
      <c r="D263" s="119"/>
      <c r="E263" s="119"/>
      <c r="F263" s="119"/>
      <c r="G263" s="119"/>
      <c r="H263" s="120"/>
      <c r="I263" s="120"/>
      <c r="J263" s="120"/>
      <c r="K263" s="120"/>
      <c r="L263" s="120"/>
      <c r="M263" s="120"/>
      <c r="N263" s="120"/>
    </row>
    <row r="264" spans="2:14">
      <c r="B264" s="119"/>
      <c r="C264" s="119"/>
      <c r="D264" s="119"/>
      <c r="E264" s="119"/>
      <c r="F264" s="119"/>
      <c r="G264" s="119"/>
      <c r="H264" s="120"/>
      <c r="I264" s="120"/>
      <c r="J264" s="120"/>
      <c r="K264" s="120"/>
      <c r="L264" s="120"/>
      <c r="M264" s="120"/>
      <c r="N264" s="120"/>
    </row>
    <row r="265" spans="2:14">
      <c r="B265" s="119"/>
      <c r="C265" s="119"/>
      <c r="D265" s="119"/>
      <c r="E265" s="119"/>
      <c r="F265" s="119"/>
      <c r="G265" s="119"/>
      <c r="H265" s="120"/>
      <c r="I265" s="120"/>
      <c r="J265" s="120"/>
      <c r="K265" s="120"/>
      <c r="L265" s="120"/>
      <c r="M265" s="120"/>
      <c r="N265" s="120"/>
    </row>
    <row r="266" spans="2:14">
      <c r="B266" s="119"/>
      <c r="C266" s="119"/>
      <c r="D266" s="119"/>
      <c r="E266" s="119"/>
      <c r="F266" s="119"/>
      <c r="G266" s="119"/>
      <c r="H266" s="120"/>
      <c r="I266" s="120"/>
      <c r="J266" s="120"/>
      <c r="K266" s="120"/>
      <c r="L266" s="120"/>
      <c r="M266" s="120"/>
      <c r="N266" s="120"/>
    </row>
    <row r="267" spans="2:14">
      <c r="B267" s="119"/>
      <c r="C267" s="119"/>
      <c r="D267" s="119"/>
      <c r="E267" s="119"/>
      <c r="F267" s="119"/>
      <c r="G267" s="119"/>
      <c r="H267" s="120"/>
      <c r="I267" s="120"/>
      <c r="J267" s="120"/>
      <c r="K267" s="120"/>
      <c r="L267" s="120"/>
      <c r="M267" s="120"/>
      <c r="N267" s="120"/>
    </row>
    <row r="268" spans="2:14">
      <c r="B268" s="119"/>
      <c r="C268" s="119"/>
      <c r="D268" s="119"/>
      <c r="E268" s="119"/>
      <c r="F268" s="119"/>
      <c r="G268" s="119"/>
      <c r="H268" s="120"/>
      <c r="I268" s="120"/>
      <c r="J268" s="120"/>
      <c r="K268" s="120"/>
      <c r="L268" s="120"/>
      <c r="M268" s="120"/>
      <c r="N268" s="120"/>
    </row>
    <row r="269" spans="2:14">
      <c r="B269" s="119"/>
      <c r="C269" s="119"/>
      <c r="D269" s="119"/>
      <c r="E269" s="119"/>
      <c r="F269" s="119"/>
      <c r="G269" s="119"/>
      <c r="H269" s="120"/>
      <c r="I269" s="120"/>
      <c r="J269" s="120"/>
      <c r="K269" s="120"/>
      <c r="L269" s="120"/>
      <c r="M269" s="120"/>
      <c r="N269" s="120"/>
    </row>
    <row r="270" spans="2:14">
      <c r="B270" s="119"/>
      <c r="C270" s="119"/>
      <c r="D270" s="119"/>
      <c r="E270" s="119"/>
      <c r="F270" s="119"/>
      <c r="G270" s="119"/>
      <c r="H270" s="120"/>
      <c r="I270" s="120"/>
      <c r="J270" s="120"/>
      <c r="K270" s="120"/>
      <c r="L270" s="120"/>
      <c r="M270" s="120"/>
      <c r="N270" s="120"/>
    </row>
    <row r="271" spans="2:14">
      <c r="B271" s="119"/>
      <c r="C271" s="119"/>
      <c r="D271" s="119"/>
      <c r="E271" s="119"/>
      <c r="F271" s="119"/>
      <c r="G271" s="119"/>
      <c r="H271" s="120"/>
      <c r="I271" s="120"/>
      <c r="J271" s="120"/>
      <c r="K271" s="120"/>
      <c r="L271" s="120"/>
      <c r="M271" s="120"/>
      <c r="N271" s="120"/>
    </row>
    <row r="272" spans="2:14">
      <c r="B272" s="119"/>
      <c r="C272" s="119"/>
      <c r="D272" s="119"/>
      <c r="E272" s="119"/>
      <c r="F272" s="119"/>
      <c r="G272" s="119"/>
      <c r="H272" s="120"/>
      <c r="I272" s="120"/>
      <c r="J272" s="120"/>
      <c r="K272" s="120"/>
      <c r="L272" s="120"/>
      <c r="M272" s="120"/>
      <c r="N272" s="120"/>
    </row>
    <row r="273" spans="2:14">
      <c r="B273" s="119"/>
      <c r="C273" s="119"/>
      <c r="D273" s="119"/>
      <c r="E273" s="119"/>
      <c r="F273" s="119"/>
      <c r="G273" s="119"/>
      <c r="H273" s="120"/>
      <c r="I273" s="120"/>
      <c r="J273" s="120"/>
      <c r="K273" s="120"/>
      <c r="L273" s="120"/>
      <c r="M273" s="120"/>
      <c r="N273" s="120"/>
    </row>
    <row r="274" spans="2:14">
      <c r="B274" s="119"/>
      <c r="C274" s="119"/>
      <c r="D274" s="119"/>
      <c r="E274" s="119"/>
      <c r="F274" s="119"/>
      <c r="G274" s="119"/>
      <c r="H274" s="120"/>
      <c r="I274" s="120"/>
      <c r="J274" s="120"/>
      <c r="K274" s="120"/>
      <c r="L274" s="120"/>
      <c r="M274" s="120"/>
      <c r="N274" s="120"/>
    </row>
    <row r="275" spans="2:14">
      <c r="B275" s="119"/>
      <c r="C275" s="119"/>
      <c r="D275" s="119"/>
      <c r="E275" s="119"/>
      <c r="F275" s="119"/>
      <c r="G275" s="119"/>
      <c r="H275" s="120"/>
      <c r="I275" s="120"/>
      <c r="J275" s="120"/>
      <c r="K275" s="120"/>
      <c r="L275" s="120"/>
      <c r="M275" s="120"/>
      <c r="N275" s="120"/>
    </row>
    <row r="276" spans="2:14">
      <c r="B276" s="119"/>
      <c r="C276" s="119"/>
      <c r="D276" s="119"/>
      <c r="E276" s="119"/>
      <c r="F276" s="119"/>
      <c r="G276" s="119"/>
      <c r="H276" s="120"/>
      <c r="I276" s="120"/>
      <c r="J276" s="120"/>
      <c r="K276" s="120"/>
      <c r="L276" s="120"/>
      <c r="M276" s="120"/>
      <c r="N276" s="120"/>
    </row>
    <row r="277" spans="2:14">
      <c r="B277" s="119"/>
      <c r="C277" s="119"/>
      <c r="D277" s="119"/>
      <c r="E277" s="119"/>
      <c r="F277" s="119"/>
      <c r="G277" s="119"/>
      <c r="H277" s="120"/>
      <c r="I277" s="120"/>
      <c r="J277" s="120"/>
      <c r="K277" s="120"/>
      <c r="L277" s="120"/>
      <c r="M277" s="120"/>
      <c r="N277" s="120"/>
    </row>
    <row r="278" spans="2:14">
      <c r="B278" s="119"/>
      <c r="C278" s="119"/>
      <c r="D278" s="119"/>
      <c r="E278" s="119"/>
      <c r="F278" s="119"/>
      <c r="G278" s="119"/>
      <c r="H278" s="120"/>
      <c r="I278" s="120"/>
      <c r="J278" s="120"/>
      <c r="K278" s="120"/>
      <c r="L278" s="120"/>
      <c r="M278" s="120"/>
      <c r="N278" s="120"/>
    </row>
    <row r="279" spans="2:14">
      <c r="B279" s="119"/>
      <c r="C279" s="119"/>
      <c r="D279" s="119"/>
      <c r="E279" s="119"/>
      <c r="F279" s="119"/>
      <c r="G279" s="119"/>
      <c r="H279" s="120"/>
      <c r="I279" s="120"/>
      <c r="J279" s="120"/>
      <c r="K279" s="120"/>
      <c r="L279" s="120"/>
      <c r="M279" s="120"/>
      <c r="N279" s="120"/>
    </row>
    <row r="280" spans="2:14">
      <c r="B280" s="119"/>
      <c r="C280" s="119"/>
      <c r="D280" s="119"/>
      <c r="E280" s="119"/>
      <c r="F280" s="119"/>
      <c r="G280" s="119"/>
      <c r="H280" s="120"/>
      <c r="I280" s="120"/>
      <c r="J280" s="120"/>
      <c r="K280" s="120"/>
      <c r="L280" s="120"/>
      <c r="M280" s="120"/>
      <c r="N280" s="120"/>
    </row>
    <row r="281" spans="2:14">
      <c r="B281" s="119"/>
      <c r="C281" s="119"/>
      <c r="D281" s="119"/>
      <c r="E281" s="119"/>
      <c r="F281" s="119"/>
      <c r="G281" s="119"/>
      <c r="H281" s="120"/>
      <c r="I281" s="120"/>
      <c r="J281" s="120"/>
      <c r="K281" s="120"/>
      <c r="L281" s="120"/>
      <c r="M281" s="120"/>
      <c r="N281" s="120"/>
    </row>
    <row r="282" spans="2:14">
      <c r="B282" s="119"/>
      <c r="C282" s="119"/>
      <c r="D282" s="119"/>
      <c r="E282" s="119"/>
      <c r="F282" s="119"/>
      <c r="G282" s="119"/>
      <c r="H282" s="120"/>
      <c r="I282" s="120"/>
      <c r="J282" s="120"/>
      <c r="K282" s="120"/>
      <c r="L282" s="120"/>
      <c r="M282" s="120"/>
      <c r="N282" s="120"/>
    </row>
    <row r="283" spans="2:14">
      <c r="B283" s="119"/>
      <c r="C283" s="119"/>
      <c r="D283" s="119"/>
      <c r="E283" s="119"/>
      <c r="F283" s="119"/>
      <c r="G283" s="119"/>
      <c r="H283" s="120"/>
      <c r="I283" s="120"/>
      <c r="J283" s="120"/>
      <c r="K283" s="120"/>
      <c r="L283" s="120"/>
      <c r="M283" s="120"/>
      <c r="N283" s="120"/>
    </row>
    <row r="284" spans="2:14">
      <c r="B284" s="119"/>
      <c r="C284" s="119"/>
      <c r="D284" s="119"/>
      <c r="E284" s="119"/>
      <c r="F284" s="119"/>
      <c r="G284" s="119"/>
      <c r="H284" s="120"/>
      <c r="I284" s="120"/>
      <c r="J284" s="120"/>
      <c r="K284" s="120"/>
      <c r="L284" s="120"/>
      <c r="M284" s="120"/>
      <c r="N284" s="120"/>
    </row>
    <row r="285" spans="2:14">
      <c r="B285" s="119"/>
      <c r="C285" s="119"/>
      <c r="D285" s="119"/>
      <c r="E285" s="119"/>
      <c r="F285" s="119"/>
      <c r="G285" s="119"/>
      <c r="H285" s="120"/>
      <c r="I285" s="120"/>
      <c r="J285" s="120"/>
      <c r="K285" s="120"/>
      <c r="L285" s="120"/>
      <c r="M285" s="120"/>
      <c r="N285" s="120"/>
    </row>
    <row r="286" spans="2:14">
      <c r="B286" s="119"/>
      <c r="C286" s="119"/>
      <c r="D286" s="119"/>
      <c r="E286" s="119"/>
      <c r="F286" s="119"/>
      <c r="G286" s="119"/>
      <c r="H286" s="120"/>
      <c r="I286" s="120"/>
      <c r="J286" s="120"/>
      <c r="K286" s="120"/>
      <c r="L286" s="120"/>
      <c r="M286" s="120"/>
      <c r="N286" s="120"/>
    </row>
    <row r="287" spans="2:14">
      <c r="B287" s="119"/>
      <c r="C287" s="119"/>
      <c r="D287" s="119"/>
      <c r="E287" s="119"/>
      <c r="F287" s="119"/>
      <c r="G287" s="119"/>
      <c r="H287" s="120"/>
      <c r="I287" s="120"/>
      <c r="J287" s="120"/>
      <c r="K287" s="120"/>
      <c r="L287" s="120"/>
      <c r="M287" s="120"/>
      <c r="N287" s="120"/>
    </row>
    <row r="288" spans="2:14">
      <c r="B288" s="119"/>
      <c r="C288" s="119"/>
      <c r="D288" s="119"/>
      <c r="E288" s="119"/>
      <c r="F288" s="119"/>
      <c r="G288" s="119"/>
      <c r="H288" s="120"/>
      <c r="I288" s="120"/>
      <c r="J288" s="120"/>
      <c r="K288" s="120"/>
      <c r="L288" s="120"/>
      <c r="M288" s="120"/>
      <c r="N288" s="120"/>
    </row>
    <row r="289" spans="2:14">
      <c r="B289" s="119"/>
      <c r="C289" s="119"/>
      <c r="D289" s="119"/>
      <c r="E289" s="119"/>
      <c r="F289" s="119"/>
      <c r="G289" s="119"/>
      <c r="H289" s="120"/>
      <c r="I289" s="120"/>
      <c r="J289" s="120"/>
      <c r="K289" s="120"/>
      <c r="L289" s="120"/>
      <c r="M289" s="120"/>
      <c r="N289" s="120"/>
    </row>
    <row r="290" spans="2:14">
      <c r="B290" s="119"/>
      <c r="C290" s="119"/>
      <c r="D290" s="119"/>
      <c r="E290" s="119"/>
      <c r="F290" s="119"/>
      <c r="G290" s="119"/>
      <c r="H290" s="120"/>
      <c r="I290" s="120"/>
      <c r="J290" s="120"/>
      <c r="K290" s="120"/>
      <c r="L290" s="120"/>
      <c r="M290" s="120"/>
      <c r="N290" s="120"/>
    </row>
    <row r="291" spans="2:14">
      <c r="B291" s="119"/>
      <c r="C291" s="119"/>
      <c r="D291" s="119"/>
      <c r="E291" s="119"/>
      <c r="F291" s="119"/>
      <c r="G291" s="119"/>
      <c r="H291" s="120"/>
      <c r="I291" s="120"/>
      <c r="J291" s="120"/>
      <c r="K291" s="120"/>
      <c r="L291" s="120"/>
      <c r="M291" s="120"/>
      <c r="N291" s="120"/>
    </row>
    <row r="292" spans="2:14">
      <c r="B292" s="119"/>
      <c r="C292" s="119"/>
      <c r="D292" s="119"/>
      <c r="E292" s="119"/>
      <c r="F292" s="119"/>
      <c r="G292" s="119"/>
      <c r="H292" s="120"/>
      <c r="I292" s="120"/>
      <c r="J292" s="120"/>
      <c r="K292" s="120"/>
      <c r="L292" s="120"/>
      <c r="M292" s="120"/>
      <c r="N292" s="120"/>
    </row>
    <row r="293" spans="2:14">
      <c r="B293" s="119"/>
      <c r="C293" s="119"/>
      <c r="D293" s="119"/>
      <c r="E293" s="119"/>
      <c r="F293" s="119"/>
      <c r="G293" s="119"/>
      <c r="H293" s="120"/>
      <c r="I293" s="120"/>
      <c r="J293" s="120"/>
      <c r="K293" s="120"/>
      <c r="L293" s="120"/>
      <c r="M293" s="120"/>
      <c r="N293" s="120"/>
    </row>
    <row r="294" spans="2:14">
      <c r="B294" s="119"/>
      <c r="C294" s="119"/>
      <c r="D294" s="119"/>
      <c r="E294" s="119"/>
      <c r="F294" s="119"/>
      <c r="G294" s="119"/>
      <c r="H294" s="120"/>
      <c r="I294" s="120"/>
      <c r="J294" s="120"/>
      <c r="K294" s="120"/>
      <c r="L294" s="120"/>
      <c r="M294" s="120"/>
      <c r="N294" s="120"/>
    </row>
    <row r="295" spans="2:14">
      <c r="B295" s="119"/>
      <c r="C295" s="119"/>
      <c r="D295" s="119"/>
      <c r="E295" s="119"/>
      <c r="F295" s="119"/>
      <c r="G295" s="119"/>
      <c r="H295" s="120"/>
      <c r="I295" s="120"/>
      <c r="J295" s="120"/>
      <c r="K295" s="120"/>
      <c r="L295" s="120"/>
      <c r="M295" s="120"/>
      <c r="N295" s="120"/>
    </row>
    <row r="296" spans="2:14">
      <c r="B296" s="119"/>
      <c r="C296" s="119"/>
      <c r="D296" s="119"/>
      <c r="E296" s="119"/>
      <c r="F296" s="119"/>
      <c r="G296" s="119"/>
      <c r="H296" s="120"/>
      <c r="I296" s="120"/>
      <c r="J296" s="120"/>
      <c r="K296" s="120"/>
      <c r="L296" s="120"/>
      <c r="M296" s="120"/>
      <c r="N296" s="120"/>
    </row>
    <row r="297" spans="2:14">
      <c r="B297" s="119"/>
      <c r="C297" s="119"/>
      <c r="D297" s="119"/>
      <c r="E297" s="119"/>
      <c r="F297" s="119"/>
      <c r="G297" s="119"/>
      <c r="H297" s="120"/>
      <c r="I297" s="120"/>
      <c r="J297" s="120"/>
      <c r="K297" s="120"/>
      <c r="L297" s="120"/>
      <c r="M297" s="120"/>
      <c r="N297" s="120"/>
    </row>
    <row r="298" spans="2:14">
      <c r="B298" s="119"/>
      <c r="C298" s="119"/>
      <c r="D298" s="119"/>
      <c r="E298" s="119"/>
      <c r="F298" s="119"/>
      <c r="G298" s="119"/>
      <c r="H298" s="120"/>
      <c r="I298" s="120"/>
      <c r="J298" s="120"/>
      <c r="K298" s="120"/>
      <c r="L298" s="120"/>
      <c r="M298" s="120"/>
      <c r="N298" s="120"/>
    </row>
    <row r="299" spans="2:14">
      <c r="B299" s="119"/>
      <c r="C299" s="119"/>
      <c r="D299" s="119"/>
      <c r="E299" s="119"/>
      <c r="F299" s="119"/>
      <c r="G299" s="119"/>
      <c r="H299" s="120"/>
      <c r="I299" s="120"/>
      <c r="J299" s="120"/>
      <c r="K299" s="120"/>
      <c r="L299" s="120"/>
      <c r="M299" s="120"/>
      <c r="N299" s="120"/>
    </row>
    <row r="300" spans="2:14">
      <c r="B300" s="119"/>
      <c r="C300" s="119"/>
      <c r="D300" s="119"/>
      <c r="E300" s="119"/>
      <c r="F300" s="119"/>
      <c r="G300" s="119"/>
      <c r="H300" s="120"/>
      <c r="I300" s="120"/>
      <c r="J300" s="120"/>
      <c r="K300" s="120"/>
      <c r="L300" s="120"/>
      <c r="M300" s="120"/>
      <c r="N300" s="120"/>
    </row>
    <row r="301" spans="2:14">
      <c r="B301" s="119"/>
      <c r="C301" s="119"/>
      <c r="D301" s="119"/>
      <c r="E301" s="119"/>
      <c r="F301" s="119"/>
      <c r="G301" s="119"/>
      <c r="H301" s="120"/>
      <c r="I301" s="120"/>
      <c r="J301" s="120"/>
      <c r="K301" s="120"/>
      <c r="L301" s="120"/>
      <c r="M301" s="120"/>
      <c r="N301" s="120"/>
    </row>
    <row r="302" spans="2:14">
      <c r="B302" s="119"/>
      <c r="C302" s="119"/>
      <c r="D302" s="119"/>
      <c r="E302" s="119"/>
      <c r="F302" s="119"/>
      <c r="G302" s="119"/>
      <c r="H302" s="120"/>
      <c r="I302" s="120"/>
      <c r="J302" s="120"/>
      <c r="K302" s="120"/>
      <c r="L302" s="120"/>
      <c r="M302" s="120"/>
      <c r="N302" s="120"/>
    </row>
    <row r="303" spans="2:14">
      <c r="B303" s="119"/>
      <c r="C303" s="119"/>
      <c r="D303" s="119"/>
      <c r="E303" s="119"/>
      <c r="F303" s="119"/>
      <c r="G303" s="119"/>
      <c r="H303" s="120"/>
      <c r="I303" s="120"/>
      <c r="J303" s="120"/>
      <c r="K303" s="120"/>
      <c r="L303" s="120"/>
      <c r="M303" s="120"/>
      <c r="N303" s="120"/>
    </row>
    <row r="304" spans="2:14">
      <c r="B304" s="119"/>
      <c r="C304" s="119"/>
      <c r="D304" s="119"/>
      <c r="E304" s="119"/>
      <c r="F304" s="119"/>
      <c r="G304" s="119"/>
      <c r="H304" s="120"/>
      <c r="I304" s="120"/>
      <c r="J304" s="120"/>
      <c r="K304" s="120"/>
      <c r="L304" s="120"/>
      <c r="M304" s="120"/>
      <c r="N304" s="120"/>
    </row>
    <row r="305" spans="2:14">
      <c r="B305" s="119"/>
      <c r="C305" s="119"/>
      <c r="D305" s="119"/>
      <c r="E305" s="119"/>
      <c r="F305" s="119"/>
      <c r="G305" s="119"/>
      <c r="H305" s="120"/>
      <c r="I305" s="120"/>
      <c r="J305" s="120"/>
      <c r="K305" s="120"/>
      <c r="L305" s="120"/>
      <c r="M305" s="120"/>
      <c r="N305" s="120"/>
    </row>
    <row r="306" spans="2:14">
      <c r="B306" s="119"/>
      <c r="C306" s="119"/>
      <c r="D306" s="119"/>
      <c r="E306" s="119"/>
      <c r="F306" s="119"/>
      <c r="G306" s="119"/>
      <c r="H306" s="120"/>
      <c r="I306" s="120"/>
      <c r="J306" s="120"/>
      <c r="K306" s="120"/>
      <c r="L306" s="120"/>
      <c r="M306" s="120"/>
      <c r="N306" s="120"/>
    </row>
    <row r="307" spans="2:14">
      <c r="B307" s="119"/>
      <c r="C307" s="119"/>
      <c r="D307" s="119"/>
      <c r="E307" s="119"/>
      <c r="F307" s="119"/>
      <c r="G307" s="119"/>
      <c r="H307" s="120"/>
      <c r="I307" s="120"/>
      <c r="J307" s="120"/>
      <c r="K307" s="120"/>
      <c r="L307" s="120"/>
      <c r="M307" s="120"/>
      <c r="N307" s="120"/>
    </row>
    <row r="308" spans="2:14">
      <c r="B308" s="119"/>
      <c r="C308" s="119"/>
      <c r="D308" s="119"/>
      <c r="E308" s="119"/>
      <c r="F308" s="119"/>
      <c r="G308" s="119"/>
      <c r="H308" s="120"/>
      <c r="I308" s="120"/>
      <c r="J308" s="120"/>
      <c r="K308" s="120"/>
      <c r="L308" s="120"/>
      <c r="M308" s="120"/>
      <c r="N308" s="120"/>
    </row>
    <row r="309" spans="2:14">
      <c r="B309" s="119"/>
      <c r="C309" s="119"/>
      <c r="D309" s="119"/>
      <c r="E309" s="119"/>
      <c r="F309" s="119"/>
      <c r="G309" s="119"/>
      <c r="H309" s="120"/>
      <c r="I309" s="120"/>
      <c r="J309" s="120"/>
      <c r="K309" s="120"/>
      <c r="L309" s="120"/>
      <c r="M309" s="120"/>
      <c r="N309" s="120"/>
    </row>
    <row r="310" spans="2:14">
      <c r="B310" s="119"/>
      <c r="C310" s="119"/>
      <c r="D310" s="119"/>
      <c r="E310" s="119"/>
      <c r="F310" s="119"/>
      <c r="G310" s="119"/>
      <c r="H310" s="120"/>
      <c r="I310" s="120"/>
      <c r="J310" s="120"/>
      <c r="K310" s="120"/>
      <c r="L310" s="120"/>
      <c r="M310" s="120"/>
      <c r="N310" s="120"/>
    </row>
    <row r="311" spans="2:14">
      <c r="B311" s="119"/>
      <c r="C311" s="119"/>
      <c r="D311" s="119"/>
      <c r="E311" s="119"/>
      <c r="F311" s="119"/>
      <c r="G311" s="119"/>
      <c r="H311" s="120"/>
      <c r="I311" s="120"/>
      <c r="J311" s="120"/>
      <c r="K311" s="120"/>
      <c r="L311" s="120"/>
      <c r="M311" s="120"/>
      <c r="N311" s="120"/>
    </row>
    <row r="312" spans="2:14">
      <c r="B312" s="119"/>
      <c r="C312" s="119"/>
      <c r="D312" s="119"/>
      <c r="E312" s="119"/>
      <c r="F312" s="119"/>
      <c r="G312" s="119"/>
      <c r="H312" s="120"/>
      <c r="I312" s="120"/>
      <c r="J312" s="120"/>
      <c r="K312" s="120"/>
      <c r="L312" s="120"/>
      <c r="M312" s="120"/>
      <c r="N312" s="120"/>
    </row>
    <row r="313" spans="2:14">
      <c r="B313" s="119"/>
      <c r="C313" s="119"/>
      <c r="D313" s="119"/>
      <c r="E313" s="119"/>
      <c r="F313" s="119"/>
      <c r="G313" s="119"/>
      <c r="H313" s="120"/>
      <c r="I313" s="120"/>
      <c r="J313" s="120"/>
      <c r="K313" s="120"/>
      <c r="L313" s="120"/>
      <c r="M313" s="120"/>
      <c r="N313" s="120"/>
    </row>
    <row r="314" spans="2:14">
      <c r="B314" s="119"/>
      <c r="C314" s="119"/>
      <c r="D314" s="119"/>
      <c r="E314" s="119"/>
      <c r="F314" s="119"/>
      <c r="G314" s="119"/>
      <c r="H314" s="120"/>
      <c r="I314" s="120"/>
      <c r="J314" s="120"/>
      <c r="K314" s="120"/>
      <c r="L314" s="120"/>
      <c r="M314" s="120"/>
      <c r="N314" s="120"/>
    </row>
    <row r="315" spans="2:14">
      <c r="B315" s="119"/>
      <c r="C315" s="119"/>
      <c r="D315" s="119"/>
      <c r="E315" s="119"/>
      <c r="F315" s="119"/>
      <c r="G315" s="119"/>
      <c r="H315" s="120"/>
      <c r="I315" s="120"/>
      <c r="J315" s="120"/>
      <c r="K315" s="120"/>
      <c r="L315" s="120"/>
      <c r="M315" s="120"/>
      <c r="N315" s="120"/>
    </row>
    <row r="316" spans="2:14">
      <c r="B316" s="119"/>
      <c r="C316" s="119"/>
      <c r="D316" s="119"/>
      <c r="E316" s="119"/>
      <c r="F316" s="119"/>
      <c r="G316" s="119"/>
      <c r="H316" s="120"/>
      <c r="I316" s="120"/>
      <c r="J316" s="120"/>
      <c r="K316" s="120"/>
      <c r="L316" s="120"/>
      <c r="M316" s="120"/>
      <c r="N316" s="120"/>
    </row>
    <row r="317" spans="2:14">
      <c r="B317" s="119"/>
      <c r="C317" s="119"/>
      <c r="D317" s="119"/>
      <c r="E317" s="119"/>
      <c r="F317" s="119"/>
      <c r="G317" s="119"/>
      <c r="H317" s="120"/>
      <c r="I317" s="120"/>
      <c r="J317" s="120"/>
      <c r="K317" s="120"/>
      <c r="L317" s="120"/>
      <c r="M317" s="120"/>
      <c r="N317" s="120"/>
    </row>
    <row r="318" spans="2:14">
      <c r="B318" s="119"/>
      <c r="C318" s="119"/>
      <c r="D318" s="119"/>
      <c r="E318" s="119"/>
      <c r="F318" s="119"/>
      <c r="G318" s="119"/>
      <c r="H318" s="120"/>
      <c r="I318" s="120"/>
      <c r="J318" s="120"/>
      <c r="K318" s="120"/>
      <c r="L318" s="120"/>
      <c r="M318" s="120"/>
      <c r="N318" s="120"/>
    </row>
    <row r="319" spans="2:14">
      <c r="B319" s="119"/>
      <c r="C319" s="119"/>
      <c r="D319" s="119"/>
      <c r="E319" s="119"/>
      <c r="F319" s="119"/>
      <c r="G319" s="119"/>
      <c r="H319" s="120"/>
      <c r="I319" s="120"/>
      <c r="J319" s="120"/>
      <c r="K319" s="120"/>
      <c r="L319" s="120"/>
      <c r="M319" s="120"/>
      <c r="N319" s="120"/>
    </row>
    <row r="320" spans="2:14">
      <c r="B320" s="119"/>
      <c r="C320" s="119"/>
      <c r="D320" s="119"/>
      <c r="E320" s="119"/>
      <c r="F320" s="119"/>
      <c r="G320" s="119"/>
      <c r="H320" s="120"/>
      <c r="I320" s="120"/>
      <c r="J320" s="120"/>
      <c r="K320" s="120"/>
      <c r="L320" s="120"/>
      <c r="M320" s="120"/>
      <c r="N320" s="120"/>
    </row>
    <row r="321" spans="2:14">
      <c r="B321" s="119"/>
      <c r="C321" s="119"/>
      <c r="D321" s="119"/>
      <c r="E321" s="119"/>
      <c r="F321" s="119"/>
      <c r="G321" s="119"/>
      <c r="H321" s="120"/>
      <c r="I321" s="120"/>
      <c r="J321" s="120"/>
      <c r="K321" s="120"/>
      <c r="L321" s="120"/>
      <c r="M321" s="120"/>
      <c r="N321" s="120"/>
    </row>
    <row r="322" spans="2:14">
      <c r="B322" s="119"/>
      <c r="C322" s="119"/>
      <c r="D322" s="119"/>
      <c r="E322" s="119"/>
      <c r="F322" s="119"/>
      <c r="G322" s="119"/>
      <c r="H322" s="120"/>
      <c r="I322" s="120"/>
      <c r="J322" s="120"/>
      <c r="K322" s="120"/>
      <c r="L322" s="120"/>
      <c r="M322" s="120"/>
      <c r="N322" s="120"/>
    </row>
    <row r="323" spans="2:14">
      <c r="B323" s="119"/>
      <c r="C323" s="119"/>
      <c r="D323" s="119"/>
      <c r="E323" s="119"/>
      <c r="F323" s="119"/>
      <c r="G323" s="119"/>
      <c r="H323" s="120"/>
      <c r="I323" s="120"/>
      <c r="J323" s="120"/>
      <c r="K323" s="120"/>
      <c r="L323" s="120"/>
      <c r="M323" s="120"/>
      <c r="N323" s="120"/>
    </row>
    <row r="324" spans="2:14">
      <c r="B324" s="119"/>
      <c r="C324" s="119"/>
      <c r="D324" s="119"/>
      <c r="E324" s="119"/>
      <c r="F324" s="119"/>
      <c r="G324" s="119"/>
      <c r="H324" s="120"/>
      <c r="I324" s="120"/>
      <c r="J324" s="120"/>
      <c r="K324" s="120"/>
      <c r="L324" s="120"/>
      <c r="M324" s="120"/>
      <c r="N324" s="120"/>
    </row>
    <row r="325" spans="2:14">
      <c r="B325" s="119"/>
      <c r="C325" s="119"/>
      <c r="D325" s="119"/>
      <c r="E325" s="119"/>
      <c r="F325" s="119"/>
      <c r="G325" s="119"/>
      <c r="H325" s="120"/>
      <c r="I325" s="120"/>
      <c r="J325" s="120"/>
      <c r="K325" s="120"/>
      <c r="L325" s="120"/>
      <c r="M325" s="120"/>
      <c r="N325" s="120"/>
    </row>
    <row r="326" spans="2:14">
      <c r="B326" s="119"/>
      <c r="C326" s="119"/>
      <c r="D326" s="119"/>
      <c r="E326" s="119"/>
      <c r="F326" s="119"/>
      <c r="G326" s="119"/>
      <c r="H326" s="120"/>
      <c r="I326" s="120"/>
      <c r="J326" s="120"/>
      <c r="K326" s="120"/>
      <c r="L326" s="120"/>
      <c r="M326" s="120"/>
      <c r="N326" s="120"/>
    </row>
    <row r="327" spans="2:14">
      <c r="B327" s="119"/>
      <c r="C327" s="119"/>
      <c r="D327" s="119"/>
      <c r="E327" s="119"/>
      <c r="F327" s="119"/>
      <c r="G327" s="119"/>
      <c r="H327" s="120"/>
      <c r="I327" s="120"/>
      <c r="J327" s="120"/>
      <c r="K327" s="120"/>
      <c r="L327" s="120"/>
      <c r="M327" s="120"/>
      <c r="N327" s="120"/>
    </row>
    <row r="328" spans="2:14">
      <c r="B328" s="119"/>
      <c r="C328" s="119"/>
      <c r="D328" s="119"/>
      <c r="E328" s="119"/>
      <c r="F328" s="119"/>
      <c r="G328" s="119"/>
      <c r="H328" s="120"/>
      <c r="I328" s="120"/>
      <c r="J328" s="120"/>
      <c r="K328" s="120"/>
      <c r="L328" s="120"/>
      <c r="M328" s="120"/>
      <c r="N328" s="120"/>
    </row>
    <row r="329" spans="2:14">
      <c r="B329" s="119"/>
      <c r="C329" s="119"/>
      <c r="D329" s="119"/>
      <c r="E329" s="119"/>
      <c r="F329" s="119"/>
      <c r="G329" s="119"/>
      <c r="H329" s="120"/>
      <c r="I329" s="120"/>
      <c r="J329" s="120"/>
      <c r="K329" s="120"/>
      <c r="L329" s="120"/>
      <c r="M329" s="120"/>
      <c r="N329" s="120"/>
    </row>
    <row r="330" spans="2:14">
      <c r="B330" s="119"/>
      <c r="C330" s="119"/>
      <c r="D330" s="119"/>
      <c r="E330" s="119"/>
      <c r="F330" s="119"/>
      <c r="G330" s="119"/>
      <c r="H330" s="120"/>
      <c r="I330" s="120"/>
      <c r="J330" s="120"/>
      <c r="K330" s="120"/>
      <c r="L330" s="120"/>
      <c r="M330" s="120"/>
      <c r="N330" s="120"/>
    </row>
    <row r="331" spans="2:14">
      <c r="B331" s="119"/>
      <c r="C331" s="119"/>
      <c r="D331" s="119"/>
      <c r="E331" s="119"/>
      <c r="F331" s="119"/>
      <c r="G331" s="119"/>
      <c r="H331" s="120"/>
      <c r="I331" s="120"/>
      <c r="J331" s="120"/>
      <c r="K331" s="120"/>
      <c r="L331" s="120"/>
      <c r="M331" s="120"/>
      <c r="N331" s="120"/>
    </row>
    <row r="332" spans="2:14">
      <c r="B332" s="119"/>
      <c r="C332" s="119"/>
      <c r="D332" s="119"/>
      <c r="E332" s="119"/>
      <c r="F332" s="119"/>
      <c r="G332" s="119"/>
      <c r="H332" s="120"/>
      <c r="I332" s="120"/>
      <c r="J332" s="120"/>
      <c r="K332" s="120"/>
      <c r="L332" s="120"/>
      <c r="M332" s="120"/>
      <c r="N332" s="120"/>
    </row>
    <row r="333" spans="2:14">
      <c r="B333" s="119"/>
      <c r="C333" s="119"/>
      <c r="D333" s="119"/>
      <c r="E333" s="119"/>
      <c r="F333" s="119"/>
      <c r="G333" s="119"/>
      <c r="H333" s="120"/>
      <c r="I333" s="120"/>
      <c r="J333" s="120"/>
      <c r="K333" s="120"/>
      <c r="L333" s="120"/>
      <c r="M333" s="120"/>
      <c r="N333" s="120"/>
    </row>
    <row r="334" spans="2:14">
      <c r="B334" s="119"/>
      <c r="C334" s="119"/>
      <c r="D334" s="119"/>
      <c r="E334" s="119"/>
      <c r="F334" s="119"/>
      <c r="G334" s="119"/>
      <c r="H334" s="120"/>
      <c r="I334" s="120"/>
      <c r="J334" s="120"/>
      <c r="K334" s="120"/>
      <c r="L334" s="120"/>
      <c r="M334" s="120"/>
      <c r="N334" s="120"/>
    </row>
    <row r="335" spans="2:14">
      <c r="B335" s="119"/>
      <c r="C335" s="119"/>
      <c r="D335" s="119"/>
      <c r="E335" s="119"/>
      <c r="F335" s="119"/>
      <c r="G335" s="119"/>
      <c r="H335" s="120"/>
      <c r="I335" s="120"/>
      <c r="J335" s="120"/>
      <c r="K335" s="120"/>
      <c r="L335" s="120"/>
      <c r="M335" s="120"/>
      <c r="N335" s="120"/>
    </row>
    <row r="336" spans="2:14">
      <c r="B336" s="119"/>
      <c r="C336" s="119"/>
      <c r="D336" s="119"/>
      <c r="E336" s="119"/>
      <c r="F336" s="119"/>
      <c r="G336" s="119"/>
      <c r="H336" s="120"/>
      <c r="I336" s="120"/>
      <c r="J336" s="120"/>
      <c r="K336" s="120"/>
      <c r="L336" s="120"/>
      <c r="M336" s="120"/>
      <c r="N336" s="120"/>
    </row>
    <row r="337" spans="2:14">
      <c r="B337" s="119"/>
      <c r="C337" s="119"/>
      <c r="D337" s="119"/>
      <c r="E337" s="119"/>
      <c r="F337" s="119"/>
      <c r="G337" s="119"/>
      <c r="H337" s="120"/>
      <c r="I337" s="120"/>
      <c r="J337" s="120"/>
      <c r="K337" s="120"/>
      <c r="L337" s="120"/>
      <c r="M337" s="120"/>
      <c r="N337" s="120"/>
    </row>
    <row r="338" spans="2:14">
      <c r="B338" s="119"/>
      <c r="C338" s="119"/>
      <c r="D338" s="119"/>
      <c r="E338" s="119"/>
      <c r="F338" s="119"/>
      <c r="G338" s="119"/>
      <c r="H338" s="120"/>
      <c r="I338" s="120"/>
      <c r="J338" s="120"/>
      <c r="K338" s="120"/>
      <c r="L338" s="120"/>
      <c r="M338" s="120"/>
      <c r="N338" s="120"/>
    </row>
    <row r="339" spans="2:14">
      <c r="B339" s="119"/>
      <c r="C339" s="119"/>
      <c r="D339" s="119"/>
      <c r="E339" s="119"/>
      <c r="F339" s="119"/>
      <c r="G339" s="119"/>
      <c r="H339" s="120"/>
      <c r="I339" s="120"/>
      <c r="J339" s="120"/>
      <c r="K339" s="120"/>
      <c r="L339" s="120"/>
      <c r="M339" s="120"/>
      <c r="N339" s="120"/>
    </row>
    <row r="340" spans="2:14">
      <c r="B340" s="119"/>
      <c r="C340" s="119"/>
      <c r="D340" s="119"/>
      <c r="E340" s="119"/>
      <c r="F340" s="119"/>
      <c r="G340" s="119"/>
      <c r="H340" s="120"/>
      <c r="I340" s="120"/>
      <c r="J340" s="120"/>
      <c r="K340" s="120"/>
      <c r="L340" s="120"/>
      <c r="M340" s="120"/>
      <c r="N340" s="120"/>
    </row>
    <row r="341" spans="2:14">
      <c r="B341" s="119"/>
      <c r="C341" s="119"/>
      <c r="D341" s="119"/>
      <c r="E341" s="119"/>
      <c r="F341" s="119"/>
      <c r="G341" s="119"/>
      <c r="H341" s="120"/>
      <c r="I341" s="120"/>
      <c r="J341" s="120"/>
      <c r="K341" s="120"/>
      <c r="L341" s="120"/>
      <c r="M341" s="120"/>
      <c r="N341" s="120"/>
    </row>
    <row r="342" spans="2:14">
      <c r="B342" s="119"/>
      <c r="C342" s="119"/>
      <c r="D342" s="119"/>
      <c r="E342" s="119"/>
      <c r="F342" s="119"/>
      <c r="G342" s="119"/>
      <c r="H342" s="120"/>
      <c r="I342" s="120"/>
      <c r="J342" s="120"/>
      <c r="K342" s="120"/>
      <c r="L342" s="120"/>
      <c r="M342" s="120"/>
      <c r="N342" s="120"/>
    </row>
    <row r="343" spans="2:14">
      <c r="B343" s="119"/>
      <c r="C343" s="119"/>
      <c r="D343" s="119"/>
      <c r="E343" s="119"/>
      <c r="F343" s="119"/>
      <c r="G343" s="119"/>
      <c r="H343" s="120"/>
      <c r="I343" s="120"/>
      <c r="J343" s="120"/>
      <c r="K343" s="120"/>
      <c r="L343" s="120"/>
      <c r="M343" s="120"/>
      <c r="N343" s="120"/>
    </row>
    <row r="344" spans="2:14">
      <c r="B344" s="119"/>
      <c r="C344" s="119"/>
      <c r="D344" s="119"/>
      <c r="E344" s="119"/>
      <c r="F344" s="119"/>
      <c r="G344" s="119"/>
      <c r="H344" s="120"/>
      <c r="I344" s="120"/>
      <c r="J344" s="120"/>
      <c r="K344" s="120"/>
      <c r="L344" s="120"/>
      <c r="M344" s="120"/>
      <c r="N344" s="120"/>
    </row>
    <row r="345" spans="2:14">
      <c r="B345" s="119"/>
      <c r="C345" s="119"/>
      <c r="D345" s="119"/>
      <c r="E345" s="119"/>
      <c r="F345" s="119"/>
      <c r="G345" s="119"/>
      <c r="H345" s="120"/>
      <c r="I345" s="120"/>
      <c r="J345" s="120"/>
      <c r="K345" s="120"/>
      <c r="L345" s="120"/>
      <c r="M345" s="120"/>
      <c r="N345" s="120"/>
    </row>
    <row r="346" spans="2:14">
      <c r="B346" s="119"/>
      <c r="C346" s="119"/>
      <c r="D346" s="119"/>
      <c r="E346" s="119"/>
      <c r="F346" s="119"/>
      <c r="G346" s="119"/>
      <c r="H346" s="120"/>
      <c r="I346" s="120"/>
      <c r="J346" s="120"/>
      <c r="K346" s="120"/>
      <c r="L346" s="120"/>
      <c r="M346" s="120"/>
      <c r="N346" s="120"/>
    </row>
    <row r="347" spans="2:14">
      <c r="B347" s="119"/>
      <c r="C347" s="119"/>
      <c r="D347" s="119"/>
      <c r="E347" s="119"/>
      <c r="F347" s="119"/>
      <c r="G347" s="119"/>
      <c r="H347" s="120"/>
      <c r="I347" s="120"/>
      <c r="J347" s="120"/>
      <c r="K347" s="120"/>
      <c r="L347" s="120"/>
      <c r="M347" s="120"/>
      <c r="N347" s="120"/>
    </row>
    <row r="348" spans="2:14">
      <c r="B348" s="119"/>
      <c r="C348" s="119"/>
      <c r="D348" s="119"/>
      <c r="E348" s="119"/>
      <c r="F348" s="119"/>
      <c r="G348" s="119"/>
      <c r="H348" s="120"/>
      <c r="I348" s="120"/>
      <c r="J348" s="120"/>
      <c r="K348" s="120"/>
      <c r="L348" s="120"/>
      <c r="M348" s="120"/>
      <c r="N348" s="120"/>
    </row>
    <row r="349" spans="2:14">
      <c r="B349" s="119"/>
      <c r="C349" s="119"/>
      <c r="D349" s="119"/>
      <c r="E349" s="119"/>
      <c r="F349" s="119"/>
      <c r="G349" s="119"/>
      <c r="H349" s="120"/>
      <c r="I349" s="120"/>
      <c r="J349" s="120"/>
      <c r="K349" s="120"/>
      <c r="L349" s="120"/>
      <c r="M349" s="120"/>
      <c r="N349" s="120"/>
    </row>
    <row r="350" spans="2:14">
      <c r="B350" s="119"/>
      <c r="C350" s="119"/>
      <c r="D350" s="119"/>
      <c r="E350" s="119"/>
      <c r="F350" s="119"/>
      <c r="G350" s="119"/>
      <c r="H350" s="120"/>
      <c r="I350" s="120"/>
      <c r="J350" s="120"/>
      <c r="K350" s="120"/>
      <c r="L350" s="120"/>
      <c r="M350" s="120"/>
      <c r="N350" s="120"/>
    </row>
    <row r="351" spans="2:14">
      <c r="B351" s="119"/>
      <c r="C351" s="119"/>
      <c r="D351" s="119"/>
      <c r="E351" s="119"/>
      <c r="F351" s="119"/>
      <c r="G351" s="119"/>
      <c r="H351" s="120"/>
      <c r="I351" s="120"/>
      <c r="J351" s="120"/>
      <c r="K351" s="120"/>
      <c r="L351" s="120"/>
      <c r="M351" s="120"/>
      <c r="N351" s="120"/>
    </row>
    <row r="352" spans="2:14">
      <c r="B352" s="119"/>
      <c r="C352" s="119"/>
      <c r="D352" s="119"/>
      <c r="E352" s="119"/>
      <c r="F352" s="119"/>
      <c r="G352" s="119"/>
      <c r="H352" s="120"/>
      <c r="I352" s="120"/>
      <c r="J352" s="120"/>
      <c r="K352" s="120"/>
      <c r="L352" s="120"/>
      <c r="M352" s="120"/>
      <c r="N352" s="120"/>
    </row>
    <row r="353" spans="2:14">
      <c r="B353" s="119"/>
      <c r="C353" s="119"/>
      <c r="D353" s="119"/>
      <c r="E353" s="119"/>
      <c r="F353" s="119"/>
      <c r="G353" s="119"/>
      <c r="H353" s="120"/>
      <c r="I353" s="120"/>
      <c r="J353" s="120"/>
      <c r="K353" s="120"/>
      <c r="L353" s="120"/>
      <c r="M353" s="120"/>
      <c r="N353" s="120"/>
    </row>
    <row r="354" spans="2:14">
      <c r="B354" s="119"/>
      <c r="C354" s="119"/>
      <c r="D354" s="119"/>
      <c r="E354" s="119"/>
      <c r="F354" s="119"/>
      <c r="G354" s="119"/>
      <c r="H354" s="120"/>
      <c r="I354" s="120"/>
      <c r="J354" s="120"/>
      <c r="K354" s="120"/>
      <c r="L354" s="120"/>
      <c r="M354" s="120"/>
      <c r="N354" s="120"/>
    </row>
    <row r="355" spans="2:14">
      <c r="B355" s="119"/>
      <c r="C355" s="119"/>
      <c r="D355" s="119"/>
      <c r="E355" s="119"/>
      <c r="F355" s="119"/>
      <c r="G355" s="119"/>
      <c r="H355" s="120"/>
      <c r="I355" s="120"/>
      <c r="J355" s="120"/>
      <c r="K355" s="120"/>
      <c r="L355" s="120"/>
      <c r="M355" s="120"/>
      <c r="N355" s="120"/>
    </row>
    <row r="356" spans="2:14">
      <c r="B356" s="119"/>
      <c r="C356" s="119"/>
      <c r="D356" s="119"/>
      <c r="E356" s="119"/>
      <c r="F356" s="119"/>
      <c r="G356" s="119"/>
      <c r="H356" s="120"/>
      <c r="I356" s="120"/>
      <c r="J356" s="120"/>
      <c r="K356" s="120"/>
      <c r="L356" s="120"/>
      <c r="M356" s="120"/>
      <c r="N356" s="120"/>
    </row>
    <row r="357" spans="2:14">
      <c r="B357" s="119"/>
      <c r="C357" s="119"/>
      <c r="D357" s="119"/>
      <c r="E357" s="119"/>
      <c r="F357" s="119"/>
      <c r="G357" s="119"/>
      <c r="H357" s="120"/>
      <c r="I357" s="120"/>
      <c r="J357" s="120"/>
      <c r="K357" s="120"/>
      <c r="L357" s="120"/>
      <c r="M357" s="120"/>
      <c r="N357" s="120"/>
    </row>
    <row r="358" spans="2:14">
      <c r="B358" s="119"/>
      <c r="C358" s="119"/>
      <c r="D358" s="119"/>
      <c r="E358" s="119"/>
      <c r="F358" s="119"/>
      <c r="G358" s="119"/>
      <c r="H358" s="120"/>
      <c r="I358" s="120"/>
      <c r="J358" s="120"/>
      <c r="K358" s="120"/>
      <c r="L358" s="120"/>
      <c r="M358" s="120"/>
      <c r="N358" s="120"/>
    </row>
    <row r="359" spans="2:14">
      <c r="B359" s="119"/>
      <c r="C359" s="119"/>
      <c r="D359" s="119"/>
      <c r="E359" s="119"/>
      <c r="F359" s="119"/>
      <c r="G359" s="119"/>
      <c r="H359" s="120"/>
      <c r="I359" s="120"/>
      <c r="J359" s="120"/>
      <c r="K359" s="120"/>
      <c r="L359" s="120"/>
      <c r="M359" s="120"/>
      <c r="N359" s="120"/>
    </row>
    <row r="360" spans="2:14">
      <c r="B360" s="119"/>
      <c r="C360" s="119"/>
      <c r="D360" s="119"/>
      <c r="E360" s="119"/>
      <c r="F360" s="119"/>
      <c r="G360" s="119"/>
      <c r="H360" s="120"/>
      <c r="I360" s="120"/>
      <c r="J360" s="120"/>
      <c r="K360" s="120"/>
      <c r="L360" s="120"/>
      <c r="M360" s="120"/>
      <c r="N360" s="120"/>
    </row>
    <row r="361" spans="2:14">
      <c r="B361" s="119"/>
      <c r="C361" s="119"/>
      <c r="D361" s="119"/>
      <c r="E361" s="119"/>
      <c r="F361" s="119"/>
      <c r="G361" s="119"/>
      <c r="H361" s="120"/>
      <c r="I361" s="120"/>
      <c r="J361" s="120"/>
      <c r="K361" s="120"/>
      <c r="L361" s="120"/>
      <c r="M361" s="120"/>
      <c r="N361" s="120"/>
    </row>
    <row r="362" spans="2:14">
      <c r="B362" s="119"/>
      <c r="C362" s="119"/>
      <c r="D362" s="119"/>
      <c r="E362" s="119"/>
      <c r="F362" s="119"/>
      <c r="G362" s="119"/>
      <c r="H362" s="120"/>
      <c r="I362" s="120"/>
      <c r="J362" s="120"/>
      <c r="K362" s="120"/>
      <c r="L362" s="120"/>
      <c r="M362" s="120"/>
      <c r="N362" s="120"/>
    </row>
    <row r="363" spans="2:14">
      <c r="B363" s="119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</row>
    <row r="364" spans="2:14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</row>
    <row r="365" spans="2:14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</row>
    <row r="366" spans="2:14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</row>
    <row r="367" spans="2:14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</row>
    <row r="368" spans="2:14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</row>
    <row r="369" spans="2:14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</row>
    <row r="370" spans="2:14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</row>
    <row r="371" spans="2:14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</row>
    <row r="372" spans="2:14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</row>
    <row r="373" spans="2:14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</row>
    <row r="374" spans="2:14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</row>
    <row r="375" spans="2:14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</row>
    <row r="376" spans="2:14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</row>
    <row r="377" spans="2:14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</row>
    <row r="378" spans="2:14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</row>
    <row r="379" spans="2:14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</row>
    <row r="380" spans="2:14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</row>
    <row r="381" spans="2:14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</row>
    <row r="382" spans="2:14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</row>
    <row r="383" spans="2:14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</row>
    <row r="384" spans="2:14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</row>
    <row r="385" spans="2:14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</row>
    <row r="386" spans="2:14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</row>
    <row r="387" spans="2:14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</row>
    <row r="388" spans="2:14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</row>
    <row r="389" spans="2:14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</row>
    <row r="390" spans="2:14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</row>
    <row r="391" spans="2:14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</row>
    <row r="392" spans="2:14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</row>
    <row r="393" spans="2:14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</row>
    <row r="394" spans="2:14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</row>
    <row r="395" spans="2:14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</row>
    <row r="396" spans="2:14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</row>
    <row r="397" spans="2:14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</row>
    <row r="398" spans="2:14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</row>
    <row r="399" spans="2:14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</row>
    <row r="400" spans="2:14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</row>
    <row r="401" spans="2:14">
      <c r="B401" s="119"/>
      <c r="C401" s="119"/>
      <c r="D401" s="119"/>
      <c r="E401" s="119"/>
      <c r="F401" s="119"/>
      <c r="G401" s="119"/>
      <c r="H401" s="120"/>
      <c r="I401" s="120"/>
      <c r="J401" s="120"/>
      <c r="K401" s="120"/>
      <c r="L401" s="120"/>
      <c r="M401" s="120"/>
      <c r="N401" s="120"/>
    </row>
    <row r="402" spans="2:14">
      <c r="B402" s="119"/>
      <c r="C402" s="119"/>
      <c r="D402" s="119"/>
      <c r="E402" s="119"/>
      <c r="F402" s="119"/>
      <c r="G402" s="119"/>
      <c r="H402" s="120"/>
      <c r="I402" s="120"/>
      <c r="J402" s="120"/>
      <c r="K402" s="120"/>
      <c r="L402" s="120"/>
      <c r="M402" s="120"/>
      <c r="N402" s="120"/>
    </row>
    <row r="403" spans="2:14">
      <c r="B403" s="119"/>
      <c r="C403" s="119"/>
      <c r="D403" s="119"/>
      <c r="E403" s="119"/>
      <c r="F403" s="119"/>
      <c r="G403" s="119"/>
      <c r="H403" s="120"/>
      <c r="I403" s="120"/>
      <c r="J403" s="120"/>
      <c r="K403" s="120"/>
      <c r="L403" s="120"/>
      <c r="M403" s="120"/>
      <c r="N403" s="120"/>
    </row>
    <row r="404" spans="2:14">
      <c r="B404" s="119"/>
      <c r="C404" s="119"/>
      <c r="D404" s="119"/>
      <c r="E404" s="119"/>
      <c r="F404" s="119"/>
      <c r="G404" s="119"/>
      <c r="H404" s="120"/>
      <c r="I404" s="120"/>
      <c r="J404" s="120"/>
      <c r="K404" s="120"/>
      <c r="L404" s="120"/>
      <c r="M404" s="120"/>
      <c r="N404" s="120"/>
    </row>
    <row r="405" spans="2:14">
      <c r="B405" s="119"/>
      <c r="C405" s="119"/>
      <c r="D405" s="119"/>
      <c r="E405" s="119"/>
      <c r="F405" s="119"/>
      <c r="G405" s="119"/>
      <c r="H405" s="120"/>
      <c r="I405" s="120"/>
      <c r="J405" s="120"/>
      <c r="K405" s="120"/>
      <c r="L405" s="120"/>
      <c r="M405" s="120"/>
      <c r="N405" s="120"/>
    </row>
    <row r="406" spans="2:14">
      <c r="B406" s="119"/>
      <c r="C406" s="119"/>
      <c r="D406" s="119"/>
      <c r="E406" s="119"/>
      <c r="F406" s="119"/>
      <c r="G406" s="119"/>
      <c r="H406" s="120"/>
      <c r="I406" s="120"/>
      <c r="J406" s="120"/>
      <c r="K406" s="120"/>
      <c r="L406" s="120"/>
      <c r="M406" s="120"/>
      <c r="N406" s="120"/>
    </row>
    <row r="407" spans="2:14">
      <c r="B407" s="119"/>
      <c r="C407" s="119"/>
      <c r="D407" s="119"/>
      <c r="E407" s="119"/>
      <c r="F407" s="119"/>
      <c r="G407" s="119"/>
      <c r="H407" s="120"/>
      <c r="I407" s="120"/>
      <c r="J407" s="120"/>
      <c r="K407" s="120"/>
      <c r="L407" s="120"/>
      <c r="M407" s="120"/>
      <c r="N407" s="120"/>
    </row>
    <row r="408" spans="2:14">
      <c r="B408" s="119"/>
      <c r="C408" s="119"/>
      <c r="D408" s="119"/>
      <c r="E408" s="119"/>
      <c r="F408" s="119"/>
      <c r="G408" s="119"/>
      <c r="H408" s="120"/>
      <c r="I408" s="120"/>
      <c r="J408" s="120"/>
      <c r="K408" s="120"/>
      <c r="L408" s="120"/>
      <c r="M408" s="120"/>
      <c r="N408" s="120"/>
    </row>
    <row r="409" spans="2:14">
      <c r="B409" s="119"/>
      <c r="C409" s="119"/>
      <c r="D409" s="119"/>
      <c r="E409" s="119"/>
      <c r="F409" s="119"/>
      <c r="G409" s="119"/>
      <c r="H409" s="120"/>
      <c r="I409" s="120"/>
      <c r="J409" s="120"/>
      <c r="K409" s="120"/>
      <c r="L409" s="120"/>
      <c r="M409" s="120"/>
      <c r="N409" s="120"/>
    </row>
    <row r="410" spans="2:14">
      <c r="B410" s="119"/>
      <c r="C410" s="119"/>
      <c r="D410" s="119"/>
      <c r="E410" s="119"/>
      <c r="F410" s="119"/>
      <c r="G410" s="119"/>
      <c r="H410" s="120"/>
      <c r="I410" s="120"/>
      <c r="J410" s="120"/>
      <c r="K410" s="120"/>
      <c r="L410" s="120"/>
      <c r="M410" s="120"/>
      <c r="N410" s="120"/>
    </row>
    <row r="411" spans="2:14">
      <c r="B411" s="119"/>
      <c r="C411" s="119"/>
      <c r="D411" s="119"/>
      <c r="E411" s="119"/>
      <c r="F411" s="119"/>
      <c r="G411" s="119"/>
      <c r="H411" s="120"/>
      <c r="I411" s="120"/>
      <c r="J411" s="120"/>
      <c r="K411" s="120"/>
      <c r="L411" s="120"/>
      <c r="M411" s="120"/>
      <c r="N411" s="120"/>
    </row>
    <row r="412" spans="2:14">
      <c r="B412" s="119"/>
      <c r="C412" s="119"/>
      <c r="D412" s="119"/>
      <c r="E412" s="119"/>
      <c r="F412" s="119"/>
      <c r="G412" s="119"/>
      <c r="H412" s="120"/>
      <c r="I412" s="120"/>
      <c r="J412" s="120"/>
      <c r="K412" s="120"/>
      <c r="L412" s="120"/>
      <c r="M412" s="120"/>
      <c r="N412" s="120"/>
    </row>
    <row r="413" spans="2:14">
      <c r="B413" s="119"/>
      <c r="C413" s="119"/>
      <c r="D413" s="119"/>
      <c r="E413" s="119"/>
      <c r="F413" s="119"/>
      <c r="G413" s="119"/>
      <c r="H413" s="120"/>
      <c r="I413" s="120"/>
      <c r="J413" s="120"/>
      <c r="K413" s="120"/>
      <c r="L413" s="120"/>
      <c r="M413" s="120"/>
      <c r="N413" s="120"/>
    </row>
    <row r="414" spans="2:14">
      <c r="B414" s="119"/>
      <c r="C414" s="119"/>
      <c r="D414" s="119"/>
      <c r="E414" s="119"/>
      <c r="F414" s="119"/>
      <c r="G414" s="119"/>
      <c r="H414" s="120"/>
      <c r="I414" s="120"/>
      <c r="J414" s="120"/>
      <c r="K414" s="120"/>
      <c r="L414" s="120"/>
      <c r="M414" s="120"/>
      <c r="N414" s="120"/>
    </row>
    <row r="415" spans="2:14">
      <c r="B415" s="119"/>
      <c r="C415" s="119"/>
      <c r="D415" s="119"/>
      <c r="E415" s="119"/>
      <c r="F415" s="119"/>
      <c r="G415" s="119"/>
      <c r="H415" s="120"/>
      <c r="I415" s="120"/>
      <c r="J415" s="120"/>
      <c r="K415" s="120"/>
      <c r="L415" s="120"/>
      <c r="M415" s="120"/>
      <c r="N415" s="120"/>
    </row>
    <row r="416" spans="2:14">
      <c r="B416" s="119"/>
      <c r="C416" s="119"/>
      <c r="D416" s="119"/>
      <c r="E416" s="119"/>
      <c r="F416" s="119"/>
      <c r="G416" s="119"/>
      <c r="H416" s="120"/>
      <c r="I416" s="120"/>
      <c r="J416" s="120"/>
      <c r="K416" s="120"/>
      <c r="L416" s="120"/>
      <c r="M416" s="120"/>
      <c r="N416" s="120"/>
    </row>
    <row r="417" spans="2:14">
      <c r="B417" s="119"/>
      <c r="C417" s="119"/>
      <c r="D417" s="119"/>
      <c r="E417" s="119"/>
      <c r="F417" s="119"/>
      <c r="G417" s="119"/>
      <c r="H417" s="120"/>
      <c r="I417" s="120"/>
      <c r="J417" s="120"/>
      <c r="K417" s="120"/>
      <c r="L417" s="120"/>
      <c r="M417" s="120"/>
      <c r="N417" s="120"/>
    </row>
    <row r="418" spans="2:14">
      <c r="B418" s="119"/>
      <c r="C418" s="119"/>
      <c r="D418" s="119"/>
      <c r="E418" s="119"/>
      <c r="F418" s="119"/>
      <c r="G418" s="119"/>
      <c r="H418" s="120"/>
      <c r="I418" s="120"/>
      <c r="J418" s="120"/>
      <c r="K418" s="120"/>
      <c r="L418" s="120"/>
      <c r="M418" s="120"/>
      <c r="N418" s="120"/>
    </row>
    <row r="419" spans="2:14">
      <c r="B419" s="119"/>
      <c r="C419" s="119"/>
      <c r="D419" s="119"/>
      <c r="E419" s="119"/>
      <c r="F419" s="119"/>
      <c r="G419" s="119"/>
      <c r="H419" s="120"/>
      <c r="I419" s="120"/>
      <c r="J419" s="120"/>
      <c r="K419" s="120"/>
      <c r="L419" s="120"/>
      <c r="M419" s="120"/>
      <c r="N419" s="120"/>
    </row>
    <row r="420" spans="2:14">
      <c r="B420" s="119"/>
      <c r="C420" s="119"/>
      <c r="D420" s="119"/>
      <c r="E420" s="119"/>
      <c r="F420" s="119"/>
      <c r="G420" s="119"/>
      <c r="H420" s="120"/>
      <c r="I420" s="120"/>
      <c r="J420" s="120"/>
      <c r="K420" s="120"/>
      <c r="L420" s="120"/>
      <c r="M420" s="120"/>
      <c r="N420" s="120"/>
    </row>
    <row r="421" spans="2:14">
      <c r="B421" s="119"/>
      <c r="C421" s="119"/>
      <c r="D421" s="119"/>
      <c r="E421" s="119"/>
      <c r="F421" s="119"/>
      <c r="G421" s="119"/>
      <c r="H421" s="120"/>
      <c r="I421" s="120"/>
      <c r="J421" s="120"/>
      <c r="K421" s="120"/>
      <c r="L421" s="120"/>
      <c r="M421" s="120"/>
      <c r="N421" s="120"/>
    </row>
    <row r="422" spans="2:14">
      <c r="B422" s="119"/>
      <c r="C422" s="119"/>
      <c r="D422" s="119"/>
      <c r="E422" s="119"/>
      <c r="F422" s="119"/>
      <c r="G422" s="119"/>
      <c r="H422" s="120"/>
      <c r="I422" s="120"/>
      <c r="J422" s="120"/>
      <c r="K422" s="120"/>
      <c r="L422" s="120"/>
      <c r="M422" s="120"/>
      <c r="N422" s="120"/>
    </row>
    <row r="423" spans="2:14">
      <c r="B423" s="119"/>
      <c r="C423" s="119"/>
      <c r="D423" s="119"/>
      <c r="E423" s="119"/>
      <c r="F423" s="119"/>
      <c r="G423" s="119"/>
      <c r="H423" s="120"/>
      <c r="I423" s="120"/>
      <c r="J423" s="120"/>
      <c r="K423" s="120"/>
      <c r="L423" s="120"/>
      <c r="M423" s="120"/>
      <c r="N423" s="120"/>
    </row>
    <row r="424" spans="2:14">
      <c r="B424" s="119"/>
      <c r="C424" s="119"/>
      <c r="D424" s="119"/>
      <c r="E424" s="119"/>
      <c r="F424" s="119"/>
      <c r="G424" s="119"/>
      <c r="H424" s="120"/>
      <c r="I424" s="120"/>
      <c r="J424" s="120"/>
      <c r="K424" s="120"/>
      <c r="L424" s="120"/>
      <c r="M424" s="120"/>
      <c r="N424" s="120"/>
    </row>
    <row r="425" spans="2:14">
      <c r="B425" s="119"/>
      <c r="C425" s="119"/>
      <c r="D425" s="119"/>
      <c r="E425" s="119"/>
      <c r="F425" s="119"/>
      <c r="G425" s="119"/>
      <c r="H425" s="120"/>
      <c r="I425" s="120"/>
      <c r="J425" s="120"/>
      <c r="K425" s="120"/>
      <c r="L425" s="120"/>
      <c r="M425" s="120"/>
      <c r="N425" s="120"/>
    </row>
    <row r="426" spans="2:14">
      <c r="B426" s="119"/>
      <c r="C426" s="119"/>
      <c r="D426" s="119"/>
      <c r="E426" s="119"/>
      <c r="F426" s="119"/>
      <c r="G426" s="119"/>
      <c r="H426" s="120"/>
      <c r="I426" s="120"/>
      <c r="J426" s="120"/>
      <c r="K426" s="120"/>
      <c r="L426" s="120"/>
      <c r="M426" s="120"/>
      <c r="N426" s="120"/>
    </row>
    <row r="427" spans="2:14">
      <c r="B427" s="119"/>
      <c r="C427" s="119"/>
      <c r="D427" s="119"/>
      <c r="E427" s="119"/>
      <c r="F427" s="119"/>
      <c r="G427" s="119"/>
      <c r="H427" s="120"/>
      <c r="I427" s="120"/>
      <c r="J427" s="120"/>
      <c r="K427" s="120"/>
      <c r="L427" s="120"/>
      <c r="M427" s="120"/>
      <c r="N427" s="120"/>
    </row>
    <row r="428" spans="2:14">
      <c r="B428" s="119"/>
      <c r="C428" s="119"/>
      <c r="D428" s="119"/>
      <c r="E428" s="119"/>
      <c r="F428" s="119"/>
      <c r="G428" s="119"/>
      <c r="H428" s="120"/>
      <c r="I428" s="120"/>
      <c r="J428" s="120"/>
      <c r="K428" s="120"/>
      <c r="L428" s="120"/>
      <c r="M428" s="120"/>
      <c r="N428" s="120"/>
    </row>
    <row r="429" spans="2:14">
      <c r="B429" s="119"/>
      <c r="C429" s="119"/>
      <c r="D429" s="119"/>
      <c r="E429" s="119"/>
      <c r="F429" s="119"/>
      <c r="G429" s="119"/>
      <c r="H429" s="120"/>
      <c r="I429" s="120"/>
      <c r="J429" s="120"/>
      <c r="K429" s="120"/>
      <c r="L429" s="120"/>
      <c r="M429" s="120"/>
      <c r="N429" s="120"/>
    </row>
    <row r="430" spans="2:14">
      <c r="B430" s="119"/>
      <c r="C430" s="119"/>
      <c r="D430" s="119"/>
      <c r="E430" s="119"/>
      <c r="F430" s="119"/>
      <c r="G430" s="119"/>
      <c r="H430" s="120"/>
      <c r="I430" s="120"/>
      <c r="J430" s="120"/>
      <c r="K430" s="120"/>
      <c r="L430" s="120"/>
      <c r="M430" s="120"/>
      <c r="N430" s="120"/>
    </row>
    <row r="431" spans="2:14">
      <c r="B431" s="119"/>
      <c r="C431" s="119"/>
      <c r="D431" s="119"/>
      <c r="E431" s="119"/>
      <c r="F431" s="119"/>
      <c r="G431" s="119"/>
      <c r="H431" s="120"/>
      <c r="I431" s="120"/>
      <c r="J431" s="120"/>
      <c r="K431" s="120"/>
      <c r="L431" s="120"/>
      <c r="M431" s="120"/>
      <c r="N431" s="120"/>
    </row>
    <row r="432" spans="2:14">
      <c r="B432" s="119"/>
      <c r="C432" s="119"/>
      <c r="D432" s="119"/>
      <c r="E432" s="119"/>
      <c r="F432" s="119"/>
      <c r="G432" s="119"/>
      <c r="H432" s="120"/>
      <c r="I432" s="120"/>
      <c r="J432" s="120"/>
      <c r="K432" s="120"/>
      <c r="L432" s="120"/>
      <c r="M432" s="120"/>
      <c r="N432" s="120"/>
    </row>
    <row r="433" spans="2:14">
      <c r="B433" s="119"/>
      <c r="C433" s="119"/>
      <c r="D433" s="119"/>
      <c r="E433" s="119"/>
      <c r="F433" s="119"/>
      <c r="G433" s="119"/>
      <c r="H433" s="120"/>
      <c r="I433" s="120"/>
      <c r="J433" s="120"/>
      <c r="K433" s="120"/>
      <c r="L433" s="120"/>
      <c r="M433" s="120"/>
      <c r="N433" s="120"/>
    </row>
    <row r="434" spans="2:14">
      <c r="B434" s="119"/>
      <c r="C434" s="119"/>
      <c r="D434" s="119"/>
      <c r="E434" s="119"/>
      <c r="F434" s="119"/>
      <c r="G434" s="119"/>
      <c r="H434" s="120"/>
      <c r="I434" s="120"/>
      <c r="J434" s="120"/>
      <c r="K434" s="120"/>
      <c r="L434" s="120"/>
      <c r="M434" s="120"/>
      <c r="N434" s="120"/>
    </row>
    <row r="435" spans="2:14">
      <c r="B435" s="119"/>
      <c r="C435" s="119"/>
      <c r="D435" s="119"/>
      <c r="E435" s="119"/>
      <c r="F435" s="119"/>
      <c r="G435" s="119"/>
      <c r="H435" s="120"/>
      <c r="I435" s="120"/>
      <c r="J435" s="120"/>
      <c r="K435" s="120"/>
      <c r="L435" s="120"/>
      <c r="M435" s="120"/>
      <c r="N435" s="120"/>
    </row>
    <row r="436" spans="2:14">
      <c r="B436" s="119"/>
      <c r="C436" s="119"/>
      <c r="D436" s="119"/>
      <c r="E436" s="119"/>
      <c r="F436" s="119"/>
      <c r="G436" s="119"/>
      <c r="H436" s="120"/>
      <c r="I436" s="120"/>
      <c r="J436" s="120"/>
      <c r="K436" s="120"/>
      <c r="L436" s="120"/>
      <c r="M436" s="120"/>
      <c r="N436" s="120"/>
    </row>
    <row r="437" spans="2:14">
      <c r="B437" s="119"/>
      <c r="C437" s="119"/>
      <c r="D437" s="119"/>
      <c r="E437" s="119"/>
      <c r="F437" s="119"/>
      <c r="G437" s="119"/>
      <c r="H437" s="120"/>
      <c r="I437" s="120"/>
      <c r="J437" s="120"/>
      <c r="K437" s="120"/>
      <c r="L437" s="120"/>
      <c r="M437" s="120"/>
      <c r="N437" s="120"/>
    </row>
    <row r="438" spans="2:14">
      <c r="B438" s="119"/>
      <c r="C438" s="119"/>
      <c r="D438" s="119"/>
      <c r="E438" s="119"/>
      <c r="F438" s="119"/>
      <c r="G438" s="119"/>
      <c r="H438" s="120"/>
      <c r="I438" s="120"/>
      <c r="J438" s="120"/>
      <c r="K438" s="120"/>
      <c r="L438" s="120"/>
      <c r="M438" s="120"/>
      <c r="N438" s="120"/>
    </row>
    <row r="439" spans="2:14">
      <c r="B439" s="119"/>
      <c r="C439" s="119"/>
      <c r="D439" s="119"/>
      <c r="E439" s="119"/>
      <c r="F439" s="119"/>
      <c r="G439" s="119"/>
      <c r="H439" s="120"/>
      <c r="I439" s="120"/>
      <c r="J439" s="120"/>
      <c r="K439" s="120"/>
      <c r="L439" s="120"/>
      <c r="M439" s="120"/>
      <c r="N439" s="120"/>
    </row>
    <row r="440" spans="2:14">
      <c r="B440" s="119"/>
      <c r="C440" s="119"/>
      <c r="D440" s="119"/>
      <c r="E440" s="119"/>
      <c r="F440" s="119"/>
      <c r="G440" s="119"/>
      <c r="H440" s="120"/>
      <c r="I440" s="120"/>
      <c r="J440" s="120"/>
      <c r="K440" s="120"/>
      <c r="L440" s="120"/>
      <c r="M440" s="120"/>
      <c r="N440" s="120"/>
    </row>
    <row r="441" spans="2:14">
      <c r="B441" s="119"/>
      <c r="C441" s="119"/>
      <c r="D441" s="119"/>
      <c r="E441" s="119"/>
      <c r="F441" s="119"/>
      <c r="G441" s="119"/>
      <c r="H441" s="120"/>
      <c r="I441" s="120"/>
      <c r="J441" s="120"/>
      <c r="K441" s="120"/>
      <c r="L441" s="120"/>
      <c r="M441" s="120"/>
      <c r="N441" s="120"/>
    </row>
    <row r="442" spans="2:14">
      <c r="B442" s="119"/>
      <c r="C442" s="119"/>
      <c r="D442" s="119"/>
      <c r="E442" s="119"/>
      <c r="F442" s="119"/>
      <c r="G442" s="119"/>
      <c r="H442" s="120"/>
      <c r="I442" s="120"/>
      <c r="J442" s="120"/>
      <c r="K442" s="120"/>
      <c r="L442" s="120"/>
      <c r="M442" s="120"/>
      <c r="N442" s="120"/>
    </row>
    <row r="443" spans="2:14">
      <c r="B443" s="119"/>
      <c r="C443" s="119"/>
      <c r="D443" s="119"/>
      <c r="E443" s="119"/>
      <c r="F443" s="119"/>
      <c r="G443" s="119"/>
      <c r="H443" s="120"/>
      <c r="I443" s="120"/>
      <c r="J443" s="120"/>
      <c r="K443" s="120"/>
      <c r="L443" s="120"/>
      <c r="M443" s="120"/>
      <c r="N443" s="120"/>
    </row>
    <row r="444" spans="2:14">
      <c r="B444" s="119"/>
      <c r="C444" s="119"/>
      <c r="D444" s="119"/>
      <c r="E444" s="119"/>
      <c r="F444" s="119"/>
      <c r="G444" s="119"/>
      <c r="H444" s="120"/>
      <c r="I444" s="120"/>
      <c r="J444" s="120"/>
      <c r="K444" s="120"/>
      <c r="L444" s="120"/>
      <c r="M444" s="120"/>
      <c r="N444" s="120"/>
    </row>
    <row r="445" spans="2:14">
      <c r="B445" s="119"/>
      <c r="C445" s="119"/>
      <c r="D445" s="119"/>
      <c r="E445" s="119"/>
      <c r="F445" s="119"/>
      <c r="G445" s="119"/>
      <c r="H445" s="120"/>
      <c r="I445" s="120"/>
      <c r="J445" s="120"/>
      <c r="K445" s="120"/>
      <c r="L445" s="120"/>
      <c r="M445" s="120"/>
      <c r="N445" s="120"/>
    </row>
    <row r="446" spans="2:14">
      <c r="B446" s="119"/>
      <c r="C446" s="119"/>
      <c r="D446" s="119"/>
      <c r="E446" s="119"/>
      <c r="F446" s="119"/>
      <c r="G446" s="119"/>
      <c r="H446" s="120"/>
      <c r="I446" s="120"/>
      <c r="J446" s="120"/>
      <c r="K446" s="120"/>
      <c r="L446" s="120"/>
      <c r="M446" s="120"/>
      <c r="N446" s="120"/>
    </row>
    <row r="447" spans="2:14">
      <c r="B447" s="119"/>
      <c r="C447" s="119"/>
      <c r="D447" s="119"/>
      <c r="E447" s="119"/>
      <c r="F447" s="119"/>
      <c r="G447" s="119"/>
      <c r="H447" s="120"/>
      <c r="I447" s="120"/>
      <c r="J447" s="120"/>
      <c r="K447" s="120"/>
      <c r="L447" s="120"/>
      <c r="M447" s="120"/>
      <c r="N447" s="120"/>
    </row>
    <row r="448" spans="2:14">
      <c r="B448" s="119"/>
      <c r="C448" s="119"/>
      <c r="D448" s="119"/>
      <c r="E448" s="119"/>
      <c r="F448" s="119"/>
      <c r="G448" s="119"/>
      <c r="H448" s="120"/>
      <c r="I448" s="120"/>
      <c r="J448" s="120"/>
      <c r="K448" s="120"/>
      <c r="L448" s="120"/>
      <c r="M448" s="120"/>
      <c r="N448" s="120"/>
    </row>
    <row r="449" spans="2:14">
      <c r="B449" s="119"/>
      <c r="C449" s="119"/>
      <c r="D449" s="119"/>
      <c r="E449" s="119"/>
      <c r="F449" s="119"/>
      <c r="G449" s="119"/>
      <c r="H449" s="120"/>
      <c r="I449" s="120"/>
      <c r="J449" s="120"/>
      <c r="K449" s="120"/>
      <c r="L449" s="120"/>
      <c r="M449" s="120"/>
      <c r="N449" s="120"/>
    </row>
    <row r="450" spans="2:14">
      <c r="B450" s="119"/>
      <c r="C450" s="119"/>
      <c r="D450" s="119"/>
      <c r="E450" s="119"/>
      <c r="F450" s="119"/>
      <c r="G450" s="119"/>
      <c r="H450" s="120"/>
      <c r="I450" s="120"/>
      <c r="J450" s="120"/>
      <c r="K450" s="120"/>
      <c r="L450" s="120"/>
      <c r="M450" s="120"/>
      <c r="N450" s="120"/>
    </row>
    <row r="451" spans="2:14">
      <c r="B451" s="119"/>
      <c r="C451" s="119"/>
      <c r="D451" s="119"/>
      <c r="E451" s="119"/>
      <c r="F451" s="119"/>
      <c r="G451" s="119"/>
      <c r="H451" s="120"/>
      <c r="I451" s="120"/>
      <c r="J451" s="120"/>
      <c r="K451" s="120"/>
      <c r="L451" s="120"/>
      <c r="M451" s="120"/>
      <c r="N451" s="120"/>
    </row>
    <row r="452" spans="2:14">
      <c r="B452" s="119"/>
      <c r="C452" s="119"/>
      <c r="D452" s="119"/>
      <c r="E452" s="119"/>
      <c r="F452" s="119"/>
      <c r="G452" s="119"/>
      <c r="H452" s="120"/>
      <c r="I452" s="120"/>
      <c r="J452" s="120"/>
      <c r="K452" s="120"/>
      <c r="L452" s="120"/>
      <c r="M452" s="120"/>
      <c r="N452" s="120"/>
    </row>
    <row r="453" spans="2:14">
      <c r="B453" s="119"/>
      <c r="C453" s="119"/>
      <c r="D453" s="119"/>
      <c r="E453" s="119"/>
      <c r="F453" s="119"/>
      <c r="G453" s="119"/>
      <c r="H453" s="120"/>
      <c r="I453" s="120"/>
      <c r="J453" s="120"/>
      <c r="K453" s="120"/>
      <c r="L453" s="120"/>
      <c r="M453" s="120"/>
      <c r="N453" s="120"/>
    </row>
    <row r="454" spans="2:14">
      <c r="B454" s="119"/>
      <c r="C454" s="119"/>
      <c r="D454" s="119"/>
      <c r="E454" s="119"/>
      <c r="F454" s="119"/>
      <c r="G454" s="119"/>
      <c r="H454" s="120"/>
      <c r="I454" s="120"/>
      <c r="J454" s="120"/>
      <c r="K454" s="120"/>
      <c r="L454" s="120"/>
      <c r="M454" s="120"/>
      <c r="N454" s="120"/>
    </row>
    <row r="455" spans="2:14">
      <c r="B455" s="119"/>
      <c r="C455" s="119"/>
      <c r="D455" s="119"/>
      <c r="E455" s="119"/>
      <c r="F455" s="119"/>
      <c r="G455" s="119"/>
      <c r="H455" s="120"/>
      <c r="I455" s="120"/>
      <c r="J455" s="120"/>
      <c r="K455" s="120"/>
      <c r="L455" s="120"/>
      <c r="M455" s="120"/>
      <c r="N455" s="120"/>
    </row>
    <row r="456" spans="2:14">
      <c r="B456" s="119"/>
      <c r="C456" s="119"/>
      <c r="D456" s="119"/>
      <c r="E456" s="119"/>
      <c r="F456" s="119"/>
      <c r="G456" s="119"/>
      <c r="H456" s="120"/>
      <c r="I456" s="120"/>
      <c r="J456" s="120"/>
      <c r="K456" s="120"/>
      <c r="L456" s="120"/>
      <c r="M456" s="120"/>
      <c r="N456" s="120"/>
    </row>
    <row r="457" spans="2:14">
      <c r="B457" s="119"/>
      <c r="C457" s="119"/>
      <c r="D457" s="119"/>
      <c r="E457" s="119"/>
      <c r="F457" s="119"/>
      <c r="G457" s="119"/>
      <c r="H457" s="120"/>
      <c r="I457" s="120"/>
      <c r="J457" s="120"/>
      <c r="K457" s="120"/>
      <c r="L457" s="120"/>
      <c r="M457" s="120"/>
      <c r="N457" s="120"/>
    </row>
    <row r="458" spans="2:14">
      <c r="B458" s="119"/>
      <c r="C458" s="119"/>
      <c r="D458" s="119"/>
      <c r="E458" s="119"/>
      <c r="F458" s="119"/>
      <c r="G458" s="119"/>
      <c r="H458" s="120"/>
      <c r="I458" s="120"/>
      <c r="J458" s="120"/>
      <c r="K458" s="120"/>
      <c r="L458" s="120"/>
      <c r="M458" s="120"/>
      <c r="N458" s="120"/>
    </row>
    <row r="459" spans="2:14">
      <c r="B459" s="119"/>
      <c r="C459" s="119"/>
      <c r="D459" s="119"/>
      <c r="E459" s="119"/>
      <c r="F459" s="119"/>
      <c r="G459" s="119"/>
      <c r="H459" s="120"/>
      <c r="I459" s="120"/>
      <c r="J459" s="120"/>
      <c r="K459" s="120"/>
      <c r="L459" s="120"/>
      <c r="M459" s="120"/>
      <c r="N459" s="120"/>
    </row>
    <row r="460" spans="2:14">
      <c r="B460" s="119"/>
      <c r="C460" s="119"/>
      <c r="D460" s="119"/>
      <c r="E460" s="119"/>
      <c r="F460" s="119"/>
      <c r="G460" s="119"/>
      <c r="H460" s="120"/>
      <c r="I460" s="120"/>
      <c r="J460" s="120"/>
      <c r="K460" s="120"/>
      <c r="L460" s="120"/>
      <c r="M460" s="120"/>
      <c r="N460" s="120"/>
    </row>
    <row r="461" spans="2:14">
      <c r="B461" s="119"/>
      <c r="C461" s="119"/>
      <c r="D461" s="119"/>
      <c r="E461" s="119"/>
      <c r="F461" s="119"/>
      <c r="G461" s="119"/>
      <c r="H461" s="120"/>
      <c r="I461" s="120"/>
      <c r="J461" s="120"/>
      <c r="K461" s="120"/>
      <c r="L461" s="120"/>
      <c r="M461" s="120"/>
      <c r="N461" s="120"/>
    </row>
    <row r="462" spans="2:14">
      <c r="B462" s="119"/>
      <c r="C462" s="119"/>
      <c r="D462" s="119"/>
      <c r="E462" s="119"/>
      <c r="F462" s="119"/>
      <c r="G462" s="119"/>
      <c r="H462" s="120"/>
      <c r="I462" s="120"/>
      <c r="J462" s="120"/>
      <c r="K462" s="120"/>
      <c r="L462" s="120"/>
      <c r="M462" s="120"/>
      <c r="N462" s="120"/>
    </row>
    <row r="463" spans="2:14">
      <c r="B463" s="119"/>
      <c r="C463" s="119"/>
      <c r="D463" s="119"/>
      <c r="E463" s="119"/>
      <c r="F463" s="119"/>
      <c r="G463" s="119"/>
      <c r="H463" s="120"/>
      <c r="I463" s="120"/>
      <c r="J463" s="120"/>
      <c r="K463" s="120"/>
      <c r="L463" s="120"/>
      <c r="M463" s="120"/>
      <c r="N463" s="120"/>
    </row>
    <row r="464" spans="2:14">
      <c r="B464" s="119"/>
      <c r="C464" s="119"/>
      <c r="D464" s="119"/>
      <c r="E464" s="119"/>
      <c r="F464" s="119"/>
      <c r="G464" s="119"/>
      <c r="H464" s="120"/>
      <c r="I464" s="120"/>
      <c r="J464" s="120"/>
      <c r="K464" s="120"/>
      <c r="L464" s="120"/>
      <c r="M464" s="120"/>
      <c r="N464" s="120"/>
    </row>
    <row r="465" spans="2:14">
      <c r="B465" s="119"/>
      <c r="C465" s="119"/>
      <c r="D465" s="119"/>
      <c r="E465" s="119"/>
      <c r="F465" s="119"/>
      <c r="G465" s="119"/>
      <c r="H465" s="120"/>
      <c r="I465" s="120"/>
      <c r="J465" s="120"/>
      <c r="K465" s="120"/>
      <c r="L465" s="120"/>
      <c r="M465" s="120"/>
      <c r="N465" s="120"/>
    </row>
    <row r="466" spans="2:14">
      <c r="B466" s="119"/>
      <c r="C466" s="119"/>
      <c r="D466" s="119"/>
      <c r="E466" s="119"/>
      <c r="F466" s="119"/>
      <c r="G466" s="119"/>
      <c r="H466" s="120"/>
      <c r="I466" s="120"/>
      <c r="J466" s="120"/>
      <c r="K466" s="120"/>
      <c r="L466" s="120"/>
      <c r="M466" s="120"/>
      <c r="N466" s="120"/>
    </row>
    <row r="467" spans="2:14">
      <c r="B467" s="119"/>
      <c r="C467" s="119"/>
      <c r="D467" s="119"/>
      <c r="E467" s="119"/>
      <c r="F467" s="119"/>
      <c r="G467" s="119"/>
      <c r="H467" s="120"/>
      <c r="I467" s="120"/>
      <c r="J467" s="120"/>
      <c r="K467" s="120"/>
      <c r="L467" s="120"/>
      <c r="M467" s="120"/>
      <c r="N467" s="120"/>
    </row>
    <row r="468" spans="2:14">
      <c r="B468" s="119"/>
      <c r="C468" s="119"/>
      <c r="D468" s="119"/>
      <c r="E468" s="119"/>
      <c r="F468" s="119"/>
      <c r="G468" s="119"/>
      <c r="H468" s="120"/>
      <c r="I468" s="120"/>
      <c r="J468" s="120"/>
      <c r="K468" s="120"/>
      <c r="L468" s="120"/>
      <c r="M468" s="120"/>
      <c r="N468" s="120"/>
    </row>
    <row r="469" spans="2:14">
      <c r="B469" s="119"/>
      <c r="C469" s="119"/>
      <c r="D469" s="119"/>
      <c r="E469" s="119"/>
      <c r="F469" s="119"/>
      <c r="G469" s="119"/>
      <c r="H469" s="120"/>
      <c r="I469" s="120"/>
      <c r="J469" s="120"/>
      <c r="K469" s="120"/>
      <c r="L469" s="120"/>
      <c r="M469" s="120"/>
      <c r="N469" s="120"/>
    </row>
    <row r="470" spans="2:14">
      <c r="B470" s="119"/>
      <c r="C470" s="119"/>
      <c r="D470" s="119"/>
      <c r="E470" s="119"/>
      <c r="F470" s="119"/>
      <c r="G470" s="119"/>
      <c r="H470" s="120"/>
      <c r="I470" s="120"/>
      <c r="J470" s="120"/>
      <c r="K470" s="120"/>
      <c r="L470" s="120"/>
      <c r="M470" s="120"/>
      <c r="N470" s="120"/>
    </row>
    <row r="471" spans="2:14">
      <c r="B471" s="119"/>
      <c r="C471" s="119"/>
      <c r="D471" s="119"/>
      <c r="E471" s="119"/>
      <c r="F471" s="119"/>
      <c r="G471" s="119"/>
      <c r="H471" s="120"/>
      <c r="I471" s="120"/>
      <c r="J471" s="120"/>
      <c r="K471" s="120"/>
      <c r="L471" s="120"/>
      <c r="M471" s="120"/>
      <c r="N471" s="120"/>
    </row>
    <row r="472" spans="2:14">
      <c r="B472" s="119"/>
      <c r="C472" s="119"/>
      <c r="D472" s="119"/>
      <c r="E472" s="119"/>
      <c r="F472" s="119"/>
      <c r="G472" s="119"/>
      <c r="H472" s="120"/>
      <c r="I472" s="120"/>
      <c r="J472" s="120"/>
      <c r="K472" s="120"/>
      <c r="L472" s="120"/>
      <c r="M472" s="120"/>
      <c r="N472" s="120"/>
    </row>
    <row r="473" spans="2:14">
      <c r="B473" s="119"/>
      <c r="C473" s="119"/>
      <c r="D473" s="119"/>
      <c r="E473" s="119"/>
      <c r="F473" s="119"/>
      <c r="G473" s="119"/>
      <c r="H473" s="120"/>
      <c r="I473" s="120"/>
      <c r="J473" s="120"/>
      <c r="K473" s="120"/>
      <c r="L473" s="120"/>
      <c r="M473" s="120"/>
      <c r="N473" s="120"/>
    </row>
    <row r="474" spans="2:14">
      <c r="B474" s="119"/>
      <c r="C474" s="119"/>
      <c r="D474" s="119"/>
      <c r="E474" s="119"/>
      <c r="F474" s="119"/>
      <c r="G474" s="119"/>
      <c r="H474" s="120"/>
      <c r="I474" s="120"/>
      <c r="J474" s="120"/>
      <c r="K474" s="120"/>
      <c r="L474" s="120"/>
      <c r="M474" s="120"/>
      <c r="N474" s="120"/>
    </row>
    <row r="475" spans="2:14">
      <c r="B475" s="119"/>
      <c r="C475" s="119"/>
      <c r="D475" s="119"/>
      <c r="E475" s="119"/>
      <c r="F475" s="119"/>
      <c r="G475" s="119"/>
      <c r="H475" s="120"/>
      <c r="I475" s="120"/>
      <c r="J475" s="120"/>
      <c r="K475" s="120"/>
      <c r="L475" s="120"/>
      <c r="M475" s="120"/>
      <c r="N475" s="120"/>
    </row>
    <row r="476" spans="2:14">
      <c r="B476" s="119"/>
      <c r="C476" s="119"/>
      <c r="D476" s="119"/>
      <c r="E476" s="119"/>
      <c r="F476" s="119"/>
      <c r="G476" s="119"/>
      <c r="H476" s="120"/>
      <c r="I476" s="120"/>
      <c r="J476" s="120"/>
      <c r="K476" s="120"/>
      <c r="L476" s="120"/>
      <c r="M476" s="120"/>
      <c r="N476" s="120"/>
    </row>
    <row r="477" spans="2:14">
      <c r="B477" s="119"/>
      <c r="C477" s="119"/>
      <c r="D477" s="119"/>
      <c r="E477" s="119"/>
      <c r="F477" s="119"/>
      <c r="G477" s="119"/>
      <c r="H477" s="120"/>
      <c r="I477" s="120"/>
      <c r="J477" s="120"/>
      <c r="K477" s="120"/>
      <c r="L477" s="120"/>
      <c r="M477" s="120"/>
      <c r="N477" s="120"/>
    </row>
    <row r="478" spans="2:14">
      <c r="B478" s="119"/>
      <c r="C478" s="119"/>
      <c r="D478" s="119"/>
      <c r="E478" s="119"/>
      <c r="F478" s="119"/>
      <c r="G478" s="119"/>
      <c r="H478" s="120"/>
      <c r="I478" s="120"/>
      <c r="J478" s="120"/>
      <c r="K478" s="120"/>
      <c r="L478" s="120"/>
      <c r="M478" s="120"/>
      <c r="N478" s="120"/>
    </row>
    <row r="479" spans="2:14">
      <c r="B479" s="119"/>
      <c r="C479" s="119"/>
      <c r="D479" s="119"/>
      <c r="E479" s="119"/>
      <c r="F479" s="119"/>
      <c r="G479" s="119"/>
      <c r="H479" s="120"/>
      <c r="I479" s="120"/>
      <c r="J479" s="120"/>
      <c r="K479" s="120"/>
      <c r="L479" s="120"/>
      <c r="M479" s="120"/>
      <c r="N479" s="120"/>
    </row>
    <row r="480" spans="2:14">
      <c r="B480" s="119"/>
      <c r="C480" s="119"/>
      <c r="D480" s="119"/>
      <c r="E480" s="119"/>
      <c r="F480" s="119"/>
      <c r="G480" s="119"/>
      <c r="H480" s="120"/>
      <c r="I480" s="120"/>
      <c r="J480" s="120"/>
      <c r="K480" s="120"/>
      <c r="L480" s="120"/>
      <c r="M480" s="120"/>
      <c r="N480" s="120"/>
    </row>
    <row r="481" spans="2:14">
      <c r="B481" s="119"/>
      <c r="C481" s="119"/>
      <c r="D481" s="119"/>
      <c r="E481" s="119"/>
      <c r="F481" s="119"/>
      <c r="G481" s="119"/>
      <c r="H481" s="120"/>
      <c r="I481" s="120"/>
      <c r="J481" s="120"/>
      <c r="K481" s="120"/>
      <c r="L481" s="120"/>
      <c r="M481" s="120"/>
      <c r="N481" s="120"/>
    </row>
    <row r="482" spans="2:14">
      <c r="B482" s="119"/>
      <c r="C482" s="119"/>
      <c r="D482" s="119"/>
      <c r="E482" s="119"/>
      <c r="F482" s="119"/>
      <c r="G482" s="119"/>
      <c r="H482" s="120"/>
      <c r="I482" s="120"/>
      <c r="J482" s="120"/>
      <c r="K482" s="120"/>
      <c r="L482" s="120"/>
      <c r="M482" s="120"/>
      <c r="N482" s="120"/>
    </row>
    <row r="483" spans="2:14">
      <c r="B483" s="119"/>
      <c r="C483" s="119"/>
      <c r="D483" s="119"/>
      <c r="E483" s="119"/>
      <c r="F483" s="119"/>
      <c r="G483" s="119"/>
      <c r="H483" s="120"/>
      <c r="I483" s="120"/>
      <c r="J483" s="120"/>
      <c r="K483" s="120"/>
      <c r="L483" s="120"/>
      <c r="M483" s="120"/>
      <c r="N483" s="120"/>
    </row>
    <row r="484" spans="2:14">
      <c r="B484" s="119"/>
      <c r="C484" s="119"/>
      <c r="D484" s="119"/>
      <c r="E484" s="119"/>
      <c r="F484" s="119"/>
      <c r="G484" s="119"/>
      <c r="H484" s="120"/>
      <c r="I484" s="120"/>
      <c r="J484" s="120"/>
      <c r="K484" s="120"/>
      <c r="L484" s="120"/>
      <c r="M484" s="120"/>
      <c r="N484" s="120"/>
    </row>
    <row r="485" spans="2:14">
      <c r="B485" s="119"/>
      <c r="C485" s="119"/>
      <c r="D485" s="119"/>
      <c r="E485" s="119"/>
      <c r="F485" s="119"/>
      <c r="G485" s="119"/>
      <c r="H485" s="120"/>
      <c r="I485" s="120"/>
      <c r="J485" s="120"/>
      <c r="K485" s="120"/>
      <c r="L485" s="120"/>
      <c r="M485" s="120"/>
      <c r="N485" s="120"/>
    </row>
    <row r="486" spans="2:14">
      <c r="B486" s="119"/>
      <c r="C486" s="119"/>
      <c r="D486" s="119"/>
      <c r="E486" s="119"/>
      <c r="F486" s="119"/>
      <c r="G486" s="119"/>
      <c r="H486" s="120"/>
      <c r="I486" s="120"/>
      <c r="J486" s="120"/>
      <c r="K486" s="120"/>
      <c r="L486" s="120"/>
      <c r="M486" s="120"/>
      <c r="N486" s="120"/>
    </row>
    <row r="487" spans="2:14">
      <c r="B487" s="119"/>
      <c r="C487" s="119"/>
      <c r="D487" s="119"/>
      <c r="E487" s="119"/>
      <c r="F487" s="119"/>
      <c r="G487" s="119"/>
      <c r="H487" s="120"/>
      <c r="I487" s="120"/>
      <c r="J487" s="120"/>
      <c r="K487" s="120"/>
      <c r="L487" s="120"/>
      <c r="M487" s="120"/>
      <c r="N487" s="120"/>
    </row>
    <row r="488" spans="2:14">
      <c r="B488" s="119"/>
      <c r="C488" s="119"/>
      <c r="D488" s="119"/>
      <c r="E488" s="119"/>
      <c r="F488" s="119"/>
      <c r="G488" s="119"/>
      <c r="H488" s="120"/>
      <c r="I488" s="120"/>
      <c r="J488" s="120"/>
      <c r="K488" s="120"/>
      <c r="L488" s="120"/>
      <c r="M488" s="120"/>
      <c r="N488" s="120"/>
    </row>
    <row r="489" spans="2:14">
      <c r="B489" s="119"/>
      <c r="C489" s="119"/>
      <c r="D489" s="119"/>
      <c r="E489" s="119"/>
      <c r="F489" s="119"/>
      <c r="G489" s="119"/>
      <c r="H489" s="120"/>
      <c r="I489" s="120"/>
      <c r="J489" s="120"/>
      <c r="K489" s="120"/>
      <c r="L489" s="120"/>
      <c r="M489" s="120"/>
      <c r="N489" s="120"/>
    </row>
    <row r="490" spans="2:14">
      <c r="B490" s="119"/>
      <c r="C490" s="119"/>
      <c r="D490" s="119"/>
      <c r="E490" s="119"/>
      <c r="F490" s="119"/>
      <c r="G490" s="119"/>
      <c r="H490" s="120"/>
      <c r="I490" s="120"/>
      <c r="J490" s="120"/>
      <c r="K490" s="120"/>
      <c r="L490" s="120"/>
      <c r="M490" s="120"/>
      <c r="N490" s="120"/>
    </row>
    <row r="491" spans="2:14">
      <c r="B491" s="119"/>
      <c r="C491" s="119"/>
      <c r="D491" s="119"/>
      <c r="E491" s="119"/>
      <c r="F491" s="119"/>
      <c r="G491" s="119"/>
      <c r="H491" s="120"/>
      <c r="I491" s="120"/>
      <c r="J491" s="120"/>
      <c r="K491" s="120"/>
      <c r="L491" s="120"/>
      <c r="M491" s="120"/>
      <c r="N491" s="120"/>
    </row>
    <row r="492" spans="2:14">
      <c r="B492" s="119"/>
      <c r="C492" s="119"/>
      <c r="D492" s="119"/>
      <c r="E492" s="119"/>
      <c r="F492" s="119"/>
      <c r="G492" s="119"/>
      <c r="H492" s="120"/>
      <c r="I492" s="120"/>
      <c r="J492" s="120"/>
      <c r="K492" s="120"/>
      <c r="L492" s="120"/>
      <c r="M492" s="120"/>
      <c r="N492" s="120"/>
    </row>
    <row r="493" spans="2:14">
      <c r="B493" s="119"/>
      <c r="C493" s="119"/>
      <c r="D493" s="119"/>
      <c r="E493" s="119"/>
      <c r="F493" s="119"/>
      <c r="G493" s="119"/>
      <c r="H493" s="120"/>
      <c r="I493" s="120"/>
      <c r="J493" s="120"/>
      <c r="K493" s="120"/>
      <c r="L493" s="120"/>
      <c r="M493" s="120"/>
      <c r="N493" s="120"/>
    </row>
    <row r="494" spans="2:14">
      <c r="B494" s="119"/>
      <c r="C494" s="119"/>
      <c r="D494" s="119"/>
      <c r="E494" s="119"/>
      <c r="F494" s="119"/>
      <c r="G494" s="119"/>
      <c r="H494" s="120"/>
      <c r="I494" s="120"/>
      <c r="J494" s="120"/>
      <c r="K494" s="120"/>
      <c r="L494" s="120"/>
      <c r="M494" s="120"/>
      <c r="N494" s="120"/>
    </row>
    <row r="495" spans="2:14">
      <c r="B495" s="119"/>
      <c r="C495" s="119"/>
      <c r="D495" s="119"/>
      <c r="E495" s="119"/>
      <c r="F495" s="119"/>
      <c r="G495" s="119"/>
      <c r="H495" s="120"/>
      <c r="I495" s="120"/>
      <c r="J495" s="120"/>
      <c r="K495" s="120"/>
      <c r="L495" s="120"/>
      <c r="M495" s="120"/>
      <c r="N495" s="120"/>
    </row>
    <row r="496" spans="2:14">
      <c r="B496" s="119"/>
      <c r="C496" s="119"/>
      <c r="D496" s="119"/>
      <c r="E496" s="119"/>
      <c r="F496" s="119"/>
      <c r="G496" s="119"/>
      <c r="H496" s="120"/>
      <c r="I496" s="120"/>
      <c r="J496" s="120"/>
      <c r="K496" s="120"/>
      <c r="L496" s="120"/>
      <c r="M496" s="120"/>
      <c r="N496" s="120"/>
    </row>
    <row r="497" spans="2:14">
      <c r="B497" s="119"/>
      <c r="C497" s="119"/>
      <c r="D497" s="119"/>
      <c r="E497" s="119"/>
      <c r="F497" s="119"/>
      <c r="G497" s="119"/>
      <c r="H497" s="120"/>
      <c r="I497" s="120"/>
      <c r="J497" s="120"/>
      <c r="K497" s="120"/>
      <c r="L497" s="120"/>
      <c r="M497" s="120"/>
      <c r="N497" s="120"/>
    </row>
    <row r="498" spans="2:14">
      <c r="B498" s="119"/>
      <c r="C498" s="119"/>
      <c r="D498" s="119"/>
      <c r="E498" s="119"/>
      <c r="F498" s="119"/>
      <c r="G498" s="119"/>
      <c r="H498" s="120"/>
      <c r="I498" s="120"/>
      <c r="J498" s="120"/>
      <c r="K498" s="120"/>
      <c r="L498" s="120"/>
      <c r="M498" s="120"/>
      <c r="N498" s="120"/>
    </row>
    <row r="499" spans="2:14">
      <c r="B499" s="119"/>
      <c r="C499" s="119"/>
      <c r="D499" s="119"/>
      <c r="E499" s="119"/>
      <c r="F499" s="119"/>
      <c r="G499" s="119"/>
      <c r="H499" s="120"/>
      <c r="I499" s="120"/>
      <c r="J499" s="120"/>
      <c r="K499" s="120"/>
      <c r="L499" s="120"/>
      <c r="M499" s="120"/>
      <c r="N499" s="120"/>
    </row>
    <row r="500" spans="2:14">
      <c r="B500" s="119"/>
      <c r="C500" s="119"/>
      <c r="D500" s="119"/>
      <c r="E500" s="119"/>
      <c r="F500" s="119"/>
      <c r="G500" s="119"/>
      <c r="H500" s="120"/>
      <c r="I500" s="120"/>
      <c r="J500" s="120"/>
      <c r="K500" s="120"/>
      <c r="L500" s="120"/>
      <c r="M500" s="120"/>
      <c r="N500" s="120"/>
    </row>
    <row r="501" spans="2:14">
      <c r="B501" s="119"/>
      <c r="C501" s="119"/>
      <c r="D501" s="119"/>
      <c r="E501" s="119"/>
      <c r="F501" s="119"/>
      <c r="G501" s="119"/>
      <c r="H501" s="120"/>
      <c r="I501" s="120"/>
      <c r="J501" s="120"/>
      <c r="K501" s="120"/>
      <c r="L501" s="120"/>
      <c r="M501" s="120"/>
      <c r="N501" s="120"/>
    </row>
    <row r="502" spans="2:14">
      <c r="B502" s="119"/>
      <c r="C502" s="119"/>
      <c r="D502" s="119"/>
      <c r="E502" s="119"/>
      <c r="F502" s="119"/>
      <c r="G502" s="119"/>
      <c r="H502" s="120"/>
      <c r="I502" s="120"/>
      <c r="J502" s="120"/>
      <c r="K502" s="120"/>
      <c r="L502" s="120"/>
      <c r="M502" s="120"/>
      <c r="N502" s="120"/>
    </row>
    <row r="503" spans="2:14">
      <c r="B503" s="119"/>
      <c r="C503" s="119"/>
      <c r="D503" s="119"/>
      <c r="E503" s="119"/>
      <c r="F503" s="119"/>
      <c r="G503" s="119"/>
      <c r="H503" s="120"/>
      <c r="I503" s="120"/>
      <c r="J503" s="120"/>
      <c r="K503" s="120"/>
      <c r="L503" s="120"/>
      <c r="M503" s="120"/>
      <c r="N503" s="120"/>
    </row>
    <row r="504" spans="2:14">
      <c r="B504" s="119"/>
      <c r="C504" s="119"/>
      <c r="D504" s="119"/>
      <c r="E504" s="119"/>
      <c r="F504" s="119"/>
      <c r="G504" s="119"/>
      <c r="H504" s="120"/>
      <c r="I504" s="120"/>
      <c r="J504" s="120"/>
      <c r="K504" s="120"/>
      <c r="L504" s="120"/>
      <c r="M504" s="120"/>
      <c r="N504" s="120"/>
    </row>
    <row r="505" spans="2:14">
      <c r="B505" s="119"/>
      <c r="C505" s="119"/>
      <c r="D505" s="119"/>
      <c r="E505" s="119"/>
      <c r="F505" s="119"/>
      <c r="G505" s="119"/>
      <c r="H505" s="120"/>
      <c r="I505" s="120"/>
      <c r="J505" s="120"/>
      <c r="K505" s="120"/>
      <c r="L505" s="120"/>
      <c r="M505" s="120"/>
      <c r="N505" s="120"/>
    </row>
    <row r="506" spans="2:14">
      <c r="B506" s="119"/>
      <c r="C506" s="119"/>
      <c r="D506" s="119"/>
      <c r="E506" s="119"/>
      <c r="F506" s="119"/>
      <c r="G506" s="119"/>
      <c r="H506" s="120"/>
      <c r="I506" s="120"/>
      <c r="J506" s="120"/>
      <c r="K506" s="120"/>
      <c r="L506" s="120"/>
      <c r="M506" s="120"/>
      <c r="N506" s="120"/>
    </row>
    <row r="507" spans="2:14">
      <c r="B507" s="119"/>
      <c r="C507" s="119"/>
      <c r="D507" s="119"/>
      <c r="E507" s="119"/>
      <c r="F507" s="119"/>
      <c r="G507" s="119"/>
      <c r="H507" s="120"/>
      <c r="I507" s="120"/>
      <c r="J507" s="120"/>
      <c r="K507" s="120"/>
      <c r="L507" s="120"/>
      <c r="M507" s="120"/>
      <c r="N507" s="120"/>
    </row>
    <row r="508" spans="2:14">
      <c r="B508" s="119"/>
      <c r="C508" s="119"/>
      <c r="D508" s="119"/>
      <c r="E508" s="119"/>
      <c r="F508" s="119"/>
      <c r="G508" s="119"/>
      <c r="H508" s="120"/>
      <c r="I508" s="120"/>
      <c r="J508" s="120"/>
      <c r="K508" s="120"/>
      <c r="L508" s="120"/>
      <c r="M508" s="120"/>
      <c r="N508" s="120"/>
    </row>
    <row r="509" spans="2:14">
      <c r="B509" s="119"/>
      <c r="C509" s="119"/>
      <c r="D509" s="119"/>
      <c r="E509" s="119"/>
      <c r="F509" s="119"/>
      <c r="G509" s="119"/>
      <c r="H509" s="120"/>
      <c r="I509" s="120"/>
      <c r="J509" s="120"/>
      <c r="K509" s="120"/>
      <c r="L509" s="120"/>
      <c r="M509" s="120"/>
      <c r="N509" s="120"/>
    </row>
    <row r="510" spans="2:14">
      <c r="B510" s="119"/>
      <c r="C510" s="119"/>
      <c r="D510" s="119"/>
      <c r="E510" s="119"/>
      <c r="F510" s="119"/>
      <c r="G510" s="119"/>
      <c r="H510" s="120"/>
      <c r="I510" s="120"/>
      <c r="J510" s="120"/>
      <c r="K510" s="120"/>
      <c r="L510" s="120"/>
      <c r="M510" s="120"/>
      <c r="N510" s="120"/>
    </row>
    <row r="511" spans="2:14">
      <c r="B511" s="119"/>
      <c r="C511" s="119"/>
      <c r="D511" s="119"/>
      <c r="E511" s="119"/>
      <c r="F511" s="119"/>
      <c r="G511" s="119"/>
      <c r="H511" s="120"/>
      <c r="I511" s="120"/>
      <c r="J511" s="120"/>
      <c r="K511" s="120"/>
      <c r="L511" s="120"/>
      <c r="M511" s="120"/>
      <c r="N511" s="120"/>
    </row>
    <row r="512" spans="2:14">
      <c r="B512" s="119"/>
      <c r="C512" s="119"/>
      <c r="D512" s="119"/>
      <c r="E512" s="119"/>
      <c r="F512" s="119"/>
      <c r="G512" s="119"/>
      <c r="H512" s="120"/>
      <c r="I512" s="120"/>
      <c r="J512" s="120"/>
      <c r="K512" s="120"/>
      <c r="L512" s="120"/>
      <c r="M512" s="120"/>
      <c r="N512" s="120"/>
    </row>
    <row r="513" spans="2:14">
      <c r="B513" s="119"/>
      <c r="C513" s="119"/>
      <c r="D513" s="119"/>
      <c r="E513" s="119"/>
      <c r="F513" s="119"/>
      <c r="G513" s="119"/>
      <c r="H513" s="120"/>
      <c r="I513" s="120"/>
      <c r="J513" s="120"/>
      <c r="K513" s="120"/>
      <c r="L513" s="120"/>
      <c r="M513" s="120"/>
      <c r="N513" s="120"/>
    </row>
    <row r="514" spans="2:14">
      <c r="B514" s="119"/>
      <c r="C514" s="119"/>
      <c r="D514" s="119"/>
      <c r="E514" s="119"/>
      <c r="F514" s="119"/>
      <c r="G514" s="119"/>
      <c r="H514" s="120"/>
      <c r="I514" s="120"/>
      <c r="J514" s="120"/>
      <c r="K514" s="120"/>
      <c r="L514" s="120"/>
      <c r="M514" s="120"/>
      <c r="N514" s="120"/>
    </row>
    <row r="515" spans="2:14">
      <c r="B515" s="119"/>
      <c r="C515" s="119"/>
      <c r="D515" s="119"/>
      <c r="E515" s="119"/>
      <c r="F515" s="119"/>
      <c r="G515" s="119"/>
      <c r="H515" s="120"/>
      <c r="I515" s="120"/>
      <c r="J515" s="120"/>
      <c r="K515" s="120"/>
      <c r="L515" s="120"/>
      <c r="M515" s="120"/>
      <c r="N515" s="120"/>
    </row>
    <row r="516" spans="2:14">
      <c r="B516" s="119"/>
      <c r="C516" s="119"/>
      <c r="D516" s="119"/>
      <c r="E516" s="119"/>
      <c r="F516" s="119"/>
      <c r="G516" s="119"/>
      <c r="H516" s="120"/>
      <c r="I516" s="120"/>
      <c r="J516" s="120"/>
      <c r="K516" s="120"/>
      <c r="L516" s="120"/>
      <c r="M516" s="120"/>
      <c r="N516" s="120"/>
    </row>
    <row r="517" spans="2:14">
      <c r="B517" s="119"/>
      <c r="C517" s="119"/>
      <c r="D517" s="119"/>
      <c r="E517" s="119"/>
      <c r="F517" s="119"/>
      <c r="G517" s="119"/>
      <c r="H517" s="120"/>
      <c r="I517" s="120"/>
      <c r="J517" s="120"/>
      <c r="K517" s="120"/>
      <c r="L517" s="120"/>
      <c r="M517" s="120"/>
      <c r="N517" s="120"/>
    </row>
    <row r="518" spans="2:14">
      <c r="B518" s="119"/>
      <c r="C518" s="119"/>
      <c r="D518" s="119"/>
      <c r="E518" s="119"/>
      <c r="F518" s="119"/>
      <c r="G518" s="119"/>
      <c r="H518" s="120"/>
      <c r="I518" s="120"/>
      <c r="J518" s="120"/>
      <c r="K518" s="120"/>
      <c r="L518" s="120"/>
      <c r="M518" s="120"/>
      <c r="N518" s="120"/>
    </row>
    <row r="519" spans="2:14">
      <c r="B519" s="119"/>
      <c r="C519" s="119"/>
      <c r="D519" s="119"/>
      <c r="E519" s="119"/>
      <c r="F519" s="119"/>
      <c r="G519" s="119"/>
      <c r="H519" s="120"/>
      <c r="I519" s="120"/>
      <c r="J519" s="120"/>
      <c r="K519" s="120"/>
      <c r="L519" s="120"/>
      <c r="M519" s="120"/>
      <c r="N519" s="120"/>
    </row>
    <row r="520" spans="2:14">
      <c r="B520" s="119"/>
      <c r="C520" s="119"/>
      <c r="D520" s="119"/>
      <c r="E520" s="119"/>
      <c r="F520" s="119"/>
      <c r="G520" s="119"/>
      <c r="H520" s="120"/>
      <c r="I520" s="120"/>
      <c r="J520" s="120"/>
      <c r="K520" s="120"/>
      <c r="L520" s="120"/>
      <c r="M520" s="120"/>
      <c r="N520" s="120"/>
    </row>
    <row r="521" spans="2:14">
      <c r="B521" s="119"/>
      <c r="C521" s="119"/>
      <c r="D521" s="119"/>
      <c r="E521" s="119"/>
      <c r="F521" s="119"/>
      <c r="G521" s="119"/>
      <c r="H521" s="120"/>
      <c r="I521" s="120"/>
      <c r="J521" s="120"/>
      <c r="K521" s="120"/>
      <c r="L521" s="120"/>
      <c r="M521" s="120"/>
      <c r="N521" s="120"/>
    </row>
    <row r="522" spans="2:14">
      <c r="B522" s="119"/>
      <c r="C522" s="119"/>
      <c r="D522" s="119"/>
      <c r="E522" s="119"/>
      <c r="F522" s="119"/>
      <c r="G522" s="119"/>
      <c r="H522" s="120"/>
      <c r="I522" s="120"/>
      <c r="J522" s="120"/>
      <c r="K522" s="120"/>
      <c r="L522" s="120"/>
      <c r="M522" s="120"/>
      <c r="N522" s="120"/>
    </row>
    <row r="523" spans="2:14">
      <c r="B523" s="119"/>
      <c r="C523" s="119"/>
      <c r="D523" s="119"/>
      <c r="E523" s="119"/>
      <c r="F523" s="119"/>
      <c r="G523" s="119"/>
      <c r="H523" s="120"/>
      <c r="I523" s="120"/>
      <c r="J523" s="120"/>
      <c r="K523" s="120"/>
      <c r="L523" s="120"/>
      <c r="M523" s="120"/>
      <c r="N523" s="120"/>
    </row>
    <row r="524" spans="2:14">
      <c r="B524" s="119"/>
      <c r="C524" s="119"/>
      <c r="D524" s="119"/>
      <c r="E524" s="119"/>
      <c r="F524" s="119"/>
      <c r="G524" s="119"/>
      <c r="H524" s="120"/>
      <c r="I524" s="120"/>
      <c r="J524" s="120"/>
      <c r="K524" s="120"/>
      <c r="L524" s="120"/>
      <c r="M524" s="120"/>
      <c r="N524" s="120"/>
    </row>
    <row r="525" spans="2:14">
      <c r="B525" s="119"/>
      <c r="C525" s="119"/>
      <c r="D525" s="119"/>
      <c r="E525" s="119"/>
      <c r="F525" s="119"/>
      <c r="G525" s="119"/>
      <c r="H525" s="120"/>
      <c r="I525" s="120"/>
      <c r="J525" s="120"/>
      <c r="K525" s="120"/>
      <c r="L525" s="120"/>
      <c r="M525" s="120"/>
      <c r="N525" s="120"/>
    </row>
    <row r="526" spans="2:14">
      <c r="B526" s="119"/>
      <c r="C526" s="119"/>
      <c r="D526" s="119"/>
      <c r="E526" s="119"/>
      <c r="F526" s="119"/>
      <c r="G526" s="119"/>
      <c r="H526" s="120"/>
      <c r="I526" s="120"/>
      <c r="J526" s="120"/>
      <c r="K526" s="120"/>
      <c r="L526" s="120"/>
      <c r="M526" s="120"/>
      <c r="N526" s="120"/>
    </row>
    <row r="527" spans="2:14">
      <c r="B527" s="119"/>
      <c r="C527" s="119"/>
      <c r="D527" s="119"/>
      <c r="E527" s="119"/>
      <c r="F527" s="119"/>
      <c r="G527" s="119"/>
      <c r="H527" s="120"/>
      <c r="I527" s="120"/>
      <c r="J527" s="120"/>
      <c r="K527" s="120"/>
      <c r="L527" s="120"/>
      <c r="M527" s="120"/>
      <c r="N527" s="120"/>
    </row>
    <row r="528" spans="2:14">
      <c r="B528" s="119"/>
      <c r="C528" s="119"/>
      <c r="D528" s="119"/>
      <c r="E528" s="119"/>
      <c r="F528" s="119"/>
      <c r="G528" s="119"/>
      <c r="H528" s="120"/>
      <c r="I528" s="120"/>
      <c r="J528" s="120"/>
      <c r="K528" s="120"/>
      <c r="L528" s="120"/>
      <c r="M528" s="120"/>
      <c r="N528" s="120"/>
    </row>
    <row r="529" spans="2:14">
      <c r="B529" s="119"/>
      <c r="C529" s="119"/>
      <c r="D529" s="119"/>
      <c r="E529" s="119"/>
      <c r="F529" s="119"/>
      <c r="G529" s="119"/>
      <c r="H529" s="120"/>
      <c r="I529" s="120"/>
      <c r="J529" s="120"/>
      <c r="K529" s="120"/>
      <c r="L529" s="120"/>
      <c r="M529" s="120"/>
      <c r="N529" s="120"/>
    </row>
    <row r="530" spans="2:14">
      <c r="B530" s="119"/>
      <c r="C530" s="119"/>
      <c r="D530" s="119"/>
      <c r="E530" s="119"/>
      <c r="F530" s="119"/>
      <c r="G530" s="119"/>
      <c r="H530" s="120"/>
      <c r="I530" s="120"/>
      <c r="J530" s="120"/>
      <c r="K530" s="120"/>
      <c r="L530" s="120"/>
      <c r="M530" s="120"/>
      <c r="N530" s="120"/>
    </row>
    <row r="531" spans="2:14">
      <c r="B531" s="119"/>
      <c r="C531" s="119"/>
      <c r="D531" s="119"/>
      <c r="E531" s="119"/>
      <c r="F531" s="119"/>
      <c r="G531" s="119"/>
      <c r="H531" s="120"/>
      <c r="I531" s="120"/>
      <c r="J531" s="120"/>
      <c r="K531" s="120"/>
      <c r="L531" s="120"/>
      <c r="M531" s="120"/>
      <c r="N531" s="120"/>
    </row>
    <row r="532" spans="2:14">
      <c r="B532" s="119"/>
      <c r="C532" s="119"/>
      <c r="D532" s="119"/>
      <c r="E532" s="119"/>
      <c r="F532" s="119"/>
      <c r="G532" s="119"/>
      <c r="H532" s="120"/>
      <c r="I532" s="120"/>
      <c r="J532" s="120"/>
      <c r="K532" s="120"/>
      <c r="L532" s="120"/>
      <c r="M532" s="120"/>
      <c r="N532" s="120"/>
    </row>
    <row r="533" spans="2:14">
      <c r="B533" s="119"/>
      <c r="C533" s="119"/>
      <c r="D533" s="119"/>
      <c r="E533" s="119"/>
      <c r="F533" s="119"/>
      <c r="G533" s="119"/>
      <c r="H533" s="120"/>
      <c r="I533" s="120"/>
      <c r="J533" s="120"/>
      <c r="K533" s="120"/>
      <c r="L533" s="120"/>
      <c r="M533" s="120"/>
      <c r="N533" s="120"/>
    </row>
    <row r="534" spans="2:14">
      <c r="B534" s="119"/>
      <c r="C534" s="119"/>
      <c r="D534" s="119"/>
      <c r="E534" s="119"/>
      <c r="F534" s="119"/>
      <c r="G534" s="119"/>
      <c r="H534" s="120"/>
      <c r="I534" s="120"/>
      <c r="J534" s="120"/>
      <c r="K534" s="120"/>
      <c r="L534" s="120"/>
      <c r="M534" s="120"/>
      <c r="N534" s="120"/>
    </row>
    <row r="535" spans="2:14">
      <c r="B535" s="119"/>
      <c r="C535" s="119"/>
      <c r="D535" s="119"/>
      <c r="E535" s="119"/>
      <c r="F535" s="119"/>
      <c r="G535" s="119"/>
      <c r="H535" s="120"/>
      <c r="I535" s="120"/>
      <c r="J535" s="120"/>
      <c r="K535" s="120"/>
      <c r="L535" s="120"/>
      <c r="M535" s="120"/>
      <c r="N535" s="120"/>
    </row>
    <row r="536" spans="2:14">
      <c r="B536" s="119"/>
      <c r="C536" s="119"/>
      <c r="D536" s="119"/>
      <c r="E536" s="119"/>
      <c r="F536" s="119"/>
      <c r="G536" s="119"/>
      <c r="H536" s="120"/>
      <c r="I536" s="120"/>
      <c r="J536" s="120"/>
      <c r="K536" s="120"/>
      <c r="L536" s="120"/>
      <c r="M536" s="120"/>
      <c r="N536" s="120"/>
    </row>
    <row r="537" spans="2:14">
      <c r="B537" s="119"/>
      <c r="C537" s="119"/>
      <c r="D537" s="119"/>
      <c r="E537" s="119"/>
      <c r="F537" s="119"/>
      <c r="G537" s="119"/>
      <c r="H537" s="120"/>
      <c r="I537" s="120"/>
      <c r="J537" s="120"/>
      <c r="K537" s="120"/>
      <c r="L537" s="120"/>
      <c r="M537" s="120"/>
      <c r="N537" s="120"/>
    </row>
    <row r="538" spans="2:14">
      <c r="B538" s="119"/>
      <c r="C538" s="119"/>
      <c r="D538" s="119"/>
      <c r="E538" s="119"/>
      <c r="F538" s="119"/>
      <c r="G538" s="119"/>
      <c r="H538" s="120"/>
      <c r="I538" s="120"/>
      <c r="J538" s="120"/>
      <c r="K538" s="120"/>
      <c r="L538" s="120"/>
      <c r="M538" s="120"/>
      <c r="N538" s="120"/>
    </row>
    <row r="539" spans="2:14">
      <c r="B539" s="119"/>
      <c r="C539" s="119"/>
      <c r="D539" s="119"/>
      <c r="E539" s="119"/>
      <c r="F539" s="119"/>
      <c r="G539" s="119"/>
      <c r="H539" s="120"/>
      <c r="I539" s="120"/>
      <c r="J539" s="120"/>
      <c r="K539" s="120"/>
      <c r="L539" s="120"/>
      <c r="M539" s="120"/>
      <c r="N539" s="120"/>
    </row>
    <row r="540" spans="2:14">
      <c r="B540" s="119"/>
      <c r="C540" s="119"/>
      <c r="D540" s="119"/>
      <c r="E540" s="119"/>
      <c r="F540" s="119"/>
      <c r="G540" s="119"/>
      <c r="H540" s="120"/>
      <c r="I540" s="120"/>
      <c r="J540" s="120"/>
      <c r="K540" s="120"/>
      <c r="L540" s="120"/>
      <c r="M540" s="120"/>
      <c r="N540" s="120"/>
    </row>
    <row r="541" spans="2:14">
      <c r="B541" s="119"/>
      <c r="C541" s="119"/>
      <c r="D541" s="119"/>
      <c r="E541" s="119"/>
      <c r="F541" s="119"/>
      <c r="G541" s="119"/>
      <c r="H541" s="120"/>
      <c r="I541" s="120"/>
      <c r="J541" s="120"/>
      <c r="K541" s="120"/>
      <c r="L541" s="120"/>
      <c r="M541" s="120"/>
      <c r="N541" s="120"/>
    </row>
    <row r="542" spans="2:14">
      <c r="B542" s="119"/>
      <c r="C542" s="119"/>
      <c r="D542" s="119"/>
      <c r="E542" s="119"/>
      <c r="F542" s="119"/>
      <c r="G542" s="119"/>
      <c r="H542" s="120"/>
      <c r="I542" s="120"/>
      <c r="J542" s="120"/>
      <c r="K542" s="120"/>
      <c r="L542" s="120"/>
      <c r="M542" s="120"/>
      <c r="N542" s="120"/>
    </row>
    <row r="543" spans="2:14">
      <c r="B543" s="119"/>
      <c r="C543" s="119"/>
      <c r="D543" s="119"/>
      <c r="E543" s="119"/>
      <c r="F543" s="119"/>
      <c r="G543" s="119"/>
      <c r="H543" s="120"/>
      <c r="I543" s="120"/>
      <c r="J543" s="120"/>
      <c r="K543" s="120"/>
      <c r="L543" s="120"/>
      <c r="M543" s="120"/>
      <c r="N543" s="120"/>
    </row>
    <row r="544" spans="2:14">
      <c r="B544" s="119"/>
      <c r="C544" s="119"/>
      <c r="D544" s="119"/>
      <c r="E544" s="119"/>
      <c r="F544" s="119"/>
      <c r="G544" s="119"/>
      <c r="H544" s="120"/>
      <c r="I544" s="120"/>
      <c r="J544" s="120"/>
      <c r="K544" s="120"/>
      <c r="L544" s="120"/>
      <c r="M544" s="120"/>
      <c r="N544" s="120"/>
    </row>
    <row r="545" spans="2:14">
      <c r="B545" s="119"/>
      <c r="C545" s="119"/>
      <c r="D545" s="119"/>
      <c r="E545" s="119"/>
      <c r="F545" s="119"/>
      <c r="G545" s="119"/>
      <c r="H545" s="120"/>
      <c r="I545" s="120"/>
      <c r="J545" s="120"/>
      <c r="K545" s="120"/>
      <c r="L545" s="120"/>
      <c r="M545" s="120"/>
      <c r="N545" s="120"/>
    </row>
    <row r="546" spans="2:14">
      <c r="B546" s="119"/>
      <c r="C546" s="119"/>
      <c r="D546" s="119"/>
      <c r="E546" s="119"/>
      <c r="F546" s="119"/>
      <c r="G546" s="119"/>
      <c r="H546" s="120"/>
      <c r="I546" s="120"/>
      <c r="J546" s="120"/>
      <c r="K546" s="120"/>
      <c r="L546" s="120"/>
      <c r="M546" s="120"/>
      <c r="N546" s="120"/>
    </row>
    <row r="547" spans="2:14">
      <c r="B547" s="119"/>
      <c r="C547" s="119"/>
      <c r="D547" s="119"/>
      <c r="E547" s="119"/>
      <c r="F547" s="119"/>
      <c r="G547" s="119"/>
      <c r="H547" s="120"/>
      <c r="I547" s="120"/>
      <c r="J547" s="120"/>
      <c r="K547" s="120"/>
      <c r="L547" s="120"/>
      <c r="M547" s="120"/>
      <c r="N547" s="120"/>
    </row>
    <row r="548" spans="2:14">
      <c r="B548" s="119"/>
      <c r="C548" s="119"/>
      <c r="D548" s="119"/>
      <c r="E548" s="119"/>
      <c r="F548" s="119"/>
      <c r="G548" s="119"/>
      <c r="H548" s="120"/>
      <c r="I548" s="120"/>
      <c r="J548" s="120"/>
      <c r="K548" s="120"/>
      <c r="L548" s="120"/>
      <c r="M548" s="120"/>
      <c r="N548" s="120"/>
    </row>
    <row r="549" spans="2:14">
      <c r="B549" s="119"/>
      <c r="C549" s="119"/>
      <c r="D549" s="119"/>
      <c r="E549" s="119"/>
      <c r="F549" s="119"/>
      <c r="G549" s="119"/>
      <c r="H549" s="120"/>
      <c r="I549" s="120"/>
      <c r="J549" s="120"/>
      <c r="K549" s="120"/>
      <c r="L549" s="120"/>
      <c r="M549" s="120"/>
      <c r="N549" s="120"/>
    </row>
    <row r="550" spans="2:14">
      <c r="B550" s="119"/>
      <c r="C550" s="119"/>
      <c r="D550" s="119"/>
      <c r="E550" s="119"/>
      <c r="F550" s="119"/>
      <c r="G550" s="119"/>
      <c r="H550" s="120"/>
      <c r="I550" s="120"/>
      <c r="J550" s="120"/>
      <c r="K550" s="120"/>
      <c r="L550" s="120"/>
      <c r="M550" s="120"/>
      <c r="N550" s="120"/>
    </row>
    <row r="551" spans="2:14">
      <c r="B551" s="119"/>
      <c r="C551" s="119"/>
      <c r="D551" s="119"/>
      <c r="E551" s="119"/>
      <c r="F551" s="119"/>
      <c r="G551" s="119"/>
      <c r="H551" s="120"/>
      <c r="I551" s="120"/>
      <c r="J551" s="120"/>
      <c r="K551" s="120"/>
      <c r="L551" s="120"/>
      <c r="M551" s="120"/>
      <c r="N551" s="120"/>
    </row>
    <row r="552" spans="2:14">
      <c r="B552" s="119"/>
      <c r="C552" s="119"/>
      <c r="D552" s="119"/>
      <c r="E552" s="119"/>
      <c r="F552" s="119"/>
      <c r="G552" s="119"/>
      <c r="H552" s="120"/>
      <c r="I552" s="120"/>
      <c r="J552" s="120"/>
      <c r="K552" s="120"/>
      <c r="L552" s="120"/>
      <c r="M552" s="120"/>
      <c r="N552" s="120"/>
    </row>
    <row r="553" spans="2:14">
      <c r="B553" s="119"/>
      <c r="C553" s="119"/>
      <c r="D553" s="119"/>
      <c r="E553" s="119"/>
      <c r="F553" s="119"/>
      <c r="G553" s="119"/>
      <c r="H553" s="120"/>
      <c r="I553" s="120"/>
      <c r="J553" s="120"/>
      <c r="K553" s="120"/>
      <c r="L553" s="120"/>
      <c r="M553" s="120"/>
      <c r="N553" s="120"/>
    </row>
    <row r="554" spans="2:14">
      <c r="B554" s="119"/>
      <c r="C554" s="119"/>
      <c r="D554" s="119"/>
      <c r="E554" s="119"/>
      <c r="F554" s="119"/>
      <c r="G554" s="119"/>
      <c r="H554" s="120"/>
      <c r="I554" s="120"/>
      <c r="J554" s="120"/>
      <c r="K554" s="120"/>
      <c r="L554" s="120"/>
      <c r="M554" s="120"/>
      <c r="N554" s="120"/>
    </row>
    <row r="555" spans="2:14">
      <c r="B555" s="119"/>
      <c r="C555" s="119"/>
      <c r="D555" s="119"/>
      <c r="E555" s="119"/>
      <c r="F555" s="119"/>
      <c r="G555" s="119"/>
      <c r="H555" s="120"/>
      <c r="I555" s="120"/>
      <c r="J555" s="120"/>
      <c r="K555" s="120"/>
      <c r="L555" s="120"/>
      <c r="M555" s="120"/>
      <c r="N555" s="120"/>
    </row>
    <row r="556" spans="2:14">
      <c r="B556" s="119"/>
      <c r="C556" s="119"/>
      <c r="D556" s="119"/>
      <c r="E556" s="119"/>
      <c r="F556" s="119"/>
      <c r="G556" s="119"/>
      <c r="H556" s="120"/>
      <c r="I556" s="120"/>
      <c r="J556" s="120"/>
      <c r="K556" s="120"/>
      <c r="L556" s="120"/>
      <c r="M556" s="120"/>
      <c r="N556" s="120"/>
    </row>
    <row r="557" spans="2:14">
      <c r="B557" s="119"/>
      <c r="C557" s="119"/>
      <c r="D557" s="119"/>
      <c r="E557" s="119"/>
      <c r="F557" s="119"/>
      <c r="G557" s="119"/>
      <c r="H557" s="120"/>
      <c r="I557" s="120"/>
      <c r="J557" s="120"/>
      <c r="K557" s="120"/>
      <c r="L557" s="120"/>
      <c r="M557" s="120"/>
      <c r="N557" s="120"/>
    </row>
    <row r="558" spans="2:14">
      <c r="B558" s="119"/>
      <c r="C558" s="119"/>
      <c r="D558" s="119"/>
      <c r="E558" s="119"/>
      <c r="F558" s="119"/>
      <c r="G558" s="119"/>
      <c r="H558" s="120"/>
      <c r="I558" s="120"/>
      <c r="J558" s="120"/>
      <c r="K558" s="120"/>
      <c r="L558" s="120"/>
      <c r="M558" s="120"/>
      <c r="N558" s="120"/>
    </row>
    <row r="559" spans="2:14">
      <c r="B559" s="119"/>
      <c r="C559" s="119"/>
      <c r="D559" s="119"/>
      <c r="E559" s="119"/>
      <c r="F559" s="119"/>
      <c r="G559" s="119"/>
      <c r="H559" s="120"/>
      <c r="I559" s="120"/>
      <c r="J559" s="120"/>
      <c r="K559" s="120"/>
      <c r="L559" s="120"/>
      <c r="M559" s="120"/>
      <c r="N559" s="120"/>
    </row>
    <row r="560" spans="2:14">
      <c r="B560" s="119"/>
      <c r="C560" s="119"/>
      <c r="D560" s="119"/>
      <c r="E560" s="119"/>
      <c r="F560" s="119"/>
      <c r="G560" s="119"/>
      <c r="H560" s="120"/>
      <c r="I560" s="120"/>
      <c r="J560" s="120"/>
      <c r="K560" s="120"/>
      <c r="L560" s="120"/>
      <c r="M560" s="120"/>
      <c r="N560" s="120"/>
    </row>
    <row r="561" spans="2:14">
      <c r="B561" s="119"/>
      <c r="C561" s="119"/>
      <c r="D561" s="119"/>
      <c r="E561" s="119"/>
      <c r="F561" s="119"/>
      <c r="G561" s="119"/>
      <c r="H561" s="120"/>
      <c r="I561" s="120"/>
      <c r="J561" s="120"/>
      <c r="K561" s="120"/>
      <c r="L561" s="120"/>
      <c r="M561" s="120"/>
      <c r="N561" s="120"/>
    </row>
    <row r="562" spans="2:14">
      <c r="B562" s="119"/>
      <c r="C562" s="119"/>
      <c r="D562" s="119"/>
      <c r="E562" s="119"/>
      <c r="F562" s="119"/>
      <c r="G562" s="119"/>
      <c r="H562" s="120"/>
      <c r="I562" s="120"/>
      <c r="J562" s="120"/>
      <c r="K562" s="120"/>
      <c r="L562" s="120"/>
      <c r="M562" s="120"/>
      <c r="N562" s="120"/>
    </row>
    <row r="563" spans="2:14">
      <c r="B563" s="119"/>
      <c r="C563" s="119"/>
      <c r="D563" s="119"/>
      <c r="E563" s="119"/>
      <c r="F563" s="119"/>
      <c r="G563" s="119"/>
      <c r="H563" s="120"/>
      <c r="I563" s="120"/>
      <c r="J563" s="120"/>
      <c r="K563" s="120"/>
      <c r="L563" s="120"/>
      <c r="M563" s="120"/>
      <c r="N563" s="120"/>
    </row>
    <row r="564" spans="2:14">
      <c r="B564" s="119"/>
      <c r="C564" s="119"/>
      <c r="D564" s="119"/>
      <c r="E564" s="119"/>
      <c r="F564" s="119"/>
      <c r="G564" s="119"/>
      <c r="H564" s="120"/>
      <c r="I564" s="120"/>
      <c r="J564" s="120"/>
      <c r="K564" s="120"/>
      <c r="L564" s="120"/>
      <c r="M564" s="120"/>
      <c r="N564" s="120"/>
    </row>
    <row r="565" spans="2:14">
      <c r="B565" s="119"/>
      <c r="C565" s="119"/>
      <c r="D565" s="119"/>
      <c r="E565" s="119"/>
      <c r="F565" s="119"/>
      <c r="G565" s="119"/>
      <c r="H565" s="120"/>
      <c r="I565" s="120"/>
      <c r="J565" s="120"/>
      <c r="K565" s="120"/>
      <c r="L565" s="120"/>
      <c r="M565" s="120"/>
      <c r="N565" s="120"/>
    </row>
    <row r="566" spans="2:14">
      <c r="B566" s="119"/>
      <c r="C566" s="119"/>
      <c r="D566" s="119"/>
      <c r="E566" s="119"/>
      <c r="F566" s="119"/>
      <c r="G566" s="119"/>
      <c r="H566" s="120"/>
      <c r="I566" s="120"/>
      <c r="J566" s="120"/>
      <c r="K566" s="120"/>
      <c r="L566" s="120"/>
      <c r="M566" s="120"/>
      <c r="N566" s="120"/>
    </row>
    <row r="567" spans="2:14">
      <c r="B567" s="119"/>
      <c r="C567" s="119"/>
      <c r="D567" s="119"/>
      <c r="E567" s="119"/>
      <c r="F567" s="119"/>
      <c r="G567" s="119"/>
      <c r="H567" s="120"/>
      <c r="I567" s="120"/>
      <c r="J567" s="120"/>
      <c r="K567" s="120"/>
      <c r="L567" s="120"/>
      <c r="M567" s="120"/>
      <c r="N567" s="120"/>
    </row>
    <row r="568" spans="2:14">
      <c r="B568" s="119"/>
      <c r="C568" s="119"/>
      <c r="D568" s="119"/>
      <c r="E568" s="119"/>
      <c r="F568" s="119"/>
      <c r="G568" s="119"/>
      <c r="H568" s="120"/>
      <c r="I568" s="120"/>
      <c r="J568" s="120"/>
      <c r="K568" s="120"/>
      <c r="L568" s="120"/>
      <c r="M568" s="120"/>
      <c r="N568" s="120"/>
    </row>
    <row r="569" spans="2:14">
      <c r="B569" s="119"/>
      <c r="C569" s="119"/>
      <c r="D569" s="119"/>
      <c r="E569" s="119"/>
      <c r="F569" s="119"/>
      <c r="G569" s="119"/>
      <c r="H569" s="120"/>
      <c r="I569" s="120"/>
      <c r="J569" s="120"/>
      <c r="K569" s="120"/>
      <c r="L569" s="120"/>
      <c r="M569" s="120"/>
      <c r="N569" s="120"/>
    </row>
    <row r="570" spans="2:14">
      <c r="B570" s="119"/>
      <c r="C570" s="119"/>
      <c r="D570" s="119"/>
      <c r="E570" s="119"/>
      <c r="F570" s="119"/>
      <c r="G570" s="119"/>
      <c r="H570" s="120"/>
      <c r="I570" s="120"/>
      <c r="J570" s="120"/>
      <c r="K570" s="120"/>
      <c r="L570" s="120"/>
      <c r="M570" s="120"/>
      <c r="N570" s="120"/>
    </row>
    <row r="571" spans="2:14">
      <c r="B571" s="119"/>
      <c r="C571" s="119"/>
      <c r="D571" s="119"/>
      <c r="E571" s="119"/>
      <c r="F571" s="119"/>
      <c r="G571" s="119"/>
      <c r="H571" s="120"/>
      <c r="I571" s="120"/>
      <c r="J571" s="120"/>
      <c r="K571" s="120"/>
      <c r="L571" s="120"/>
      <c r="M571" s="120"/>
      <c r="N571" s="120"/>
    </row>
    <row r="572" spans="2:14">
      <c r="B572" s="119"/>
      <c r="C572" s="119"/>
      <c r="D572" s="119"/>
      <c r="E572" s="119"/>
      <c r="F572" s="119"/>
      <c r="G572" s="119"/>
      <c r="H572" s="120"/>
      <c r="I572" s="120"/>
      <c r="J572" s="120"/>
      <c r="K572" s="120"/>
      <c r="L572" s="120"/>
      <c r="M572" s="120"/>
      <c r="N572" s="120"/>
    </row>
    <row r="573" spans="2:14">
      <c r="B573" s="119"/>
      <c r="C573" s="119"/>
      <c r="D573" s="119"/>
      <c r="E573" s="119"/>
      <c r="F573" s="119"/>
      <c r="G573" s="119"/>
      <c r="H573" s="120"/>
      <c r="I573" s="120"/>
      <c r="J573" s="120"/>
      <c r="K573" s="120"/>
      <c r="L573" s="120"/>
      <c r="M573" s="120"/>
      <c r="N573" s="120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9 B81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9.570312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145</v>
      </c>
      <c r="C1" s="67" t="s" vm="1">
        <v>231</v>
      </c>
    </row>
    <row r="2" spans="2:15">
      <c r="B2" s="46" t="s">
        <v>144</v>
      </c>
      <c r="C2" s="67" t="s">
        <v>232</v>
      </c>
    </row>
    <row r="3" spans="2:15">
      <c r="B3" s="46" t="s">
        <v>146</v>
      </c>
      <c r="C3" s="67" t="s">
        <v>233</v>
      </c>
    </row>
    <row r="4" spans="2:15">
      <c r="B4" s="46" t="s">
        <v>147</v>
      </c>
      <c r="C4" s="67">
        <v>12145</v>
      </c>
    </row>
    <row r="6" spans="2:15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5" ht="26.25" customHeight="1">
      <c r="B7" s="156" t="s">
        <v>92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2:15" s="3" customFormat="1" ht="78.75">
      <c r="B8" s="21" t="s">
        <v>114</v>
      </c>
      <c r="C8" s="29" t="s">
        <v>44</v>
      </c>
      <c r="D8" s="29" t="s">
        <v>118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102</v>
      </c>
      <c r="J8" s="29" t="s">
        <v>207</v>
      </c>
      <c r="K8" s="29" t="s">
        <v>206</v>
      </c>
      <c r="L8" s="29" t="s">
        <v>61</v>
      </c>
      <c r="M8" s="29" t="s">
        <v>58</v>
      </c>
      <c r="N8" s="29" t="s">
        <v>148</v>
      </c>
      <c r="O8" s="19" t="s">
        <v>150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1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56359.754490549014</v>
      </c>
      <c r="M11" s="73"/>
      <c r="N11" s="84">
        <f>IFERROR(L11/$L$11,0)</f>
        <v>1</v>
      </c>
      <c r="O11" s="84">
        <f>L11/'סכום נכסי הקרן'!$C$42</f>
        <v>7.3265821834455295E-3</v>
      </c>
    </row>
    <row r="12" spans="2:15" s="4" customFormat="1" ht="18" customHeight="1">
      <c r="B12" s="90" t="s">
        <v>198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56359.754490549014</v>
      </c>
      <c r="M12" s="73"/>
      <c r="N12" s="84">
        <f t="shared" ref="N12:N25" si="0">IFERROR(L12/$L$11,0)</f>
        <v>1</v>
      </c>
      <c r="O12" s="84">
        <f>L12/'סכום נכסי הקרן'!$C$42</f>
        <v>7.3265821834455295E-3</v>
      </c>
    </row>
    <row r="13" spans="2:15">
      <c r="B13" s="92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42114.577734865008</v>
      </c>
      <c r="M13" s="71"/>
      <c r="N13" s="81">
        <f t="shared" si="0"/>
        <v>0.74724558535696273</v>
      </c>
      <c r="O13" s="81">
        <f>L13/'סכום נכסי הקרן'!$C$42</f>
        <v>5.474756192334649E-3</v>
      </c>
    </row>
    <row r="14" spans="2:15">
      <c r="B14" s="76" t="s">
        <v>1647</v>
      </c>
      <c r="C14" s="73" t="s">
        <v>1648</v>
      </c>
      <c r="D14" s="86" t="s">
        <v>26</v>
      </c>
      <c r="E14" s="73"/>
      <c r="F14" s="86" t="s">
        <v>1561</v>
      </c>
      <c r="G14" s="73" t="s">
        <v>635</v>
      </c>
      <c r="H14" s="73" t="s">
        <v>636</v>
      </c>
      <c r="I14" s="86" t="s">
        <v>133</v>
      </c>
      <c r="J14" s="83">
        <v>811.59470900000019</v>
      </c>
      <c r="K14" s="85">
        <v>106693.59239999999</v>
      </c>
      <c r="L14" s="83">
        <v>3509.6585315240009</v>
      </c>
      <c r="M14" s="84">
        <v>2.0913137751449179E-3</v>
      </c>
      <c r="N14" s="84">
        <f t="shared" si="0"/>
        <v>6.2272424059486221E-2</v>
      </c>
      <c r="O14" s="84">
        <f>L14/'סכום נכסי הקרן'!$C$42</f>
        <v>4.5624403263419647E-4</v>
      </c>
    </row>
    <row r="15" spans="2:15">
      <c r="B15" s="76" t="s">
        <v>1649</v>
      </c>
      <c r="C15" s="73" t="s">
        <v>1650</v>
      </c>
      <c r="D15" s="86" t="s">
        <v>26</v>
      </c>
      <c r="E15" s="73"/>
      <c r="F15" s="86" t="s">
        <v>1561</v>
      </c>
      <c r="G15" s="73" t="s">
        <v>646</v>
      </c>
      <c r="H15" s="73" t="s">
        <v>636</v>
      </c>
      <c r="I15" s="86" t="s">
        <v>131</v>
      </c>
      <c r="J15" s="83">
        <v>141.85684600000002</v>
      </c>
      <c r="K15" s="85">
        <v>1007522</v>
      </c>
      <c r="L15" s="83">
        <v>5465.4073683910001</v>
      </c>
      <c r="M15" s="84">
        <v>9.8856412252701798E-4</v>
      </c>
      <c r="N15" s="84">
        <f t="shared" si="0"/>
        <v>9.6973583682084641E-2</v>
      </c>
      <c r="O15" s="84">
        <f>L15/'סכום נכסי הקרן'!$C$42</f>
        <v>7.1048493047002541E-4</v>
      </c>
    </row>
    <row r="16" spans="2:15">
      <c r="B16" s="76" t="s">
        <v>1651</v>
      </c>
      <c r="C16" s="73" t="s">
        <v>1652</v>
      </c>
      <c r="D16" s="86" t="s">
        <v>26</v>
      </c>
      <c r="E16" s="73"/>
      <c r="F16" s="86" t="s">
        <v>1561</v>
      </c>
      <c r="G16" s="73" t="s">
        <v>865</v>
      </c>
      <c r="H16" s="73" t="s">
        <v>636</v>
      </c>
      <c r="I16" s="86" t="s">
        <v>131</v>
      </c>
      <c r="J16" s="83">
        <v>3340.4464650000004</v>
      </c>
      <c r="K16" s="85">
        <v>34912.99</v>
      </c>
      <c r="L16" s="83">
        <v>4459.7390059920008</v>
      </c>
      <c r="M16" s="84">
        <v>4.0033084414533031E-4</v>
      </c>
      <c r="N16" s="84">
        <f t="shared" si="0"/>
        <v>7.9129851545748947E-2</v>
      </c>
      <c r="O16" s="84">
        <f>L16/'סכום נכסי הקרן'!$C$42</f>
        <v>5.7975136051377388E-4</v>
      </c>
    </row>
    <row r="17" spans="2:15">
      <c r="B17" s="76" t="s">
        <v>1653</v>
      </c>
      <c r="C17" s="73" t="s">
        <v>1654</v>
      </c>
      <c r="D17" s="86" t="s">
        <v>26</v>
      </c>
      <c r="E17" s="73"/>
      <c r="F17" s="86" t="s">
        <v>1561</v>
      </c>
      <c r="G17" s="73" t="s">
        <v>1655</v>
      </c>
      <c r="H17" s="73" t="s">
        <v>636</v>
      </c>
      <c r="I17" s="86" t="s">
        <v>133</v>
      </c>
      <c r="J17" s="83">
        <v>780.13774200000012</v>
      </c>
      <c r="K17" s="85">
        <v>236239</v>
      </c>
      <c r="L17" s="83">
        <v>7469.8211522150013</v>
      </c>
      <c r="M17" s="84">
        <v>2.9838796348958625E-3</v>
      </c>
      <c r="N17" s="84">
        <f t="shared" si="0"/>
        <v>0.13253821312276332</v>
      </c>
      <c r="O17" s="84">
        <f>L17/'סכום נכסי הקרן'!$C$42</f>
        <v>9.7105211089094402E-4</v>
      </c>
    </row>
    <row r="18" spans="2:15">
      <c r="B18" s="76" t="s">
        <v>1656</v>
      </c>
      <c r="C18" s="73" t="s">
        <v>1657</v>
      </c>
      <c r="D18" s="86" t="s">
        <v>26</v>
      </c>
      <c r="E18" s="73"/>
      <c r="F18" s="86" t="s">
        <v>1561</v>
      </c>
      <c r="G18" s="73" t="s">
        <v>1658</v>
      </c>
      <c r="H18" s="73" t="s">
        <v>636</v>
      </c>
      <c r="I18" s="86" t="s">
        <v>131</v>
      </c>
      <c r="J18" s="83">
        <v>1913.2233110000002</v>
      </c>
      <c r="K18" s="85">
        <v>122601.60000000001</v>
      </c>
      <c r="L18" s="83">
        <v>8969.7360521330011</v>
      </c>
      <c r="M18" s="84">
        <v>3.2625703893515122E-3</v>
      </c>
      <c r="N18" s="84">
        <f t="shared" si="0"/>
        <v>0.15915143941297932</v>
      </c>
      <c r="O18" s="84">
        <f>L18/'סכום נכסי הקרן'!$C$42</f>
        <v>1.166036100472845E-3</v>
      </c>
    </row>
    <row r="19" spans="2:15">
      <c r="B19" s="76" t="s">
        <v>1659</v>
      </c>
      <c r="C19" s="73" t="s">
        <v>1660</v>
      </c>
      <c r="D19" s="86" t="s">
        <v>26</v>
      </c>
      <c r="E19" s="73"/>
      <c r="F19" s="86" t="s">
        <v>1561</v>
      </c>
      <c r="G19" s="73" t="s">
        <v>1658</v>
      </c>
      <c r="H19" s="73" t="s">
        <v>636</v>
      </c>
      <c r="I19" s="86" t="s">
        <v>134</v>
      </c>
      <c r="J19" s="83">
        <v>332965.44014500006</v>
      </c>
      <c r="K19" s="85">
        <v>131.5</v>
      </c>
      <c r="L19" s="83">
        <v>2048.2164282490003</v>
      </c>
      <c r="M19" s="84">
        <v>1.4749572871069405E-3</v>
      </c>
      <c r="N19" s="84">
        <f t="shared" si="0"/>
        <v>3.63418266591716E-2</v>
      </c>
      <c r="O19" s="84">
        <f>L19/'סכום נכסי הקרן'!$C$42</f>
        <v>2.6626137971495236E-4</v>
      </c>
    </row>
    <row r="20" spans="2:15">
      <c r="B20" s="76" t="s">
        <v>1661</v>
      </c>
      <c r="C20" s="73" t="s">
        <v>1662</v>
      </c>
      <c r="D20" s="86" t="s">
        <v>26</v>
      </c>
      <c r="E20" s="73"/>
      <c r="F20" s="86" t="s">
        <v>1561</v>
      </c>
      <c r="G20" s="73" t="s">
        <v>505</v>
      </c>
      <c r="H20" s="73"/>
      <c r="I20" s="86" t="s">
        <v>134</v>
      </c>
      <c r="J20" s="83">
        <v>13050.181832000004</v>
      </c>
      <c r="K20" s="85">
        <v>16695.21</v>
      </c>
      <c r="L20" s="83">
        <v>10191.999196361001</v>
      </c>
      <c r="M20" s="84">
        <v>1.3319098410347447E-2</v>
      </c>
      <c r="N20" s="84">
        <f t="shared" si="0"/>
        <v>0.18083824687472869</v>
      </c>
      <c r="O20" s="84">
        <f>L20/'סכום נכסי הקרן'!$C$42</f>
        <v>1.3249262776379113E-3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92" t="s">
        <v>28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14245.176755684004</v>
      </c>
      <c r="M22" s="71"/>
      <c r="N22" s="81">
        <f t="shared" si="0"/>
        <v>0.25275441464303722</v>
      </c>
      <c r="O22" s="81">
        <f>L22/'סכום נכסי הקרן'!$C$42</f>
        <v>1.8518259911108803E-3</v>
      </c>
    </row>
    <row r="23" spans="2:15">
      <c r="B23" s="76" t="s">
        <v>1663</v>
      </c>
      <c r="C23" s="73" t="s">
        <v>1664</v>
      </c>
      <c r="D23" s="86" t="s">
        <v>26</v>
      </c>
      <c r="E23" s="73"/>
      <c r="F23" s="86" t="s">
        <v>1531</v>
      </c>
      <c r="G23" s="73" t="s">
        <v>505</v>
      </c>
      <c r="H23" s="73"/>
      <c r="I23" s="86" t="s">
        <v>131</v>
      </c>
      <c r="J23" s="83">
        <v>1995.9686980000001</v>
      </c>
      <c r="K23" s="85">
        <v>20511</v>
      </c>
      <c r="L23" s="83">
        <v>1565.5193659650001</v>
      </c>
      <c r="M23" s="84">
        <v>2.6196902368203748E-4</v>
      </c>
      <c r="N23" s="84">
        <f t="shared" si="0"/>
        <v>2.7777256663307902E-2</v>
      </c>
      <c r="O23" s="84">
        <f>L23/'סכום נכסי הקרן'!$C$42</f>
        <v>2.0351235377438529E-4</v>
      </c>
    </row>
    <row r="24" spans="2:15">
      <c r="B24" s="76" t="s">
        <v>1665</v>
      </c>
      <c r="C24" s="73" t="s">
        <v>1666</v>
      </c>
      <c r="D24" s="86" t="s">
        <v>26</v>
      </c>
      <c r="E24" s="73"/>
      <c r="F24" s="86" t="s">
        <v>1531</v>
      </c>
      <c r="G24" s="73" t="s">
        <v>505</v>
      </c>
      <c r="H24" s="73"/>
      <c r="I24" s="86" t="s">
        <v>131</v>
      </c>
      <c r="J24" s="83">
        <v>11223.314583000001</v>
      </c>
      <c r="K24" s="85">
        <v>3721</v>
      </c>
      <c r="L24" s="83">
        <v>1596.9771042500004</v>
      </c>
      <c r="M24" s="84">
        <v>1.7530436957193909E-4</v>
      </c>
      <c r="N24" s="84">
        <f t="shared" si="0"/>
        <v>2.8335416267964722E-2</v>
      </c>
      <c r="O24" s="84">
        <f>L24/'סכום נכסי הקרן'!$C$42</f>
        <v>2.0760175598938296E-4</v>
      </c>
    </row>
    <row r="25" spans="2:15">
      <c r="B25" s="76" t="s">
        <v>1667</v>
      </c>
      <c r="C25" s="73" t="s">
        <v>1668</v>
      </c>
      <c r="D25" s="86" t="s">
        <v>123</v>
      </c>
      <c r="E25" s="73"/>
      <c r="F25" s="86" t="s">
        <v>1531</v>
      </c>
      <c r="G25" s="73" t="s">
        <v>505</v>
      </c>
      <c r="H25" s="73"/>
      <c r="I25" s="86" t="s">
        <v>131</v>
      </c>
      <c r="J25" s="83">
        <v>24444.060276</v>
      </c>
      <c r="K25" s="85">
        <v>11856.42</v>
      </c>
      <c r="L25" s="83">
        <v>11082.680285469003</v>
      </c>
      <c r="M25" s="84">
        <v>2.4696326311115542E-4</v>
      </c>
      <c r="N25" s="84">
        <f t="shared" si="0"/>
        <v>0.19664174171176457</v>
      </c>
      <c r="O25" s="84">
        <f>L25/'סכום נכסי הקרן'!$C$42</f>
        <v>1.4407118813471119E-3</v>
      </c>
    </row>
    <row r="26" spans="2:15">
      <c r="B26" s="72"/>
      <c r="C26" s="73"/>
      <c r="D26" s="73"/>
      <c r="E26" s="73"/>
      <c r="F26" s="73"/>
      <c r="G26" s="73"/>
      <c r="H26" s="73"/>
      <c r="I26" s="73"/>
      <c r="J26" s="83"/>
      <c r="K26" s="85"/>
      <c r="L26" s="73"/>
      <c r="M26" s="73"/>
      <c r="N26" s="84"/>
      <c r="O26" s="73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124" t="s">
        <v>222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124" t="s">
        <v>111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124" t="s">
        <v>205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124" t="s">
        <v>213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28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28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2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19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19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19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19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19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19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19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19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19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19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19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19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19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19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19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19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19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19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19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19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19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19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19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19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19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19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19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19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19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19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19"/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19"/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19"/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</row>
    <row r="406" spans="2:15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</row>
    <row r="407" spans="2:15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</row>
    <row r="408" spans="2:15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</row>
    <row r="409" spans="2:15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</row>
    <row r="410" spans="2:15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</row>
    <row r="411" spans="2:15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</row>
    <row r="412" spans="2:15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</row>
    <row r="413" spans="2:15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</row>
    <row r="414" spans="2:15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</row>
    <row r="415" spans="2:15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</row>
    <row r="416" spans="2:15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</row>
    <row r="417" spans="2:15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</row>
    <row r="418" spans="2:15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</row>
    <row r="419" spans="2:15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</row>
    <row r="420" spans="2:15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</row>
    <row r="421" spans="2:15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</row>
    <row r="422" spans="2:15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</row>
    <row r="423" spans="2:15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</row>
    <row r="424" spans="2:15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</row>
    <row r="425" spans="2:15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</row>
    <row r="426" spans="2:15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</row>
    <row r="427" spans="2:15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</row>
    <row r="428" spans="2:15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</row>
    <row r="429" spans="2:15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</row>
    <row r="430" spans="2:15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</row>
    <row r="431" spans="2:15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</row>
    <row r="432" spans="2:15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</row>
    <row r="433" spans="2:15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</row>
    <row r="434" spans="2:15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</row>
    <row r="435" spans="2:15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</row>
    <row r="436" spans="2:15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</row>
    <row r="437" spans="2:15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</row>
    <row r="438" spans="2:15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</row>
    <row r="439" spans="2:15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</row>
    <row r="440" spans="2:15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</row>
    <row r="441" spans="2:15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</row>
    <row r="442" spans="2:15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</row>
    <row r="443" spans="2:15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</row>
    <row r="444" spans="2:15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</row>
    <row r="445" spans="2:15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</row>
    <row r="446" spans="2:15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</row>
    <row r="447" spans="2:15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</row>
    <row r="448" spans="2:15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</row>
    <row r="449" spans="2:15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</row>
    <row r="450" spans="2:15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</row>
    <row r="451" spans="2:15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</row>
    <row r="452" spans="2:15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</row>
    <row r="453" spans="2:15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</row>
    <row r="454" spans="2:15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</row>
    <row r="455" spans="2:15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</row>
    <row r="456" spans="2:15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</row>
    <row r="457" spans="2:15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</row>
    <row r="458" spans="2:15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</row>
    <row r="459" spans="2:15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</row>
    <row r="460" spans="2:15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</row>
    <row r="461" spans="2:15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</row>
    <row r="462" spans="2:15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</row>
    <row r="463" spans="2:15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</row>
    <row r="464" spans="2:15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</row>
    <row r="465" spans="2:15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</row>
    <row r="466" spans="2:15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</row>
    <row r="467" spans="2:15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</row>
    <row r="468" spans="2:15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</row>
    <row r="469" spans="2:15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</row>
    <row r="470" spans="2:15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</row>
    <row r="471" spans="2:15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2:15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  <row r="473" spans="2:15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</row>
    <row r="474" spans="2:15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</row>
    <row r="475" spans="2:15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</row>
    <row r="476" spans="2:15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</row>
    <row r="477" spans="2:15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8 B3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62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145</v>
      </c>
      <c r="C1" s="67" t="s" vm="1">
        <v>231</v>
      </c>
    </row>
    <row r="2" spans="2:12">
      <c r="B2" s="46" t="s">
        <v>144</v>
      </c>
      <c r="C2" s="67" t="s">
        <v>232</v>
      </c>
    </row>
    <row r="3" spans="2:12">
      <c r="B3" s="46" t="s">
        <v>146</v>
      </c>
      <c r="C3" s="67" t="s">
        <v>233</v>
      </c>
    </row>
    <row r="4" spans="2:12">
      <c r="B4" s="46" t="s">
        <v>147</v>
      </c>
      <c r="C4" s="67">
        <v>12145</v>
      </c>
    </row>
    <row r="6" spans="2:12" ht="26.25" customHeight="1">
      <c r="B6" s="156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ht="26.25" customHeight="1">
      <c r="B7" s="156" t="s">
        <v>93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s="3" customFormat="1" ht="78.75">
      <c r="B8" s="21" t="s">
        <v>115</v>
      </c>
      <c r="C8" s="29" t="s">
        <v>44</v>
      </c>
      <c r="D8" s="29" t="s">
        <v>118</v>
      </c>
      <c r="E8" s="29" t="s">
        <v>65</v>
      </c>
      <c r="F8" s="29" t="s">
        <v>102</v>
      </c>
      <c r="G8" s="29" t="s">
        <v>207</v>
      </c>
      <c r="H8" s="29" t="s">
        <v>206</v>
      </c>
      <c r="I8" s="29" t="s">
        <v>61</v>
      </c>
      <c r="J8" s="29" t="s">
        <v>58</v>
      </c>
      <c r="K8" s="29" t="s">
        <v>148</v>
      </c>
      <c r="L8" s="65" t="s">
        <v>150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1" t="s">
        <v>48</v>
      </c>
      <c r="C11" s="73"/>
      <c r="D11" s="73"/>
      <c r="E11" s="73"/>
      <c r="F11" s="73"/>
      <c r="G11" s="83"/>
      <c r="H11" s="85"/>
      <c r="I11" s="83">
        <v>22.562663228000005</v>
      </c>
      <c r="J11" s="73"/>
      <c r="K11" s="84">
        <f>IFERROR(I11/$I$11,0)</f>
        <v>1</v>
      </c>
      <c r="L11" s="84">
        <f>I11/'סכום נכסי הקרן'!$C$42</f>
        <v>2.9330717976258549E-6</v>
      </c>
    </row>
    <row r="12" spans="2:12" s="4" customFormat="1" ht="18" customHeight="1">
      <c r="B12" s="90" t="s">
        <v>24</v>
      </c>
      <c r="C12" s="73"/>
      <c r="D12" s="73"/>
      <c r="E12" s="73"/>
      <c r="F12" s="73"/>
      <c r="G12" s="83"/>
      <c r="H12" s="85"/>
      <c r="I12" s="83">
        <v>16.687029691999999</v>
      </c>
      <c r="J12" s="73"/>
      <c r="K12" s="84">
        <f t="shared" ref="K12:K20" si="0">IFERROR(I12/$I$11,0)</f>
        <v>0.73958599316819962</v>
      </c>
      <c r="L12" s="84">
        <f>I12/'סכום נכסי הקרן'!$C$42</f>
        <v>2.1692588184807543E-6</v>
      </c>
    </row>
    <row r="13" spans="2:12">
      <c r="B13" s="92" t="s">
        <v>1669</v>
      </c>
      <c r="C13" s="71"/>
      <c r="D13" s="71"/>
      <c r="E13" s="71"/>
      <c r="F13" s="71"/>
      <c r="G13" s="80"/>
      <c r="H13" s="82"/>
      <c r="I13" s="80">
        <v>16.687029691999999</v>
      </c>
      <c r="J13" s="71"/>
      <c r="K13" s="81">
        <f t="shared" si="0"/>
        <v>0.73958599316819962</v>
      </c>
      <c r="L13" s="81">
        <f>I13/'סכום נכסי הקרן'!$C$42</f>
        <v>2.1692588184807543E-6</v>
      </c>
    </row>
    <row r="14" spans="2:12">
      <c r="B14" s="76" t="s">
        <v>1670</v>
      </c>
      <c r="C14" s="73" t="s">
        <v>1671</v>
      </c>
      <c r="D14" s="86" t="s">
        <v>119</v>
      </c>
      <c r="E14" s="86" t="s">
        <v>297</v>
      </c>
      <c r="F14" s="86" t="s">
        <v>132</v>
      </c>
      <c r="G14" s="83">
        <v>152545.05262500004</v>
      </c>
      <c r="H14" s="85">
        <v>8.1999999999999993</v>
      </c>
      <c r="I14" s="83">
        <v>12.508694315000003</v>
      </c>
      <c r="J14" s="84">
        <v>1.7469437813426541E-3</v>
      </c>
      <c r="K14" s="84">
        <f t="shared" si="0"/>
        <v>0.55439795331771191</v>
      </c>
      <c r="L14" s="84">
        <f>I14/'סכום נכסי הקרן'!$C$42</f>
        <v>1.6260890015376762E-6</v>
      </c>
    </row>
    <row r="15" spans="2:12">
      <c r="B15" s="76" t="s">
        <v>1672</v>
      </c>
      <c r="C15" s="73" t="s">
        <v>1673</v>
      </c>
      <c r="D15" s="86" t="s">
        <v>119</v>
      </c>
      <c r="E15" s="86" t="s">
        <v>157</v>
      </c>
      <c r="F15" s="86" t="s">
        <v>132</v>
      </c>
      <c r="G15" s="83">
        <v>40964.072325000008</v>
      </c>
      <c r="H15" s="85">
        <v>10.199999999999999</v>
      </c>
      <c r="I15" s="83">
        <v>4.1783353770000016</v>
      </c>
      <c r="J15" s="84">
        <v>2.7317853727035885E-3</v>
      </c>
      <c r="K15" s="84">
        <f t="shared" si="0"/>
        <v>0.18518803985048785</v>
      </c>
      <c r="L15" s="84">
        <f>I15/'סכום נכסי הקרן'!$C$42</f>
        <v>5.4316981694307879E-7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0" t="s">
        <v>39</v>
      </c>
      <c r="C17" s="73"/>
      <c r="D17" s="73"/>
      <c r="E17" s="73"/>
      <c r="F17" s="73"/>
      <c r="G17" s="83"/>
      <c r="H17" s="85"/>
      <c r="I17" s="83">
        <v>5.8756335360000014</v>
      </c>
      <c r="J17" s="73"/>
      <c r="K17" s="84">
        <f t="shared" si="0"/>
        <v>0.26041400683180022</v>
      </c>
      <c r="L17" s="84">
        <f>I17/'סכום נכסי הקרן'!$C$42</f>
        <v>7.6381297914509988E-7</v>
      </c>
    </row>
    <row r="18" spans="2:12">
      <c r="B18" s="92" t="s">
        <v>1674</v>
      </c>
      <c r="C18" s="71"/>
      <c r="D18" s="71"/>
      <c r="E18" s="71"/>
      <c r="F18" s="71"/>
      <c r="G18" s="80"/>
      <c r="H18" s="82"/>
      <c r="I18" s="80">
        <v>5.8756335360000014</v>
      </c>
      <c r="J18" s="71"/>
      <c r="K18" s="81">
        <f t="shared" si="0"/>
        <v>0.26041400683180022</v>
      </c>
      <c r="L18" s="81">
        <f>I18/'סכום נכסי הקרן'!$C$42</f>
        <v>7.6381297914509988E-7</v>
      </c>
    </row>
    <row r="19" spans="2:12">
      <c r="B19" s="76" t="s">
        <v>1675</v>
      </c>
      <c r="C19" s="73" t="s">
        <v>1676</v>
      </c>
      <c r="D19" s="86" t="s">
        <v>1347</v>
      </c>
      <c r="E19" s="86" t="s">
        <v>710</v>
      </c>
      <c r="F19" s="86" t="s">
        <v>131</v>
      </c>
      <c r="G19" s="83">
        <v>6183.2562000000007</v>
      </c>
      <c r="H19" s="85">
        <v>23</v>
      </c>
      <c r="I19" s="83">
        <v>5.4382974930000003</v>
      </c>
      <c r="J19" s="84">
        <v>1.8512743113772458E-4</v>
      </c>
      <c r="K19" s="84">
        <f t="shared" si="0"/>
        <v>0.24103083213382079</v>
      </c>
      <c r="L19" s="84">
        <f>I19/'סכום נכסי הקרן'!$C$42</f>
        <v>7.0696073609000132E-7</v>
      </c>
    </row>
    <row r="20" spans="2:12">
      <c r="B20" s="76" t="s">
        <v>1677</v>
      </c>
      <c r="C20" s="73" t="s">
        <v>1678</v>
      </c>
      <c r="D20" s="86" t="s">
        <v>1369</v>
      </c>
      <c r="E20" s="86" t="s">
        <v>777</v>
      </c>
      <c r="F20" s="86" t="s">
        <v>131</v>
      </c>
      <c r="G20" s="83">
        <v>1633.8017860000002</v>
      </c>
      <c r="H20" s="85">
        <v>7</v>
      </c>
      <c r="I20" s="83">
        <v>0.43733604300000006</v>
      </c>
      <c r="J20" s="84">
        <v>6.4577145691699619E-5</v>
      </c>
      <c r="K20" s="84">
        <f t="shared" si="0"/>
        <v>1.9383174697979406E-2</v>
      </c>
      <c r="L20" s="84">
        <f>I20/'סכום נכסי הקרן'!$C$42</f>
        <v>5.6852243055098441E-8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24" t="s">
        <v>222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24" t="s">
        <v>111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24" t="s">
        <v>205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24" t="s">
        <v>213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