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9874AE59-C87B-483A-AD7B-7ECA30B098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4" l="1"/>
  <c r="I13" i="24"/>
  <c r="I14" i="24"/>
  <c r="I15" i="24"/>
  <c r="I16" i="24"/>
  <c r="I17" i="24"/>
  <c r="I18" i="24"/>
  <c r="I19" i="24"/>
  <c r="I20" i="24"/>
  <c r="I21" i="24"/>
  <c r="I22" i="24"/>
  <c r="I23" i="24"/>
  <c r="I11" i="24"/>
  <c r="H23" i="24"/>
  <c r="H22" i="24"/>
  <c r="H21" i="24"/>
  <c r="H20" i="24"/>
  <c r="H19" i="24"/>
  <c r="G18" i="24"/>
  <c r="H17" i="24"/>
  <c r="G16" i="24"/>
  <c r="H15" i="24"/>
  <c r="H14" i="24"/>
  <c r="G13" i="24"/>
  <c r="E13" i="24"/>
  <c r="G12" i="24"/>
  <c r="E12" i="24"/>
  <c r="H11" i="24"/>
  <c r="E11" i="24"/>
  <c r="C35" i="27"/>
  <c r="C12" i="27"/>
  <c r="C11" i="27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11" i="2"/>
  <c r="J53" i="2"/>
  <c r="J52" i="2"/>
  <c r="J50" i="2"/>
  <c r="J42" i="2"/>
  <c r="J40" i="2"/>
  <c r="J39" i="2"/>
  <c r="J31" i="2"/>
  <c r="J28" i="2"/>
  <c r="J27" i="2"/>
  <c r="J24" i="2"/>
  <c r="J21" i="2"/>
  <c r="J18" i="2"/>
  <c r="J16" i="2"/>
  <c r="J15" i="2"/>
  <c r="J13" i="2"/>
  <c r="J12" i="2"/>
  <c r="J11" i="2"/>
  <c r="C43" i="1"/>
  <c r="D43" i="1" s="1"/>
  <c r="H12" i="24" l="1"/>
  <c r="H13" i="24"/>
  <c r="H16" i="24"/>
  <c r="H18" i="24"/>
  <c r="K58" i="2"/>
  <c r="K57" i="2"/>
  <c r="K56" i="2"/>
  <c r="K55" i="2"/>
  <c r="K54" i="2"/>
  <c r="K51" i="2"/>
  <c r="K49" i="2"/>
  <c r="K48" i="2"/>
  <c r="K47" i="2"/>
  <c r="K46" i="2"/>
  <c r="K45" i="2"/>
  <c r="K44" i="2"/>
  <c r="K43" i="2"/>
  <c r="K41" i="2"/>
  <c r="K38" i="2"/>
  <c r="K37" i="2"/>
  <c r="K36" i="2"/>
  <c r="K35" i="2"/>
  <c r="K34" i="2"/>
  <c r="K33" i="2"/>
  <c r="K32" i="2"/>
  <c r="K30" i="2"/>
  <c r="K29" i="2"/>
  <c r="K26" i="2"/>
  <c r="K25" i="2"/>
  <c r="K23" i="2"/>
  <c r="K22" i="2"/>
  <c r="K20" i="2"/>
  <c r="K19" i="2"/>
  <c r="K17" i="2"/>
  <c r="K14" i="2"/>
  <c r="K11" i="2"/>
  <c r="K12" i="2"/>
  <c r="K13" i="2"/>
  <c r="K15" i="2"/>
  <c r="K16" i="2"/>
  <c r="K18" i="2"/>
  <c r="K21" i="2"/>
  <c r="K24" i="2"/>
  <c r="K27" i="2"/>
  <c r="K28" i="2"/>
  <c r="K31" i="2"/>
  <c r="K39" i="2"/>
  <c r="K40" i="2"/>
  <c r="K42" i="2"/>
  <c r="K50" i="2"/>
  <c r="K52" i="2"/>
  <c r="K53" i="2"/>
</calcChain>
</file>

<file path=xl/sharedStrings.xml><?xml version="1.0" encoding="utf-8"?>
<sst xmlns="http://schemas.openxmlformats.org/spreadsheetml/2006/main" count="9143" uniqueCount="2457">
  <si>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</si>
  <si>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</si>
  <si>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</si>
  <si>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</si>
  <si>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</si>
  <si>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</si>
  <si>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</si>
  <si>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</si>
  <si>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</si>
  <si>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</si>
  <si>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</si>
  <si>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</si>
  <si>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</si>
  <si>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</si>
  <si>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</si>
  <si>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</si>
  <si>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</si>
  <si>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</si>
  <si>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</si>
  <si>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</si>
  <si>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</si>
  <si>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</si>
  <si>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</si>
  <si>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</si>
  <si>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</si>
  <si>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</si>
  <si>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</si>
  <si>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</si>
  <si>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</si>
  <si>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</si>
  <si>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</si>
  <si>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</si>
  <si>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</si>
  <si>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</si>
  <si>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</si>
  <si>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</si>
  <si>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</si>
  <si>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</si>
  <si>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</si>
  <si>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</si>
  <si>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</si>
  <si>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</si>
  <si>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</si>
  <si>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</si>
  <si>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</si>
  <si>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</si>
  <si>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</si>
  <si>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</si>
  <si>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</si>
  <si>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</si>
  <si>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</si>
  <si>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</si>
  <si>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</si>
  <si>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</si>
  <si>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</si>
  <si>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</si>
  <si>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</si>
  <si>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</si>
  <si>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</si>
  <si>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</si>
  <si>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</si>
  <si>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</si>
  <si>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</si>
  <si>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</si>
  <si>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</si>
  <si>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</si>
  <si>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</si>
  <si>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</si>
  <si>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</si>
  <si>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</si>
  <si>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</si>
  <si>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</si>
  <si>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</si>
  <si>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</si>
  <si>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</si>
  <si>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</si>
  <si>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</si>
  <si>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</si>
  <si>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</si>
  <si>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</si>
  <si>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</si>
  <si>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</si>
  <si>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</si>
  <si>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</si>
  <si>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</si>
  <si>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</si>
  <si>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</si>
  <si>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</si>
  <si>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</si>
  <si>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</si>
  <si>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</si>
  <si>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</si>
  <si>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</si>
  <si>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</si>
  <si>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</si>
  <si>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</si>
  <si>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</si>
  <si>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</si>
  <si>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</si>
  <si>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</si>
  <si>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</si>
  <si>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</si>
  <si>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</si>
  <si>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</si>
  <si>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</si>
  <si>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</si>
  <si>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</si>
  <si>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</si>
  <si>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</si>
  <si>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</si>
  <si>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</si>
  <si>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</si>
  <si>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</si>
  <si>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</si>
  <si>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</si>
  <si>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</si>
  <si>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</si>
  <si>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</si>
  <si>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</si>
  <si>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</si>
  <si>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</si>
  <si>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</si>
  <si>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</si>
  <si>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</si>
  <si>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</si>
  <si>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</si>
  <si>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</si>
  <si>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</si>
  <si>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</si>
  <si>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</si>
  <si>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</si>
  <si>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</si>
  <si>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</si>
  <si>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</si>
  <si>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</si>
  <si>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</si>
  <si>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</si>
  <si>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</si>
  <si>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</si>
  <si>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</si>
  <si>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</si>
  <si>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</si>
  <si>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</si>
  <si>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</si>
  <si>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</si>
  <si>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</si>
  <si>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</si>
  <si>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</si>
  <si>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</si>
  <si>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</si>
  <si>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</si>
  <si>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</si>
  <si>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</si>
  <si>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</si>
  <si>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</si>
  <si>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</si>
  <si>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</si>
  <si>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</si>
  <si>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</si>
  <si>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</si>
  <si>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</si>
  <si>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</si>
  <si>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</si>
  <si>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</si>
  <si>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</si>
  <si>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</si>
  <si>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</si>
  <si>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</si>
  <si>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</si>
  <si>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</si>
  <si>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</si>
  <si>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</si>
  <si>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</si>
  <si>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</si>
  <si>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</si>
  <si>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</si>
  <si>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</si>
  <si>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</si>
  <si>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</si>
  <si>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</si>
  <si>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</si>
  <si>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</si>
  <si>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</si>
  <si>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</si>
  <si>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</si>
  <si>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</si>
  <si>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</si>
  <si>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</si>
  <si>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</si>
  <si>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</si>
  <si>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</si>
  <si>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</si>
  <si>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</si>
  <si>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</si>
  <si>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</si>
  <si>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</si>
  <si>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</si>
  <si>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9898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</si>
  <si>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</si>
  <si>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</si>
  <si>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</si>
  <si>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</si>
  <si>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</si>
  <si>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</si>
  <si>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</si>
  <si>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</si>
  <si>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1111111111- 12- בנק הפועלים</t>
  </si>
  <si>
    <t>ilAAA</t>
  </si>
  <si>
    <t>S&amp;P מעלות</t>
  </si>
  <si>
    <t>1111111111- 10- לאומי</t>
  </si>
  <si>
    <t>סה"כ יתרת מזומנים ועו"ש נקובים במט"ח</t>
  </si>
  <si>
    <t>0</t>
  </si>
  <si>
    <t>לא מדורג</t>
  </si>
  <si>
    <t>S&amp;P</t>
  </si>
  <si>
    <t>130018- 10- לאומי</t>
  </si>
  <si>
    <t>20001- 10- לאומי</t>
  </si>
  <si>
    <t>100006- 10- לאומי</t>
  </si>
  <si>
    <t>20003- 12- בנק הפועלים</t>
  </si>
  <si>
    <t>70002- 12- בנק הפועלים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</si>
  <si>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</si>
  <si>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</si>
  <si>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</si>
  <si>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</si>
  <si>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</si>
  <si>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</si>
  <si>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</si>
  <si>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</si>
  <si>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</si>
  <si>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</si>
  <si>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</si>
  <si>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</si>
  <si>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</si>
  <si>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414- בנק ישראל- מק"מ</t>
  </si>
  <si>
    <t>8240418</t>
  </si>
  <si>
    <t>RF</t>
  </si>
  <si>
    <t>30/04/23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</si>
  <si>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</si>
  <si>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</si>
  <si>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</si>
  <si>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</si>
  <si>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</si>
  <si>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</si>
  <si>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</si>
  <si>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</si>
  <si>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</si>
  <si>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</si>
  <si>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</si>
  <si>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29/12/22</t>
  </si>
  <si>
    <t>מקמ 524- בנק ישראל- מק"מ</t>
  </si>
  <si>
    <t>8240525</t>
  </si>
  <si>
    <t>31/05/23</t>
  </si>
  <si>
    <t>סה"כ שחר</t>
  </si>
  <si>
    <t>ממשלתית שקלית 1.5% 11/23- שחר</t>
  </si>
  <si>
    <t>1155068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</si>
  <si>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</si>
  <si>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</si>
  <si>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</si>
  <si>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</si>
  <si>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</si>
  <si>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</si>
  <si>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</si>
  <si>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</si>
  <si>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</si>
  <si>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</si>
  <si>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</si>
  <si>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</si>
  <si>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</si>
  <si>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SOLAREDGE TECH 0 09/25- סולראדג' טכנולוגיות בע"מ</t>
  </si>
  <si>
    <t>US83417MAD65</t>
  </si>
  <si>
    <t>בלומברג</t>
  </si>
  <si>
    <t>513865329</t>
  </si>
  <si>
    <t>Semiconductors &amp; Semiconductor Equipment</t>
  </si>
  <si>
    <t>Moodys</t>
  </si>
  <si>
    <t>*ORA 2.5 07/27- אורמת תעשיות בע"מ</t>
  </si>
  <si>
    <t>US686688AB85</t>
  </si>
  <si>
    <t>520036716</t>
  </si>
  <si>
    <t>אנרגיה</t>
  </si>
  <si>
    <t>סה"כ תל אביב 35</t>
  </si>
  <si>
    <t>*או פי סי אנרגיה- או.פי.סי. אנרגיה בע"מ</t>
  </si>
  <si>
    <t>1141571</t>
  </si>
  <si>
    <t>514401702</t>
  </si>
  <si>
    <t>*אורמת טכנולוגיות- אורמת טכנולגיות אינק</t>
  </si>
  <si>
    <t>1134402</t>
  </si>
  <si>
    <t>880326081</t>
  </si>
  <si>
    <t>אנרגיה מתחדשת</t>
  </si>
  <si>
    <t>*אנלייט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</si>
  <si>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</si>
  <si>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</si>
  <si>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</si>
  <si>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</si>
  <si>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</si>
  <si>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פניקס 1-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</si>
  <si>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</si>
  <si>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</si>
  <si>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</si>
  <si>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</si>
  <si>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</si>
  <si>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</si>
  <si>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</si>
  <si>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</si>
  <si>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</si>
  <si>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</si>
  <si>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</si>
  <si>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</si>
  <si>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</si>
  <si>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</si>
  <si>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</si>
  <si>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</si>
  <si>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</si>
  <si>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</si>
  <si>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</si>
  <si>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</si>
  <si>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</si>
  <si>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</si>
  <si>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</si>
  <si>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</si>
  <si>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</si>
  <si>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</si>
  <si>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</si>
  <si>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</si>
  <si>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</si>
  <si>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</si>
  <si>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</si>
  <si>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</si>
  <si>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</si>
  <si>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</si>
  <si>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</si>
  <si>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520028911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</si>
  <si>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</si>
  <si>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</si>
  <si>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</si>
  <si>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</si>
  <si>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</si>
  <si>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</si>
  <si>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חיפושי נפט וגז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</si>
  <si>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</si>
  <si>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</si>
  <si>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</si>
  <si>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</si>
  <si>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</si>
  <si>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</si>
  <si>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</si>
  <si>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</si>
  <si>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</si>
  <si>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</si>
  <si>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</si>
  <si>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</si>
  <si>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</si>
  <si>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</si>
  <si>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</si>
  <si>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</si>
  <si>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</si>
  <si>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</si>
  <si>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</si>
  <si>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</si>
  <si>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</si>
  <si>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</si>
  <si>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</si>
  <si>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</si>
  <si>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</si>
  <si>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</si>
  <si>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</si>
  <si>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</si>
  <si>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נדלן מניב בישראל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</si>
  <si>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</si>
  <si>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</si>
  <si>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</si>
  <si>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</si>
  <si>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</si>
  <si>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</si>
  <si>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*ביג- ביג מרכזי קניות (2004) בע"מ</t>
  </si>
  <si>
    <t>1097260</t>
  </si>
  <si>
    <t>513623314</t>
  </si>
  <si>
    <t>*מבנה  - מבנה נדל"ן (כ.ד)  בע"מ</t>
  </si>
  <si>
    <t>226019</t>
  </si>
  <si>
    <t>520024126</t>
  </si>
  <si>
    <t>*מליסרון-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</si>
  <si>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</si>
  <si>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</si>
  <si>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</si>
  <si>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</si>
  <si>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</si>
  <si>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טבע- טבע תעשיות פרמצבטיות בע"מ</t>
  </si>
  <si>
    <t>629014</t>
  </si>
  <si>
    <t>520013954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</si>
  <si>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</si>
  <si>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</si>
  <si>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</si>
  <si>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</si>
  <si>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</si>
  <si>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</si>
  <si>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</si>
  <si>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</si>
  <si>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</si>
  <si>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</si>
  <si>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</si>
  <si>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</si>
  <si>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</si>
  <si>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520036658</t>
  </si>
  <si>
    <t>משק אנרגיה- משק אנרגיה-אנרגיות מתחדשות בע"מ</t>
  </si>
  <si>
    <t>1166974</t>
  </si>
  <si>
    <t>516167343</t>
  </si>
  <si>
    <t>*פז נפט- פז חברת הנפט בע"מ</t>
  </si>
  <si>
    <t>1100007</t>
  </si>
  <si>
    <t>510216054</t>
  </si>
  <si>
    <t>*נופר אנרגי- ע.י נופר אנרגי' בע"מ</t>
  </si>
  <si>
    <t>1170877</t>
  </si>
  <si>
    <t>514599943</t>
  </si>
  <si>
    <t>*דוראל אנרגיה- קבוצת דוראל משאבי אנרגיה מתחדשת בעמ</t>
  </si>
  <si>
    <t>1166768</t>
  </si>
  <si>
    <t>515364891</t>
  </si>
  <si>
    <t>*מימון ישיר- מימון ישיר מקבוצת ישיר 2006 בע"מ</t>
  </si>
  <si>
    <t>1168186</t>
  </si>
  <si>
    <t>513893123</t>
  </si>
  <si>
    <t>אשראי חוץ בנקאי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</si>
  <si>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</si>
  <si>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</si>
  <si>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</si>
  <si>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</si>
  <si>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</si>
  <si>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</si>
  <si>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</si>
  <si>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</si>
  <si>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</si>
  <si>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</si>
  <si>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</si>
  <si>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520025990</t>
  </si>
  <si>
    <t>*אפריקה מגורים- אפריקה ישראל מגורים בע"מ</t>
  </si>
  <si>
    <t>1097948</t>
  </si>
  <si>
    <t>520034760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</si>
  <si>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</si>
  <si>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</si>
  <si>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</si>
  <si>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</si>
  <si>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</si>
  <si>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511399388</t>
  </si>
  <si>
    <t>*ישראל קנדה- ישראל קנדה (ט.ר) בעמ</t>
  </si>
  <si>
    <t>434019</t>
  </si>
  <si>
    <t>520039298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</si>
  <si>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</si>
  <si>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</si>
  <si>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</si>
  <si>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</si>
  <si>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</si>
  <si>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</si>
  <si>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</si>
  <si>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</si>
  <si>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</si>
  <si>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</si>
  <si>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</si>
  <si>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515846558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</si>
  <si>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</si>
  <si>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</si>
  <si>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</si>
  <si>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</si>
  <si>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</si>
  <si>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</si>
  <si>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</si>
  <si>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</si>
  <si>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</si>
  <si>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</si>
  <si>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</si>
  <si>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</si>
  <si>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</si>
  <si>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</si>
  <si>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</si>
  <si>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</si>
  <si>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</si>
  <si>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</si>
  <si>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</si>
  <si>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</si>
  <si>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</si>
  <si>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</si>
  <si>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</si>
  <si>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</si>
  <si>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</si>
  <si>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</si>
  <si>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512607888</t>
  </si>
  <si>
    <t>מלונאות ותיירות</t>
  </si>
  <si>
    <t>דיפלומט- דיפלומט אחזקות בע"מ</t>
  </si>
  <si>
    <t>1173491</t>
  </si>
  <si>
    <t>510400740</t>
  </si>
  <si>
    <t>מסחר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</si>
  <si>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</si>
  <si>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</si>
  <si>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</si>
  <si>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</si>
  <si>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</si>
  <si>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</si>
  <si>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</si>
  <si>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</si>
  <si>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</si>
  <si>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</si>
  <si>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</si>
  <si>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</si>
  <si>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נדלן מניב בחו"ל</t>
  </si>
  <si>
    <t>ארגו פרופרטיז אן. וי- ארגו פרופרטיז אן. וי</t>
  </si>
  <si>
    <t>1175371</t>
  </si>
  <si>
    <t>70252750</t>
  </si>
  <si>
    <t>*ג'י סיטי- ג'י סיטי בע"מ</t>
  </si>
  <si>
    <t>126011</t>
  </si>
  <si>
    <t>520033234</t>
  </si>
  <si>
    <t>סאמיט- סאמיט אחזקות נדל"ן בע"מ</t>
  </si>
  <si>
    <t>1081686</t>
  </si>
  <si>
    <t>520043720</t>
  </si>
  <si>
    <t>ישרס- ישרס חברה להשקעות בע"מ</t>
  </si>
  <si>
    <t>613034</t>
  </si>
  <si>
    <t>520017807</t>
  </si>
  <si>
    <t>מגדלי תיכון- מגדלי הים התיכון</t>
  </si>
  <si>
    <t>1131523</t>
  </si>
  <si>
    <t>512719485</t>
  </si>
  <si>
    <t>*מגה אור- מגה אור החזקות בע"מ</t>
  </si>
  <si>
    <t>1104488</t>
  </si>
  <si>
    <t>513257873</t>
  </si>
  <si>
    <t>מניבים ריט- מניבים קרן הריט החדשה בע"מ</t>
  </si>
  <si>
    <t>1140573</t>
  </si>
  <si>
    <t>515327120</t>
  </si>
  <si>
    <t>*רבוע נדלן- רבוע כחול נדל"ן בע"מ</t>
  </si>
  <si>
    <t>1098565</t>
  </si>
  <si>
    <t>513765859</t>
  </si>
  <si>
    <t>*ריט 1- ריט 1 בע"מ</t>
  </si>
  <si>
    <t>1098920</t>
  </si>
  <si>
    <t>513821488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</si>
  <si>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</si>
  <si>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</si>
  <si>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</si>
  <si>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</si>
  <si>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</si>
  <si>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</si>
  <si>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</si>
  <si>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*אלקטרה צריכה- אלקטרה מוצרי צריכה בע"מ</t>
  </si>
  <si>
    <t>5010129</t>
  </si>
  <si>
    <t>520039967</t>
  </si>
  <si>
    <t>רשתות שיווק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</si>
  <si>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</si>
  <si>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</si>
  <si>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</si>
  <si>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</si>
  <si>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</si>
  <si>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</si>
  <si>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</si>
  <si>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</si>
  <si>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</si>
  <si>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</si>
  <si>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</si>
  <si>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</si>
  <si>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</si>
  <si>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</si>
  <si>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520022732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</si>
  <si>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</si>
  <si>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</si>
  <si>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</si>
  <si>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</si>
  <si>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</si>
  <si>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</si>
  <si>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</si>
  <si>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</si>
  <si>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</si>
  <si>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</si>
  <si>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</si>
  <si>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</si>
  <si>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</si>
  <si>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</si>
  <si>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</si>
  <si>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</si>
  <si>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</si>
  <si>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</si>
  <si>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</si>
  <si>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</si>
  <si>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</si>
  <si>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</si>
  <si>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</si>
  <si>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</si>
  <si>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</si>
  <si>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</si>
  <si>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</si>
  <si>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</si>
  <si>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</si>
  <si>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</si>
  <si>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520044314</t>
  </si>
  <si>
    <t>*סלקום- סלקום ישראל בע"מ</t>
  </si>
  <si>
    <t>1101534</t>
  </si>
  <si>
    <t>511930125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</si>
  <si>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</si>
  <si>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</si>
  <si>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</si>
  <si>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</si>
  <si>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</si>
  <si>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</si>
  <si>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</si>
  <si>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</si>
  <si>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*סופרגז- סופרגז אנרגיה בע"מ</t>
  </si>
  <si>
    <t>1166917</t>
  </si>
  <si>
    <t>516077989</t>
  </si>
  <si>
    <t>שיכון ובינוי אנרגיה- שיכון ובינוי אנרגיה בע"מ</t>
  </si>
  <si>
    <t>1188242</t>
  </si>
  <si>
    <t>510459928</t>
  </si>
  <si>
    <t>אלומיי קפיטל- אלומיי קפיטל בע"מ</t>
  </si>
  <si>
    <t>1082635</t>
  </si>
  <si>
    <t>520039868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</si>
  <si>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</si>
  <si>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</si>
  <si>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</si>
  <si>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</si>
  <si>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</si>
  <si>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</si>
  <si>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</si>
  <si>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</si>
  <si>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</si>
  <si>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</si>
  <si>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</si>
  <si>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</si>
  <si>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</si>
  <si>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</si>
  <si>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</si>
  <si>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</si>
  <si>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</si>
  <si>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</si>
  <si>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511996803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</si>
  <si>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</si>
  <si>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</si>
  <si>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</si>
  <si>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</si>
  <si>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</si>
  <si>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</si>
  <si>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</si>
  <si>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</si>
  <si>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510488190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</si>
  <si>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</si>
  <si>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</si>
  <si>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</si>
  <si>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</si>
  <si>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</si>
  <si>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</si>
  <si>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</si>
  <si>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</si>
  <si>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</si>
  <si>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</si>
  <si>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</si>
  <si>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</si>
  <si>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</si>
  <si>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</si>
  <si>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</si>
  <si>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</si>
  <si>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</si>
  <si>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</si>
  <si>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</si>
  <si>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</si>
  <si>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</si>
  <si>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</si>
  <si>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</si>
  <si>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</si>
  <si>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1239114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</si>
  <si>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</si>
  <si>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</si>
  <si>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</si>
  <si>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</si>
  <si>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</si>
  <si>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</si>
  <si>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</si>
  <si>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</si>
  <si>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515334662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</si>
  <si>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</si>
  <si>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</si>
  <si>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</si>
  <si>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</si>
  <si>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</si>
  <si>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</si>
  <si>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</si>
  <si>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</si>
  <si>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</si>
  <si>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</si>
  <si>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</si>
  <si>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</si>
  <si>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</si>
  <si>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</si>
  <si>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</si>
  <si>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</si>
  <si>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</si>
  <si>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</si>
  <si>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</si>
  <si>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</si>
  <si>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</si>
  <si>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</si>
  <si>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</si>
  <si>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</si>
  <si>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</si>
  <si>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</si>
  <si>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</si>
  <si>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</si>
  <si>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</si>
  <si>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</si>
  <si>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</si>
  <si>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</si>
  <si>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</si>
  <si>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</si>
  <si>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</si>
  <si>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</si>
  <si>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</si>
  <si>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</si>
  <si>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</si>
  <si>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</si>
  <si>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</si>
  <si>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</si>
  <si>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</si>
  <si>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</si>
  <si>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</si>
  <si>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</si>
  <si>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</si>
  <si>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</si>
  <si>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</si>
  <si>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</si>
  <si>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</si>
  <si>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</si>
  <si>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</si>
  <si>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</si>
  <si>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</si>
  <si>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</si>
  <si>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</si>
  <si>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</si>
  <si>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</si>
  <si>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</si>
  <si>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</si>
  <si>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</si>
  <si>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</si>
  <si>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</si>
  <si>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</si>
  <si>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</si>
  <si>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</si>
  <si>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</si>
  <si>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</si>
  <si>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</si>
  <si>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</si>
  <si>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</si>
  <si>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</si>
  <si>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516117181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</si>
  <si>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</si>
  <si>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</si>
  <si>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</si>
  <si>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</si>
  <si>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</si>
  <si>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</si>
  <si>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</si>
  <si>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</si>
  <si>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</si>
  <si>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</si>
  <si>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</si>
  <si>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</si>
  <si>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</si>
  <si>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</si>
  <si>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</si>
  <si>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</si>
  <si>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</si>
  <si>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</si>
  <si>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</si>
  <si>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</si>
  <si>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</si>
  <si>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</si>
  <si>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</si>
  <si>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</si>
  <si>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</si>
  <si>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</si>
  <si>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</si>
  <si>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</si>
  <si>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</si>
  <si>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</si>
  <si>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</si>
  <si>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</si>
  <si>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</si>
  <si>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</si>
  <si>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</si>
  <si>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</si>
  <si>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</si>
  <si>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</si>
  <si>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</si>
  <si>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</si>
  <si>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</si>
  <si>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</si>
  <si>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</si>
  <si>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</si>
  <si>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</si>
  <si>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</si>
  <si>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</si>
  <si>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</si>
  <si>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</si>
  <si>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</si>
  <si>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</si>
  <si>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</si>
  <si>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</si>
  <si>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</si>
  <si>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</si>
  <si>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</si>
  <si>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</si>
  <si>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</si>
  <si>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</si>
  <si>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</si>
  <si>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</si>
  <si>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</si>
  <si>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</si>
  <si>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</si>
  <si>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512711789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</si>
  <si>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</si>
  <si>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</si>
  <si>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</si>
  <si>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</si>
  <si>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</si>
  <si>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</si>
  <si>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</si>
  <si>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</si>
  <si>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</si>
  <si>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</si>
  <si>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</si>
  <si>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</si>
  <si>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</si>
  <si>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</si>
  <si>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Automobiles &amp; Components</t>
  </si>
  <si>
    <t>Kornit Digital ltd- קורנית דיגיטל בע"מ</t>
  </si>
  <si>
    <t>IL0011216723</t>
  </si>
  <si>
    <t>NASDAQ</t>
  </si>
  <si>
    <t>513195420</t>
  </si>
  <si>
    <t>Capital Goods</t>
  </si>
  <si>
    <t>FIVERR INTERNATIONAL LTD- פייבר אינטרנשיונל בע"מ</t>
  </si>
  <si>
    <t>IL0011582033</t>
  </si>
  <si>
    <t>514440874</t>
  </si>
  <si>
    <t>Commercial &amp; Professional Services</t>
  </si>
  <si>
    <t>INMODE LTD- אינמוד בע"מ</t>
  </si>
  <si>
    <t>IL0011595993</t>
  </si>
  <si>
    <t>514073618</t>
  </si>
  <si>
    <t>Health Care Equipment &amp; Services</t>
  </si>
  <si>
    <t>SOL GEL TECHNOLOGIES LTD- SOL GEL TECHNOLOGIES</t>
  </si>
  <si>
    <t>IL0011417206</t>
  </si>
  <si>
    <t>512544693</t>
  </si>
  <si>
    <t>Pharmaceuticals &amp; Biotechnology</t>
  </si>
  <si>
    <t>UROGEN PHARMA LTD- יורוג'ן פארמה בעמ</t>
  </si>
  <si>
    <t>IL0011407140</t>
  </si>
  <si>
    <t>513537621</t>
  </si>
  <si>
    <t>GLOBAL 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</si>
  <si>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</si>
  <si>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</si>
  <si>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</si>
  <si>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</si>
  <si>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</si>
  <si>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JFROG- JFROG LTD</t>
  </si>
  <si>
    <t>IL0011684185</t>
  </si>
  <si>
    <t>514130491</t>
  </si>
  <si>
    <t>Software &amp; Services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</si>
  <si>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</si>
  <si>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</si>
  <si>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</si>
  <si>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</si>
  <si>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</si>
  <si>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</si>
  <si>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</si>
  <si>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</si>
  <si>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</si>
  <si>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</si>
  <si>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</si>
  <si>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</si>
  <si>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</si>
  <si>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</si>
  <si>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</si>
  <si>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</si>
  <si>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</si>
  <si>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</si>
  <si>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</si>
  <si>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</si>
  <si>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</si>
  <si>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</si>
  <si>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</si>
  <si>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</si>
  <si>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</si>
  <si>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</si>
  <si>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</si>
  <si>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</si>
  <si>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</si>
  <si>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</si>
  <si>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</si>
  <si>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</si>
  <si>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</si>
  <si>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</si>
  <si>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Transportation</t>
  </si>
  <si>
    <t>PAYONEER GLOBAL INC- PAYONEER GLOBAL</t>
  </si>
  <si>
    <t>US70451X1046</t>
  </si>
  <si>
    <t>90240</t>
  </si>
  <si>
    <t>*ORMAT TECHNOLOGIES INC- אורמת טכנולגיות אינק</t>
  </si>
  <si>
    <t>US6866881021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</si>
  <si>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</si>
  <si>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</si>
  <si>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</si>
  <si>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</si>
  <si>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</si>
  <si>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</si>
  <si>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</si>
  <si>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</si>
  <si>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</si>
  <si>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</si>
  <si>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</si>
  <si>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</si>
  <si>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</si>
  <si>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</si>
  <si>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</si>
  <si>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</si>
  <si>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</si>
  <si>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TESLA INC- TESLA MOTORS INC</t>
  </si>
  <si>
    <t>US88160R1014</t>
  </si>
  <si>
    <t>13191</t>
  </si>
  <si>
    <t>BANK OF AMERICA CORP- Bank of America</t>
  </si>
  <si>
    <t>US0605051046</t>
  </si>
  <si>
    <t>10043</t>
  </si>
  <si>
    <t>Banks</t>
  </si>
  <si>
    <t>JPMORGAN CHASE- JP MORGAN ASSET MANAGEMENT</t>
  </si>
  <si>
    <t>US46625H1005</t>
  </si>
  <si>
    <t>10232</t>
  </si>
  <si>
    <t>AGCO CORP- AGCO CORP</t>
  </si>
  <si>
    <t>US0010841023</t>
  </si>
  <si>
    <t>28342</t>
  </si>
  <si>
    <t>AIRBUS- AIRBUS GROUP</t>
  </si>
  <si>
    <t>NL0000235190</t>
  </si>
  <si>
    <t>11195</t>
  </si>
  <si>
    <t>BOEING- BOEING CO</t>
  </si>
  <si>
    <t>US0970231058</t>
  </si>
  <si>
    <t>27015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</si>
  <si>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</si>
  <si>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</si>
  <si>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</si>
  <si>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</si>
  <si>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</si>
  <si>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</si>
  <si>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</si>
  <si>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</si>
  <si>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</si>
  <si>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</si>
  <si>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</si>
  <si>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</si>
  <si>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VINCI SA- VINCI SA</t>
  </si>
  <si>
    <t>FR0000125486</t>
  </si>
  <si>
    <t>10472</t>
  </si>
  <si>
    <t>Berkshire Hathaway INC CL A- BERKSHIRE HATHAWAY FIN</t>
  </si>
  <si>
    <t>US0846701086</t>
  </si>
  <si>
    <t>10806</t>
  </si>
  <si>
    <t>Diversified Financials</t>
  </si>
  <si>
    <t>BLACKROCK- BlackRock  Asset Managment</t>
  </si>
  <si>
    <t>US09247X1019</t>
  </si>
  <si>
    <t>27796</t>
  </si>
  <si>
    <t>BYTE ACQUISITION- BYTE ACQUISITION CORP</t>
  </si>
  <si>
    <t>KYG1R25Q1216</t>
  </si>
  <si>
    <t>13527</t>
  </si>
  <si>
    <t>MORGAN STANLEY- MORGAN STANLEY</t>
  </si>
  <si>
    <t>US6174464486</t>
  </si>
  <si>
    <t>10289</t>
  </si>
  <si>
    <t>ENERGEAN OIL- Energean plc</t>
  </si>
  <si>
    <t>GB00BG12Y042</t>
  </si>
  <si>
    <t>LSE</t>
  </si>
  <si>
    <t>Energy</t>
  </si>
  <si>
    <t>COSTCO WHOLESALE- COSTCO WHOLESAL</t>
  </si>
  <si>
    <t>US9113121068</t>
  </si>
  <si>
    <t>27041</t>
  </si>
  <si>
    <t>Food &amp; Staples Retailing</t>
  </si>
  <si>
    <t>TALKSPACE INC US- TALKSPACE INC</t>
  </si>
  <si>
    <t>US87427V1035</t>
  </si>
  <si>
    <t>89487</t>
  </si>
  <si>
    <t>ALPHABET INC CL C- ALPHABET INC</t>
  </si>
  <si>
    <t>US02079K1079</t>
  </si>
  <si>
    <t>27390</t>
  </si>
  <si>
    <t>Media</t>
  </si>
  <si>
    <t>Taboola- Innovid Corp</t>
  </si>
  <si>
    <t>KYG493921061</t>
  </si>
  <si>
    <t>514001338</t>
  </si>
  <si>
    <t>META PLATFORMS- Meta Platforms Inc</t>
  </si>
  <si>
    <t>US30303M1027</t>
  </si>
  <si>
    <t>12310</t>
  </si>
  <si>
    <t>PFIZER INC- PFIZER INC</t>
  </si>
  <si>
    <t>US7170811035</t>
  </si>
  <si>
    <t>10627</t>
  </si>
  <si>
    <t>AROUNDTOWN- Aroundtown property</t>
  </si>
  <si>
    <t>LU1673108939</t>
  </si>
  <si>
    <t>12853</t>
  </si>
  <si>
    <t>Real Estate</t>
  </si>
  <si>
    <t>AMAZON.COM INC- amazon.com</t>
  </si>
  <si>
    <t>US0231351067</t>
  </si>
  <si>
    <t>11069</t>
  </si>
  <si>
    <t>HOME DEPOT INC- HOME DEPOT</t>
  </si>
  <si>
    <t>US4370761029</t>
  </si>
  <si>
    <t>10192</t>
  </si>
  <si>
    <t>APPLIED MATERIALS INC- APPLIED MATERIALS</t>
  </si>
  <si>
    <t>US0382221051</t>
  </si>
  <si>
    <t>1231221</t>
  </si>
  <si>
    <t>ASML HOLDING NV- ASML HOLDING NV-NY</t>
  </si>
  <si>
    <t>NL0010273215</t>
  </si>
  <si>
    <t>EURONEXT</t>
  </si>
  <si>
    <t>27028</t>
  </si>
  <si>
    <t>BROADCOM LTD- Broadcom Inc</t>
  </si>
  <si>
    <t>US11135F1012</t>
  </si>
  <si>
    <t>11083</t>
  </si>
  <si>
    <t>NVIDIA CORP- NVIDIA CORP</t>
  </si>
  <si>
    <t>US67066G1040</t>
  </si>
  <si>
    <t>10322</t>
  </si>
  <si>
    <t>QUALCOMM INC- QUALCOMM Inc</t>
  </si>
  <si>
    <t>US7475251036</t>
  </si>
  <si>
    <t>10350</t>
  </si>
  <si>
    <t>TAIWAN SEMICONDUCTOR- TAIWAN Semiconductor</t>
  </si>
  <si>
    <t>US8740391003</t>
  </si>
  <si>
    <t>10409</t>
  </si>
  <si>
    <t>CROWDSTRIKE HOLDINGS INC  A- CROWDSTRIKE</t>
  </si>
  <si>
    <t>US22788C1053</t>
  </si>
  <si>
    <t>28463</t>
  </si>
  <si>
    <t>DYNATRACE INC- DYNATRACE INC</t>
  </si>
  <si>
    <t>US2681501092</t>
  </si>
  <si>
    <t>90133</t>
  </si>
  <si>
    <t>FORTINET- Fortinet Inc</t>
  </si>
  <si>
    <t>US34959E1091</t>
  </si>
  <si>
    <t>13077</t>
  </si>
  <si>
    <t>MASTERCARD INC CLASS 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</si>
  <si>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</si>
  <si>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</si>
  <si>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</si>
  <si>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</si>
  <si>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</si>
  <si>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</si>
  <si>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</si>
  <si>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</si>
  <si>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SENTINELONE INC  CLASS A- SentinelOne Inc</t>
  </si>
  <si>
    <t>US81730H1095</t>
  </si>
  <si>
    <t>28562</t>
  </si>
  <si>
    <t>VISA- VISA  Inc - CLASS  A</t>
  </si>
  <si>
    <t>US92826C8394</t>
  </si>
  <si>
    <t>11109</t>
  </si>
  <si>
    <t>NETAPP INC- NetApp inc</t>
  </si>
  <si>
    <t>US64110D1046</t>
  </si>
  <si>
    <t>12374</t>
  </si>
  <si>
    <t>PURE STORAGE INC  CLASS A- PURE STORAGE</t>
  </si>
  <si>
    <t>US74624M1027</t>
  </si>
  <si>
    <t>90267</t>
  </si>
  <si>
    <t>SAMSUNG ELECTR GDR REG- Samsung Electronics co ltd</t>
  </si>
  <si>
    <t>US7960508882</t>
  </si>
  <si>
    <t>11111</t>
  </si>
  <si>
    <t>DATADOG INC  CLASS A- DATADOG INC-A</t>
  </si>
  <si>
    <t>US23804L1035</t>
  </si>
  <si>
    <t>89614</t>
  </si>
  <si>
    <t>SAFRAN SA- SAFRAN SA</t>
  </si>
  <si>
    <t>FR0000073272</t>
  </si>
  <si>
    <t>27194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</si>
  <si>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</si>
  <si>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</si>
  <si>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</si>
  <si>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</si>
  <si>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</si>
  <si>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</si>
  <si>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</si>
  <si>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</si>
  <si>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</si>
  <si>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</si>
  <si>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</si>
  <si>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</si>
  <si>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</si>
  <si>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</si>
  <si>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</si>
  <si>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</si>
  <si>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</si>
  <si>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</si>
  <si>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</si>
  <si>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</si>
  <si>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</si>
  <si>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</si>
  <si>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</si>
  <si>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</si>
  <si>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</si>
  <si>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</si>
  <si>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</si>
  <si>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</si>
  <si>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</si>
  <si>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</si>
  <si>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</si>
  <si>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</si>
  <si>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</si>
  <si>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</si>
  <si>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</si>
  <si>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HSBC MSCI EMERGING MARKETS- Hsbc Investment Funds S.a</t>
  </si>
  <si>
    <t>IE00B5SSQT16</t>
  </si>
  <si>
    <t>28148</t>
  </si>
  <si>
    <t>AMUNDI INDEX MSCI EM UCITS- (לא פעיל) AMUNDI ETF</t>
  </si>
  <si>
    <t>LU1437017350</t>
  </si>
  <si>
    <t>27482</t>
  </si>
  <si>
    <t>UTILITIES SELECT SECTOR SPDR- (לא פעיל) SPDR - State Street Global Advisors</t>
  </si>
  <si>
    <t>US81369Y8865</t>
  </si>
  <si>
    <t>22040</t>
  </si>
  <si>
    <t>I SHARES MSCI CHINA A- BlackRock  Asset Managment</t>
  </si>
  <si>
    <t>IE00BQT3WG13</t>
  </si>
  <si>
    <t>ISH MSCI USA ESG EHNCD USD D- BlackRock  Asset Managment</t>
  </si>
  <si>
    <t>IE00BHZPJ890</t>
  </si>
  <si>
    <t>ISHARES CORE MSCI CH IND ETF- BlackRock  Asset Managment</t>
  </si>
  <si>
    <t>HK2801040828</t>
  </si>
  <si>
    <t>HKSE</t>
  </si>
  <si>
    <t>ISHARES CORE MSCI EURPOE- BlackRock  Asset Managment</t>
  </si>
  <si>
    <t>IE00B1YZSC51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</si>
  <si>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</si>
  <si>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</si>
  <si>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</si>
  <si>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</si>
  <si>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</si>
  <si>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</si>
  <si>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</si>
  <si>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</si>
  <si>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 HEALTH CARE- BlackRock  Asset Managment</t>
  </si>
  <si>
    <t>US4642867497</t>
  </si>
  <si>
    <t>ISHARES S&amp;P NA TECH SOFT IF- BlackRock  Asset Managment</t>
  </si>
  <si>
    <t>US4642875151</t>
  </si>
  <si>
    <t>ISHARES S&amp;P500 SWAP UCITS- BlackRock  Asset Managment</t>
  </si>
  <si>
    <t>IE00BMTX1Y45</t>
  </si>
  <si>
    <t>ISHR EUR600 IND GDS&amp;SERV (DE)- BlackRock  Asset Managment</t>
  </si>
  <si>
    <t>DE000A0H08J9</t>
  </si>
  <si>
    <t>COMM SERV SELECT SECTOR SPDR- COMM SERV SELECT</t>
  </si>
  <si>
    <t>US81369Y8527</t>
  </si>
  <si>
    <t>27819</t>
  </si>
  <si>
    <t>CONSUMER STAPLES SPDR- CONSUMER STAPLES</t>
  </si>
  <si>
    <t>US81369Y3080</t>
  </si>
  <si>
    <t>10096</t>
  </si>
  <si>
    <t>HORIZONS S&amp;P/TSX 60 INDEX- GLOBAL HORIZON</t>
  </si>
  <si>
    <t>CA44049A1241</t>
  </si>
  <si>
    <t>10629</t>
  </si>
  <si>
    <t>GLOBAL X CYBERSECURITY ETF- Global X Management Co LLc</t>
  </si>
  <si>
    <t>US37954Y3844</t>
  </si>
  <si>
    <t>12507</t>
  </si>
  <si>
    <t>*INVESCO MSCI EMERGING MKTS- Invesco investment management limited</t>
  </si>
  <si>
    <t>IE00B3DWVS88</t>
  </si>
  <si>
    <t>21100</t>
  </si>
  <si>
    <t>INVESCO S&amp;P500 ESG ACC- Invesco investment management limited</t>
  </si>
  <si>
    <t>IE00BKS7L097</t>
  </si>
  <si>
    <t>LYXOR CORE EURSTX 600 DR- LYXOR ETF</t>
  </si>
  <si>
    <t>LU0908500753</t>
  </si>
  <si>
    <t>10267</t>
  </si>
  <si>
    <t>LYXOR ETF STOXX OIL &amp; GAS- LYXOR ETF</t>
  </si>
  <si>
    <t>LU1834988278</t>
  </si>
  <si>
    <t>LYXOR STOXX BASIC RSRCES- LYXOR ETF</t>
  </si>
  <si>
    <t>lu1834983550</t>
  </si>
  <si>
    <t>LYXOR STOXX EUROPE 600 BKS UCITS- LYXOR ETF</t>
  </si>
  <si>
    <t>FR0010345371</t>
  </si>
  <si>
    <t>NOMURA ETF- Nomura asset management</t>
  </si>
  <si>
    <t>JP3027630007</t>
  </si>
  <si>
    <t>JPX</t>
  </si>
  <si>
    <t>20081</t>
  </si>
  <si>
    <t>NOMURA TOPIX BANKS 1615 JP- Nomura asset management</t>
  </si>
  <si>
    <t>JP3040170007</t>
  </si>
  <si>
    <t>SPDR EUR ENERGY- Spider</t>
  </si>
  <si>
    <t>IE00BKWQ0F09</t>
  </si>
  <si>
    <t>27395</t>
  </si>
  <si>
    <t>CONSUMER DISCRETIONARY SELT- State Street Corp</t>
  </si>
  <si>
    <t>US81369Y4070</t>
  </si>
  <si>
    <t>22041</t>
  </si>
  <si>
    <t>Energy s.sector spdr- State Street Corp</t>
  </si>
  <si>
    <t>US81369Y5069</t>
  </si>
  <si>
    <t>FINANCIAL SELECT SECTOR SPDR- State Street Corp</t>
  </si>
  <si>
    <t>US81369Y6059</t>
  </si>
  <si>
    <t>INDUSTRIAL SELECT SECT SPDR- State Street Corp</t>
  </si>
  <si>
    <t>US81369Y7040</t>
  </si>
  <si>
    <t>SPDR KBW BANK ETF- State Street Corp</t>
  </si>
  <si>
    <t>US78464A7972</t>
  </si>
  <si>
    <t>SPDR MSCI EUROPE CONSUMER ST- State Street Corp</t>
  </si>
  <si>
    <t>IE00BKWQ0D84</t>
  </si>
  <si>
    <t>SPDR MSCI Europe Health CareSM UCITS- State Street Corp</t>
  </si>
  <si>
    <t>IE00BKWQ0H23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</si>
  <si>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</si>
  <si>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</si>
  <si>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</si>
  <si>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</si>
  <si>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</si>
  <si>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</si>
  <si>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12518</t>
  </si>
  <si>
    <t>VANGUARD AUST SHARES IDX ETF- Vanguard Group</t>
  </si>
  <si>
    <t>AU000000VAS1</t>
  </si>
  <si>
    <t>12517</t>
  </si>
  <si>
    <t>סה"כ שמחקות מדדים אחרים</t>
  </si>
  <si>
    <t>סה"כ אג"ח ממשלתי</t>
  </si>
  <si>
    <t>סה"כ אגח קונצרני</t>
  </si>
  <si>
    <t>*AWI ASH WO INDIA OPP FD DUSD- White Oak</t>
  </si>
  <si>
    <t>IE00BH3N4915</t>
  </si>
  <si>
    <t>13033</t>
  </si>
  <si>
    <t>GS INDIA EQ IUSDA- goldman sachs</t>
  </si>
  <si>
    <t>LU0333811072</t>
  </si>
  <si>
    <t>12657</t>
  </si>
  <si>
    <t>ISHARE EMKT IF I AUSD- BlackRock  Asset Managment</t>
  </si>
  <si>
    <t>IE00B3D07G23</t>
  </si>
  <si>
    <t>ISE</t>
  </si>
  <si>
    <t>VANGUARD IS EM.MKTS STK.IDX- Vanguard Group</t>
  </si>
  <si>
    <t>IE00BFPM9H50</t>
  </si>
  <si>
    <t>סה"כ כתבי אופציות בישראל</t>
  </si>
  <si>
    <t>*אייספאק 1  אפ 1- איי ספאק 1 בע"מ</t>
  </si>
  <si>
    <t>1179613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</si>
  <si>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</si>
  <si>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</si>
  <si>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</si>
  <si>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</si>
  <si>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</si>
  <si>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</si>
  <si>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</si>
  <si>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</si>
  <si>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</si>
  <si>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</si>
  <si>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</si>
  <si>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</si>
  <si>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</si>
  <si>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</si>
  <si>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</si>
  <si>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</si>
  <si>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סה"כ ש"ח/מט"ח</t>
  </si>
  <si>
    <t>סה"כ ריבית</t>
  </si>
  <si>
    <t>SPXW 06/30/23 P3600- SPX</t>
  </si>
  <si>
    <t>BBG018BLCVG3</t>
  </si>
  <si>
    <t>SPXW 06/30/23 P4000- SPX</t>
  </si>
  <si>
    <t>BBG018BLCWG1</t>
  </si>
  <si>
    <t>סה"כ מטבע</t>
  </si>
  <si>
    <t>סה"כ סחורות</t>
  </si>
  <si>
    <t>MSCI EMGMKT SEP23- חוזים עתידיים בחול</t>
  </si>
  <si>
    <t>MESU3</t>
  </si>
  <si>
    <t>NASDAQ 100 SEP23- חוזים עתידיים בחול</t>
  </si>
  <si>
    <t>NQU3</t>
  </si>
  <si>
    <t>S&amp;P/TSX 60 IX FUT SEP23- חוזים עתידיים בחול</t>
  </si>
  <si>
    <t>PTU3</t>
  </si>
  <si>
    <t>S&amp;P500 EMINI FUT SEP23- חוזים עתידיים בחול</t>
  </si>
  <si>
    <t>ESU3</t>
  </si>
  <si>
    <t>STOXX EUROPE 600 SEP23- חוזים עתידיים בחול</t>
  </si>
  <si>
    <t>SXOU3</t>
  </si>
  <si>
    <t>TOPIX FUTR SEP23- חוזים עתידיים בחול</t>
  </si>
  <si>
    <t>TPU3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</si>
  <si>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</si>
  <si>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</si>
  <si>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</si>
  <si>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</si>
  <si>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</si>
  <si>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</si>
  <si>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</si>
  <si>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</si>
  <si>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</si>
  <si>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</si>
  <si>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</si>
  <si>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</si>
  <si>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</si>
  <si>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</si>
  <si>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</si>
  <si>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</si>
  <si>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</si>
  <si>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</si>
  <si>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</si>
  <si>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</si>
  <si>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</si>
  <si>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</si>
  <si>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</si>
  <si>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</si>
  <si>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</si>
  <si>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</si>
  <si>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ilAA+</t>
  </si>
  <si>
    <t>נתיבי גז אג"ח א - רמ- נתיבי הגז הטבעי לישראל בע"מ</t>
  </si>
  <si>
    <t>1103084</t>
  </si>
  <si>
    <t>513436394</t>
  </si>
  <si>
    <t>יהב קוקו סדרה ד (לס)  לא ברצף- בנק יהב</t>
  </si>
  <si>
    <t>6620300</t>
  </si>
  <si>
    <t>520020421</t>
  </si>
  <si>
    <t>Aa3.il</t>
  </si>
  <si>
    <t>אלון  חברה לדלק ל.ס-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</si>
  <si>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</si>
  <si>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</si>
  <si>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</si>
  <si>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</si>
  <si>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</si>
  <si>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</si>
  <si>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</si>
  <si>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</si>
  <si>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</si>
  <si>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Aa2.il</t>
  </si>
  <si>
    <t>*אורמת אגח 4 רמ- אורמת טכנולגיות אינק</t>
  </si>
  <si>
    <t>1167212</t>
  </si>
  <si>
    <t>ilAA-</t>
  </si>
  <si>
    <t>גב-ים נגב אגח א רמ- גב-ים נגב בע"מ</t>
  </si>
  <si>
    <t>1151141</t>
  </si>
  <si>
    <t>514189596</t>
  </si>
  <si>
    <t>ilA+</t>
  </si>
  <si>
    <t>נתיבים אגח א רמ</t>
  </si>
  <si>
    <t>1090281</t>
  </si>
  <si>
    <t>513502229</t>
  </si>
  <si>
    <t>Aa1.il</t>
  </si>
  <si>
    <t>CRSLNX 4.555 06/51- Crosslinx Transit Solutions</t>
  </si>
  <si>
    <t>CA22766TAB04</t>
  </si>
  <si>
    <t>12985</t>
  </si>
  <si>
    <t>Baa3</t>
  </si>
  <si>
    <t>TRANSED PARTNERS 3.951 09/50 12/37- TRANSED PARTNERS GP</t>
  </si>
  <si>
    <t>CA89366TAA57</t>
  </si>
  <si>
    <t>27306</t>
  </si>
  <si>
    <t>BB</t>
  </si>
  <si>
    <t>דירוג פנימי</t>
  </si>
  <si>
    <t>חייבים REWIRE 8839- רי-וויר (א.ס.ג) מחקר ופיתוח בע"מ</t>
  </si>
  <si>
    <t>9483</t>
  </si>
  <si>
    <t>515193704</t>
  </si>
  <si>
    <t>אי.די.אף אנרגיות מתחדשות ישראל- אי.די.אף אנרגיות מתחדשות ישראל בע"מ</t>
  </si>
  <si>
    <t>9068</t>
  </si>
  <si>
    <t>540306990</t>
  </si>
  <si>
    <t>Distree Ltd- .Distree Ltd</t>
  </si>
  <si>
    <t>9326</t>
  </si>
  <si>
    <t>516596848</t>
  </si>
  <si>
    <t>Sustained Therapy- Sustained Therapy</t>
  </si>
  <si>
    <t>9262</t>
  </si>
  <si>
    <t>516541372</t>
  </si>
  <si>
    <t>*FutureCides- אגכימדס שותפות מוגבלת</t>
  </si>
  <si>
    <t>93981</t>
  </si>
  <si>
    <t>540310463</t>
  </si>
  <si>
    <t>*אגכימדס שותפות מוגבלת- אגכימדס שותפות מוגבלת</t>
  </si>
  <si>
    <t>8824</t>
  </si>
  <si>
    <t>NeoManna Ltd- ניאומאנה בע"מ</t>
  </si>
  <si>
    <t>9152</t>
  </si>
  <si>
    <t>516561917</t>
  </si>
  <si>
    <t>*Essence Infra and Construction- קבוצת מנרב  בע"מ</t>
  </si>
  <si>
    <t>8561</t>
  </si>
  <si>
    <t>520034505</t>
  </si>
  <si>
    <t>Venn 2014- Venn 2014 Ltd</t>
  </si>
  <si>
    <t>8631</t>
  </si>
  <si>
    <t>515171510</t>
  </si>
  <si>
    <t>TIPA CORP LTD- TIPA CORP LTD</t>
  </si>
  <si>
    <t>8838</t>
  </si>
  <si>
    <t>514420660</t>
  </si>
  <si>
    <t>Lendbuzz Inc- Lendbuzz, Inc</t>
  </si>
  <si>
    <t>8564</t>
  </si>
  <si>
    <t>28171</t>
  </si>
  <si>
    <t>*Fu Gen AG- Fu Gen AG</t>
  </si>
  <si>
    <t>9035</t>
  </si>
  <si>
    <t>28664</t>
  </si>
  <si>
    <t>*NORDIC POWER 2- Fu Gen AG</t>
  </si>
  <si>
    <t>9116</t>
  </si>
  <si>
    <t>*NORDIC POWER 4- Fu Gen AG</t>
  </si>
  <si>
    <t>9300</t>
  </si>
  <si>
    <t>*Migdal WORE 2021 1- White Oak</t>
  </si>
  <si>
    <t>8784</t>
  </si>
  <si>
    <t>Sunbit- Sunbit Inc</t>
  </si>
  <si>
    <t>8432</t>
  </si>
  <si>
    <t>89324</t>
  </si>
  <si>
    <t>*NORDIC POWER 3- Fu Gen AG</t>
  </si>
  <si>
    <t>9291</t>
  </si>
  <si>
    <t>Behalf- Behalf Ltd</t>
  </si>
  <si>
    <t>8423</t>
  </si>
  <si>
    <t>514610450</t>
  </si>
  <si>
    <t>Lightricks- LIGHTRICKS</t>
  </si>
  <si>
    <t>8652</t>
  </si>
  <si>
    <t>514879071</t>
  </si>
  <si>
    <t>סה"כ קרנות הון סיכון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</si>
  <si>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</si>
  <si>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</si>
  <si>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</si>
  <si>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</si>
  <si>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</si>
  <si>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</si>
  <si>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סה"כ קרנות גידור</t>
  </si>
  <si>
    <t>סה"כ קרנות נדל"ן</t>
  </si>
  <si>
    <t>JTLV III LIMITED PARTNERSHIP- JTLV</t>
  </si>
  <si>
    <t>8510</t>
  </si>
  <si>
    <t>סה"כ קרנות השקעה אחרות</t>
  </si>
  <si>
    <t>סה"כ קרנות הון סיכון בחו"ל</t>
  </si>
  <si>
    <t>Vintage Fund of Funds VII (Access) LP</t>
  </si>
  <si>
    <t>9273</t>
  </si>
  <si>
    <t>Vintage Co Invest III- venture capital</t>
  </si>
  <si>
    <t>8331</t>
  </si>
  <si>
    <t>Vintage Fund of Funds VI Access- Vintage</t>
  </si>
  <si>
    <t>8322</t>
  </si>
  <si>
    <t>Group 11 Fund IV- Group 11 Fund  L.P</t>
  </si>
  <si>
    <t>8287</t>
  </si>
  <si>
    <t>Zeev Opportunity Fund I- Zeev</t>
  </si>
  <si>
    <t>8316</t>
  </si>
  <si>
    <t>סה"כ קרנות גידור בחו"ל</t>
  </si>
  <si>
    <t>ION TECH FEEDER FUND- ION TECH FEEDER FUND</t>
  </si>
  <si>
    <t>KYG4939W1188</t>
  </si>
  <si>
    <t>סה"כ קרנות נדל"ן בחו"ל</t>
  </si>
  <si>
    <t>Faropoint Industrial Value Fund III LP</t>
  </si>
  <si>
    <t>9488</t>
  </si>
  <si>
    <t>ELECTRA AMERICA PRINCIPAL HOSPITALITY- Electra Capital PM</t>
  </si>
  <si>
    <t>8404</t>
  </si>
  <si>
    <t>סה"כ קרנות השקעה אחרות בחו"ל</t>
  </si>
  <si>
    <t>MICL SONNEDIX SOLAR CIV L.P- MICL SONNEDIX SOLAR CIV L.P</t>
  </si>
  <si>
    <t>8324</t>
  </si>
  <si>
    <t>JP Morgan IIF- Moneda Latin American Corporate</t>
  </si>
  <si>
    <t>6653</t>
  </si>
  <si>
    <t>BVP Forge Institutional L.P</t>
  </si>
  <si>
    <t>9239</t>
  </si>
  <si>
    <t>29/06/23</t>
  </si>
  <si>
    <t>Klirmark Opportunity Fund IV</t>
  </si>
  <si>
    <t>9536</t>
  </si>
  <si>
    <t>ORCC III- (לא פעיל) ORACLE CORP</t>
  </si>
  <si>
    <t>70851</t>
  </si>
  <si>
    <t>WHLP Kennedy (A) LP- Accelmed Growth Partners L.P</t>
  </si>
  <si>
    <t>9409</t>
  </si>
  <si>
    <t>BCP V DEXKO CO INVEST LP- Brookfield global</t>
  </si>
  <si>
    <t>8337</t>
  </si>
  <si>
    <t>Brookfield Capital Partners Fund VI- Brookfield global</t>
  </si>
  <si>
    <t>9236</t>
  </si>
  <si>
    <t>Copenhagen Energy Transition</t>
  </si>
  <si>
    <t>8413</t>
  </si>
  <si>
    <t>Proxima Co Invest L.P- Galaxy Protfolio</t>
  </si>
  <si>
    <t>9377</t>
  </si>
  <si>
    <t>KKR CAVALRY CO INVEST- CO-INVESTMENT</t>
  </si>
  <si>
    <t>8406</t>
  </si>
  <si>
    <t>Advent International GPE X B L.P</t>
  </si>
  <si>
    <t>8417</t>
  </si>
  <si>
    <t>AP IX Connect Holdings L.P</t>
  </si>
  <si>
    <t>8842</t>
  </si>
  <si>
    <t>Astorg MidCap</t>
  </si>
  <si>
    <t>8318</t>
  </si>
  <si>
    <t>Audax Direct Lending Solutions Fund II</t>
  </si>
  <si>
    <t>8314</t>
  </si>
  <si>
    <t>Pantheon Global Co Inv Opportunities V</t>
  </si>
  <si>
    <t>8330</t>
  </si>
  <si>
    <t>ADLSCO FUND3- Accelmed Growth Partners L.P</t>
  </si>
  <si>
    <t>8336</t>
  </si>
  <si>
    <t>Girasol Investments S.A- BUYOUT</t>
  </si>
  <si>
    <t>8412</t>
  </si>
  <si>
    <t>SDPIII- Cheyn Capital</t>
  </si>
  <si>
    <t>5304</t>
  </si>
  <si>
    <t>Cheyne Real Estate Credit Holdings VII- Cheyne Capital</t>
  </si>
  <si>
    <t>9011</t>
  </si>
  <si>
    <t>SDP IV- ICG Senior Debt Partners Fund-ICG</t>
  </si>
  <si>
    <t>70430</t>
  </si>
  <si>
    <t>Insight Partners XII LP- Insight Partners (Cayman) XI</t>
  </si>
  <si>
    <t>8315</t>
  </si>
  <si>
    <t>DIRECT LENDING FUND IV (EUR) SLP- KARTESIA</t>
  </si>
  <si>
    <t>9317</t>
  </si>
  <si>
    <t>Kartesia Senior Opportunities II- KARTESIA</t>
  </si>
  <si>
    <t>9014</t>
  </si>
  <si>
    <t>KCO VI- KARTESIA</t>
  </si>
  <si>
    <t>93841</t>
  </si>
  <si>
    <t>KASS Unlevered II S.a r.l- KASS Unlevered</t>
  </si>
  <si>
    <t>9015</t>
  </si>
  <si>
    <t>Tikehau Direct Lending V- LendingClub Corp</t>
  </si>
  <si>
    <t>8312</t>
  </si>
  <si>
    <t>MORE C 1- MORE GROUP</t>
  </si>
  <si>
    <t>8334</t>
  </si>
  <si>
    <t>PPCSIV- PCS</t>
  </si>
  <si>
    <t>70131</t>
  </si>
  <si>
    <t>PCSIII LP- Permira VI</t>
  </si>
  <si>
    <t>5287</t>
  </si>
  <si>
    <t>Permira VIII   2 SCSp- Permira VI</t>
  </si>
  <si>
    <t>8416</t>
  </si>
  <si>
    <t>Ambition HOLDINGS OFFSHORE LP</t>
  </si>
  <si>
    <t>8400</t>
  </si>
  <si>
    <t>F2 Select I LP</t>
  </si>
  <si>
    <t>8507</t>
  </si>
  <si>
    <t>ISF III Overflow Fund L.P</t>
  </si>
  <si>
    <t>9457</t>
  </si>
  <si>
    <t>Nirvana Holdings I LP- Nirvana Holdings I LP</t>
  </si>
  <si>
    <t>8310</t>
  </si>
  <si>
    <t>PORCUPINE HOLDINGS (OFFSHORE) LP- porcupine holdings</t>
  </si>
  <si>
    <t>8339</t>
  </si>
  <si>
    <t>WHITEHORSE LIQUIDITY PARTNERS GPSOF- Whitehorse Ltd</t>
  </si>
  <si>
    <t>8321</t>
  </si>
  <si>
    <t>Whitehorse Liquidity Partners V- Whitehorse Ltd</t>
  </si>
  <si>
    <t>8509</t>
  </si>
  <si>
    <t>Israel Secondary fund III L.P- Israel secondary fund</t>
  </si>
  <si>
    <t>8338</t>
  </si>
  <si>
    <t>Astorg VIII- JOY GLOBAL INC</t>
  </si>
  <si>
    <t>9391</t>
  </si>
  <si>
    <t>סה"כ כתבי אופציה בישראל</t>
  </si>
  <si>
    <t>*ג'י סיטי בעמ- ג'י סיטי בע"מ</t>
  </si>
  <si>
    <t>633476</t>
  </si>
  <si>
    <t>*נוסטרומו אופ- ג'י סיטי בע"מ</t>
  </si>
  <si>
    <t>623209</t>
  </si>
  <si>
    <t>*הייקון מערכות אפ 03/22- הייקון מערכות בע"מ</t>
  </si>
  <si>
    <t>1185214</t>
  </si>
  <si>
    <t>סה"כ מט"ח/מט"ח</t>
  </si>
  <si>
    <t>TRS_ ILS-ILS17.11.2023</t>
  </si>
  <si>
    <t>701000632</t>
  </si>
  <si>
    <t>30/11/22</t>
  </si>
  <si>
    <t>701000677</t>
  </si>
  <si>
    <t>TRS_ ILS-ILS25.01.2024</t>
  </si>
  <si>
    <t>701000643</t>
  </si>
  <si>
    <t>701000669</t>
  </si>
  <si>
    <t>701000676</t>
  </si>
  <si>
    <t>TRS_ ILS-ILS26.01.2024</t>
  </si>
  <si>
    <t>701000667</t>
  </si>
  <si>
    <t>701000668</t>
  </si>
  <si>
    <t>TRS_ ILS-ILS27.06.2024</t>
  </si>
  <si>
    <t>701000757</t>
  </si>
  <si>
    <t>TRS_ ILS-ILS30.05.2024</t>
  </si>
  <si>
    <t>701000721</t>
  </si>
  <si>
    <t>FW ILS-USD03.07.2023</t>
  </si>
  <si>
    <t>702003744</t>
  </si>
  <si>
    <t>702003746</t>
  </si>
  <si>
    <t>702003869</t>
  </si>
  <si>
    <t>FW ILS-USD05.07.2023</t>
  </si>
  <si>
    <t>702003742</t>
  </si>
  <si>
    <t>FW ILS-USD06.11.2023</t>
  </si>
  <si>
    <t>702003812</t>
  </si>
  <si>
    <t>FW ILS-USD07.11.2023</t>
  </si>
  <si>
    <t>702003813</t>
  </si>
  <si>
    <t>FW ILS-USD14.11.2023</t>
  </si>
  <si>
    <t>702003825</t>
  </si>
  <si>
    <t>FW ILS-USD14.12.2023</t>
  </si>
  <si>
    <t>701000765</t>
  </si>
  <si>
    <t>702003822</t>
  </si>
  <si>
    <t>FW ILS-USD22.11.2023</t>
  </si>
  <si>
    <t>702003686</t>
  </si>
  <si>
    <t>FW ILS-USD23.10.2023</t>
  </si>
  <si>
    <t>702003865</t>
  </si>
  <si>
    <t>FW ILS-USD26.10.2023</t>
  </si>
  <si>
    <t>702003863</t>
  </si>
  <si>
    <t>FW ILS-USD27.11.2023</t>
  </si>
  <si>
    <t>702003687</t>
  </si>
  <si>
    <t>FW ILS-USD28.11.2023</t>
  </si>
  <si>
    <t>702003861</t>
  </si>
  <si>
    <t>FW ILS-USD29.11.2023</t>
  </si>
  <si>
    <t>702003827</t>
  </si>
  <si>
    <t>702003832</t>
  </si>
  <si>
    <t>702003851</t>
  </si>
  <si>
    <t>FW ILS-USD30.11.2023</t>
  </si>
  <si>
    <t>702003820</t>
  </si>
  <si>
    <t>702003824</t>
  </si>
  <si>
    <t>702003847</t>
  </si>
  <si>
    <t>702003849</t>
  </si>
  <si>
    <t>FW USD-ILS01.11.2023</t>
  </si>
  <si>
    <t>702003488</t>
  </si>
  <si>
    <t>702003490</t>
  </si>
  <si>
    <t>FW USD-ILS02.11.2023</t>
  </si>
  <si>
    <t>701000683</t>
  </si>
  <si>
    <t>702003494</t>
  </si>
  <si>
    <t>FW USD-ILS03.07.2023</t>
  </si>
  <si>
    <t>702003698</t>
  </si>
  <si>
    <t>702003700</t>
  </si>
  <si>
    <t>702003702</t>
  </si>
  <si>
    <t>FW USD-ILS05.07.2023</t>
  </si>
  <si>
    <t>701000735</t>
  </si>
  <si>
    <t>702003710</t>
  </si>
  <si>
    <t>702003712</t>
  </si>
  <si>
    <t>FW USD-ILS05.09.2023</t>
  </si>
  <si>
    <t>701000687</t>
  </si>
  <si>
    <t>702003500</t>
  </si>
  <si>
    <t>702003502</t>
  </si>
  <si>
    <t>702003508</t>
  </si>
  <si>
    <t>702003510</t>
  </si>
  <si>
    <t>FW USD-ILS06.07.2023</t>
  </si>
  <si>
    <t>702003714</t>
  </si>
  <si>
    <t>702003805</t>
  </si>
  <si>
    <t>702003807</t>
  </si>
  <si>
    <t>FW USD-ILS06.09.2023</t>
  </si>
  <si>
    <t>701000705</t>
  </si>
  <si>
    <t>701000707</t>
  </si>
  <si>
    <t>701000739</t>
  </si>
  <si>
    <t>702003562</t>
  </si>
  <si>
    <t>702003760</t>
  </si>
  <si>
    <t>702003762</t>
  </si>
  <si>
    <t>714000216</t>
  </si>
  <si>
    <t>FW USD-ILS06.11.2023</t>
  </si>
  <si>
    <t>701000685</t>
  </si>
  <si>
    <t>702003498</t>
  </si>
  <si>
    <t>FW USD-ILS07.09.2023</t>
  </si>
  <si>
    <t>702003722</t>
  </si>
  <si>
    <t>702003724</t>
  </si>
  <si>
    <t>702003726</t>
  </si>
  <si>
    <t>702003728</t>
  </si>
  <si>
    <t>714000236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</si>
  <si>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</si>
  <si>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</si>
  <si>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</si>
  <si>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</si>
  <si>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</si>
  <si>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</si>
  <si>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</si>
  <si>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FW USD-ILS07.12.2023</t>
  </si>
  <si>
    <t>702003870</t>
  </si>
  <si>
    <t>FW USD-ILS08.11.2023</t>
  </si>
  <si>
    <t>702003524</t>
  </si>
  <si>
    <t>702003526</t>
  </si>
  <si>
    <t>714000209</t>
  </si>
  <si>
    <t>714000211</t>
  </si>
  <si>
    <t>FW USD-ILS09.11.2023</t>
  </si>
  <si>
    <t>702003542</t>
  </si>
  <si>
    <t>702003544</t>
  </si>
  <si>
    <t>702003546</t>
  </si>
  <si>
    <t>702003548</t>
  </si>
  <si>
    <t>702003632</t>
  </si>
  <si>
    <t>702003636</t>
  </si>
  <si>
    <t>FW USD-ILS10.10.2023</t>
  </si>
  <si>
    <t>701000663</t>
  </si>
  <si>
    <t>702003345</t>
  </si>
  <si>
    <t>702003347</t>
  </si>
  <si>
    <t>FW USD-ILS11.10.2023</t>
  </si>
  <si>
    <t>701000665</t>
  </si>
  <si>
    <t>702003349</t>
  </si>
  <si>
    <t>702003351</t>
  </si>
  <si>
    <t>702003353</t>
  </si>
  <si>
    <t>FW USD-ILS12.07.2023</t>
  </si>
  <si>
    <t>702003782</t>
  </si>
  <si>
    <t>702003784</t>
  </si>
  <si>
    <t>702003786</t>
  </si>
  <si>
    <t>FW USD-ILS12.09.2023</t>
  </si>
  <si>
    <t>702003734</t>
  </si>
  <si>
    <t>714000243</t>
  </si>
  <si>
    <t>FW USD-ILS12.10.2023</t>
  </si>
  <si>
    <t>702003355</t>
  </si>
  <si>
    <t>702003357</t>
  </si>
  <si>
    <t>702003359</t>
  </si>
  <si>
    <t>FW USD-ILS13.07.2023</t>
  </si>
  <si>
    <t>702003793</t>
  </si>
  <si>
    <t>702003795</t>
  </si>
  <si>
    <t>FW USD-ILS13.09.2023</t>
  </si>
  <si>
    <t>701000737</t>
  </si>
  <si>
    <t>702003748</t>
  </si>
  <si>
    <t>702003752</t>
  </si>
  <si>
    <t>714000246</t>
  </si>
  <si>
    <t>FW USD-ILS13.11.2023</t>
  </si>
  <si>
    <t>701000695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</si>
  <si>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</si>
  <si>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</si>
  <si>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</si>
  <si>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</si>
  <si>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</si>
  <si>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</si>
  <si>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</si>
  <si>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</si>
  <si>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</si>
  <si>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714000213</t>
  </si>
  <si>
    <t>FW USD-ILS14.12.2023</t>
  </si>
  <si>
    <t>701000703</t>
  </si>
  <si>
    <t>702003564</t>
  </si>
  <si>
    <t>702003568</t>
  </si>
  <si>
    <t>FW USD-ILS15.11.2023</t>
  </si>
  <si>
    <t>702003579</t>
  </si>
  <si>
    <t>702003646</t>
  </si>
  <si>
    <t>702003648</t>
  </si>
  <si>
    <t>FW USD-ILS16.10.2023</t>
  </si>
  <si>
    <t>701000751</t>
  </si>
  <si>
    <t>701000753</t>
  </si>
  <si>
    <t>702003370</t>
  </si>
  <si>
    <t>702003372</t>
  </si>
  <si>
    <t>702003374</t>
  </si>
  <si>
    <t>702003376</t>
  </si>
  <si>
    <t>FW USD-ILS16.11.2023</t>
  </si>
  <si>
    <t>701000711</t>
  </si>
  <si>
    <t>702003587</t>
  </si>
  <si>
    <t>702003597</t>
  </si>
  <si>
    <t>702003599</t>
  </si>
  <si>
    <t>702003601</t>
  </si>
  <si>
    <t>714000218</t>
  </si>
  <si>
    <t>FW USD-ILS17.07.2023</t>
  </si>
  <si>
    <t>701000746</t>
  </si>
  <si>
    <t>702003797</t>
  </si>
  <si>
    <t>702003801</t>
  </si>
  <si>
    <t>FW USD-ILS17.10.2023</t>
  </si>
  <si>
    <t>701000756</t>
  </si>
  <si>
    <t>702003380</t>
  </si>
  <si>
    <t>FW USD-ILS18.07.2023</t>
  </si>
  <si>
    <t>702003815</t>
  </si>
  <si>
    <t>702003817</t>
  </si>
  <si>
    <t>FW USD-ILS18.10.2023</t>
  </si>
  <si>
    <t>701000671</t>
  </si>
  <si>
    <t>702003387</t>
  </si>
  <si>
    <t>702003389</t>
  </si>
  <si>
    <t>702003391</t>
  </si>
  <si>
    <t>FW USD-ILS19.07.2023</t>
  </si>
  <si>
    <t>701000760</t>
  </si>
  <si>
    <t>702003838</t>
  </si>
  <si>
    <t>702003840</t>
  </si>
  <si>
    <t>702003842</t>
  </si>
  <si>
    <t>702003859</t>
  </si>
  <si>
    <t>714000251</t>
  </si>
  <si>
    <t>FW USD-ILS19.10.2023</t>
  </si>
  <si>
    <t>701000673</t>
  </si>
  <si>
    <t>702003394</t>
  </si>
  <si>
    <t>702003396</t>
  </si>
  <si>
    <t>FW USD-ILS20.07.2023</t>
  </si>
  <si>
    <t>701000762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</si>
  <si>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</si>
  <si>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</si>
  <si>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</si>
  <si>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</si>
  <si>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</si>
  <si>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</si>
  <si>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</si>
  <si>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USD-ILS22.11.2023</t>
  </si>
  <si>
    <t>701000715</t>
  </si>
  <si>
    <t>701000717</t>
  </si>
  <si>
    <t>702003611</t>
  </si>
  <si>
    <t>702003613</t>
  </si>
  <si>
    <t>702003615</t>
  </si>
  <si>
    <t>714000223</t>
  </si>
  <si>
    <t>FW USD-ILS23.10.2023</t>
  </si>
  <si>
    <t>702003401</t>
  </si>
  <si>
    <t>702003403</t>
  </si>
  <si>
    <t>702003405</t>
  </si>
  <si>
    <t>FW USD-ILS24.10.2023</t>
  </si>
  <si>
    <t>702003413</t>
  </si>
  <si>
    <t>702003844</t>
  </si>
  <si>
    <t>714000197</t>
  </si>
  <si>
    <t>FW USD-ILS25.07.2023</t>
  </si>
  <si>
    <t>702003750</t>
  </si>
  <si>
    <t>702003868</t>
  </si>
  <si>
    <t>FW USD-ILS25.10.2023</t>
  </si>
  <si>
    <t>701000675</t>
  </si>
  <si>
    <t>702003415</t>
  </si>
  <si>
    <t>714000199</t>
  </si>
  <si>
    <t>FW USD-ILS26.07.2023</t>
  </si>
  <si>
    <t>701000741</t>
  </si>
  <si>
    <t>701000743</t>
  </si>
  <si>
    <t>702003767</t>
  </si>
  <si>
    <t>FW USD-ILS26.10.2023</t>
  </si>
  <si>
    <t>701000681</t>
  </si>
  <si>
    <t>701000693</t>
  </si>
  <si>
    <t>702003476</t>
  </si>
  <si>
    <t>702003478</t>
  </si>
  <si>
    <t>FW USD-ILS27.11.2023</t>
  </si>
  <si>
    <t>701000720</t>
  </si>
  <si>
    <t>702003639</t>
  </si>
  <si>
    <t>702003641</t>
  </si>
  <si>
    <t>702003643</t>
  </si>
  <si>
    <t>702003645</t>
  </si>
  <si>
    <t>FW USD-ILS28.11.2023</t>
  </si>
  <si>
    <t>702003651</t>
  </si>
  <si>
    <t>714000227</t>
  </si>
  <si>
    <t>FW USD-ILS29.11.2023</t>
  </si>
  <si>
    <t>702003656</t>
  </si>
  <si>
    <t>702003658</t>
  </si>
  <si>
    <t>702003660</t>
  </si>
  <si>
    <t>702003662</t>
  </si>
  <si>
    <t>FW USD-ILS30.11.2023</t>
  </si>
  <si>
    <t>701000748</t>
  </si>
  <si>
    <t>702003704</t>
  </si>
  <si>
    <t>702003706</t>
  </si>
  <si>
    <t>702003708</t>
  </si>
  <si>
    <t>702003829</t>
  </si>
  <si>
    <t>702003831</t>
  </si>
  <si>
    <t>714000249</t>
  </si>
  <si>
    <t>FWD CCY\ILS 20230424 USD\ILS 3.6223000 20231204- בנק לאומי לישראל בע"מ</t>
  </si>
  <si>
    <t>90017806</t>
  </si>
  <si>
    <t>24/04/23</t>
  </si>
  <si>
    <t>FWD CCY\ILS 20230427 USD\ILS 3.6024000 20231204- בנק לאומי לישראל בע"מ</t>
  </si>
  <si>
    <t>90017822</t>
  </si>
  <si>
    <t>27/04/23</t>
  </si>
  <si>
    <t>FWD CCY\ILS 20230515 USD\ILS 3.6225000 20231204- בנק לאומי לישראל בע"מ</t>
  </si>
  <si>
    <t>90017967</t>
  </si>
  <si>
    <t>15/05/23</t>
  </si>
  <si>
    <t>FWD CCY\ILS 20230522 USD\ILS 3.6265000 20231204- בנק לאומי לישראל בע"מ</t>
  </si>
  <si>
    <t>90018025</t>
  </si>
  <si>
    <t>22/05/23</t>
  </si>
  <si>
    <t>FWD CCY\ILS 20230615 USD\ILS 3.5605000 20231204- בנק לאומי לישראל בע"מ</t>
  </si>
  <si>
    <t>90018255</t>
  </si>
  <si>
    <t>15/06/23</t>
  </si>
  <si>
    <t>FWD CCY\ILS 20230627 USD\ILS 3.6167000 20231204- בנק לאומי לישראל בע"מ</t>
  </si>
  <si>
    <t>90018371</t>
  </si>
  <si>
    <t>27/06/23</t>
  </si>
  <si>
    <t>FWD CCY\ILS 20230628 USD\ILS 3.6427000 20231204- בנק לאומי לישראל בע"מ</t>
  </si>
  <si>
    <t>90018359</t>
  </si>
  <si>
    <t>28/06/23</t>
  </si>
  <si>
    <t>FW AUD-USD24.07.2023</t>
  </si>
  <si>
    <t>702003768</t>
  </si>
  <si>
    <t>702003775</t>
  </si>
  <si>
    <t>702003790</t>
  </si>
  <si>
    <t>702003798</t>
  </si>
  <si>
    <t>702003810</t>
  </si>
  <si>
    <t>702003811</t>
  </si>
  <si>
    <t>702003826</t>
  </si>
  <si>
    <t>702003834</t>
  </si>
  <si>
    <t>FW CAD-USD24.07.2023</t>
  </si>
  <si>
    <t>702003443</t>
  </si>
  <si>
    <t>702003445</t>
  </si>
  <si>
    <t>702003447</t>
  </si>
  <si>
    <t>FW EUR-USD01.08.2023</t>
  </si>
  <si>
    <t>702003664</t>
  </si>
  <si>
    <t>702003666</t>
  </si>
  <si>
    <t>FW EUR-USD03.07.2023</t>
  </si>
  <si>
    <t>702003871</t>
  </si>
  <si>
    <t>FW EUR-USD06.11.2023</t>
  </si>
  <si>
    <t>702003771</t>
  </si>
  <si>
    <t>702003773</t>
  </si>
  <si>
    <t>FW EUR-USD10.01.2024</t>
  </si>
  <si>
    <t>702003867</t>
  </si>
  <si>
    <t>714000253</t>
  </si>
  <si>
    <t>FW EUR-USD11.09.2023</t>
  </si>
  <si>
    <t>702003619</t>
  </si>
  <si>
    <t>702003621</t>
  </si>
  <si>
    <t>FW EUR-USD13.09.2023</t>
  </si>
  <si>
    <t>702003694</t>
  </si>
  <si>
    <t>702003696</t>
  </si>
  <si>
    <t>714000234</t>
  </si>
  <si>
    <t>FW EUR-USD14.08.2023</t>
  </si>
  <si>
    <t>702003581</t>
  </si>
  <si>
    <t>702003583</t>
  </si>
  <si>
    <t>702003585</t>
  </si>
  <si>
    <t>702003857</t>
  </si>
  <si>
    <t>FW EUR-USD18.09.2023</t>
  </si>
  <si>
    <t>702003627</t>
  </si>
  <si>
    <t>702003629</t>
  </si>
  <si>
    <t>FW EUR-USD24.07.2023</t>
  </si>
  <si>
    <t>702003530</t>
  </si>
  <si>
    <t>702003532</t>
  </si>
  <si>
    <t>702003534</t>
  </si>
  <si>
    <t>702003552</t>
  </si>
  <si>
    <t>FW GBP-USD10.07.2023</t>
  </si>
  <si>
    <t>702003423</t>
  </si>
  <si>
    <t>702003425</t>
  </si>
  <si>
    <t>702003427</t>
  </si>
  <si>
    <t>FW GBP-USD16.08.2023</t>
  </si>
  <si>
    <t>702003716</t>
  </si>
  <si>
    <t>702003718</t>
  </si>
  <si>
    <t>702003720</t>
  </si>
  <si>
    <t>FW JPY-USD24.07.2023</t>
  </si>
  <si>
    <t>702003736</t>
  </si>
  <si>
    <t>702003754</t>
  </si>
  <si>
    <t>702003763</t>
  </si>
  <si>
    <t>702003769</t>
  </si>
  <si>
    <t>702003777</t>
  </si>
  <si>
    <t>702003788</t>
  </si>
  <si>
    <t>702003791</t>
  </si>
  <si>
    <t>702003799</t>
  </si>
  <si>
    <t>702003803</t>
  </si>
  <si>
    <t>702003809</t>
  </si>
  <si>
    <t>702003818</t>
  </si>
  <si>
    <t>702003833</t>
  </si>
  <si>
    <t>702003836</t>
  </si>
  <si>
    <t>FW USD-AUD24.07.2023</t>
  </si>
  <si>
    <t>702003450</t>
  </si>
  <si>
    <t>702003452</t>
  </si>
  <si>
    <t>702003691</t>
  </si>
  <si>
    <t>702003856</t>
  </si>
  <si>
    <t>FW USD-CAD24.07.2023</t>
  </si>
  <si>
    <t>702003624</t>
  </si>
  <si>
    <t>FW USD-EUR01.08.2023</t>
  </si>
  <si>
    <t>702003780</t>
  </si>
  <si>
    <t>FW USD-EUR14.08.2023</t>
  </si>
  <si>
    <t>702003858</t>
  </si>
  <si>
    <t>FW USD-EUR24.07.2023</t>
  </si>
  <si>
    <t>702003730</t>
  </si>
  <si>
    <t>702003732</t>
  </si>
  <si>
    <t>FW USD-GBP10.07.2023</t>
  </si>
  <si>
    <t>702003776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</si>
  <si>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</si>
  <si>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</si>
  <si>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</si>
  <si>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</si>
  <si>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</si>
  <si>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</si>
  <si>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</si>
  <si>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</si>
  <si>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FX Swap_EUR_USD_2023_08_07_S_1.0657- בנק הפועלים בע"מ</t>
  </si>
  <si>
    <t>90050770</t>
  </si>
  <si>
    <t>13/03/23</t>
  </si>
  <si>
    <t>FWD CCY\CCY 20230213 USD\CAD 1.3307000 20230724- בנק לאומי לישראל בע"מ</t>
  </si>
  <si>
    <t>90017220</t>
  </si>
  <si>
    <t>13/02/23</t>
  </si>
  <si>
    <t>FWD CCY\CCY 20230214 AUD\USD 0.7006000 20230724- בנק לאומי לישראל בע"מ</t>
  </si>
  <si>
    <t>90017234</t>
  </si>
  <si>
    <t>14/02/23</t>
  </si>
  <si>
    <t>FWD CCY\CCY 20230214 USD\JPY 129.5016700 20230724- בנק לאומי לישראל בע"מ</t>
  </si>
  <si>
    <t>90017237</t>
  </si>
  <si>
    <t>TRS_ JPY-JPY05.06.2024</t>
  </si>
  <si>
    <t>702003789</t>
  </si>
  <si>
    <t>TRS_ JPY-JPY15.02.2024</t>
  </si>
  <si>
    <t>702003492</t>
  </si>
  <si>
    <t>TRS_ JPY-JPY19.12.2023</t>
  </si>
  <si>
    <t>702003228</t>
  </si>
  <si>
    <t>TRS_ USD-USD03.11.2023</t>
  </si>
  <si>
    <t>702003094</t>
  </si>
  <si>
    <t>TRS_ USD-USD17.08.2023</t>
  </si>
  <si>
    <t>702002854</t>
  </si>
  <si>
    <t>31/08/22</t>
  </si>
  <si>
    <t>TRS_ USD-USD20.02.2024</t>
  </si>
  <si>
    <t>702003491</t>
  </si>
  <si>
    <t>TRS_ USD-USD22.05.2024</t>
  </si>
  <si>
    <t>702003757</t>
  </si>
  <si>
    <t>TRS_ USD-USD23.05.2024</t>
  </si>
  <si>
    <t>702003756</t>
  </si>
  <si>
    <t>TRS_ USD-USD25.07.2023</t>
  </si>
  <si>
    <t>702003335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</si>
  <si>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</si>
  <si>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</si>
  <si>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</si>
  <si>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</si>
  <si>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</si>
  <si>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</si>
  <si>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</si>
  <si>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</si>
  <si>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</si>
  <si>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</si>
  <si>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</si>
  <si>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</si>
  <si>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</si>
  <si>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</si>
  <si>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</si>
  <si>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</si>
  <si>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</si>
  <si>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</si>
  <si>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</si>
  <si>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</si>
  <si>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</si>
  <si>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</si>
  <si>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</si>
  <si>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</si>
  <si>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</si>
  <si>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</si>
  <si>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</si>
  <si>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</si>
  <si>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</si>
  <si>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</si>
  <si>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</si>
  <si>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</si>
  <si>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</si>
  <si>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</si>
  <si>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</si>
  <si>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</si>
  <si>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</si>
  <si>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</si>
  <si>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</si>
  <si>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סה"כ מובטחות בערבות בנקאית</t>
  </si>
  <si>
    <t>סה"כ מובטחות בבטחונות אחרים</t>
  </si>
  <si>
    <t>גורם 80</t>
  </si>
  <si>
    <t>כן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</si>
  <si>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</si>
  <si>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</si>
  <si>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</si>
  <si>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</si>
  <si>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</si>
  <si>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</si>
  <si>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</si>
  <si>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</si>
  <si>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29</t>
  </si>
  <si>
    <t>29991703</t>
  </si>
  <si>
    <t>AA</t>
  </si>
  <si>
    <t>גורם 37</t>
  </si>
  <si>
    <t>379497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</si>
  <si>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</si>
  <si>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</si>
  <si>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</si>
  <si>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</si>
  <si>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</si>
  <si>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</si>
  <si>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</si>
  <si>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</si>
  <si>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</si>
  <si>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</si>
  <si>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</si>
  <si>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</si>
  <si>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</si>
  <si>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</si>
  <si>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8294</t>
  </si>
  <si>
    <t>8370</t>
  </si>
  <si>
    <t>8935</t>
  </si>
  <si>
    <t>גורם 144</t>
  </si>
  <si>
    <t>8063</t>
  </si>
  <si>
    <t>8145</t>
  </si>
  <si>
    <t>גורם 147</t>
  </si>
  <si>
    <t>71270</t>
  </si>
  <si>
    <t>AA-</t>
  </si>
  <si>
    <t>71280</t>
  </si>
  <si>
    <t>71300</t>
  </si>
  <si>
    <t>גורם 156</t>
  </si>
  <si>
    <t>9017</t>
  </si>
  <si>
    <t>9019</t>
  </si>
  <si>
    <t>9079</t>
  </si>
  <si>
    <t>9080</t>
  </si>
  <si>
    <t>גורם 162</t>
  </si>
  <si>
    <t>7936</t>
  </si>
  <si>
    <t>7937</t>
  </si>
  <si>
    <t>גורם 185</t>
  </si>
  <si>
    <t>9139</t>
  </si>
  <si>
    <t>גורם 188</t>
  </si>
  <si>
    <t>9533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</si>
  <si>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</si>
  <si>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</si>
  <si>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</si>
  <si>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</si>
  <si>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</si>
  <si>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</si>
  <si>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</si>
  <si>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</si>
  <si>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</si>
  <si>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</si>
  <si>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</si>
  <si>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</si>
  <si>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</si>
  <si>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</si>
  <si>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</si>
  <si>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</si>
  <si>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</si>
  <si>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</si>
  <si>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</si>
  <si>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</si>
  <si>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</si>
  <si>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</si>
  <si>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</si>
  <si>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</si>
  <si>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</si>
  <si>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</si>
  <si>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</si>
  <si>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</si>
  <si>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</si>
  <si>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</si>
  <si>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</si>
  <si>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</si>
  <si>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</si>
  <si>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</si>
  <si>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33</t>
  </si>
  <si>
    <t>2963</t>
  </si>
  <si>
    <t>2968</t>
  </si>
  <si>
    <t>311829</t>
  </si>
  <si>
    <t>444873</t>
  </si>
  <si>
    <t>4605</t>
  </si>
  <si>
    <t>4606</t>
  </si>
  <si>
    <t>8224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</si>
  <si>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</si>
  <si>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</si>
  <si>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</si>
  <si>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</si>
  <si>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</si>
  <si>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</si>
  <si>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</si>
  <si>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</si>
  <si>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</si>
  <si>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</si>
  <si>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</si>
  <si>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</si>
  <si>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</si>
  <si>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</si>
  <si>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</si>
  <si>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</si>
  <si>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</si>
  <si>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</si>
  <si>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</si>
  <si>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</si>
  <si>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</si>
  <si>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</si>
  <si>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A+</t>
  </si>
  <si>
    <t>7491</t>
  </si>
  <si>
    <t>8924</t>
  </si>
  <si>
    <t>A1.il</t>
  </si>
  <si>
    <t>גורם 103</t>
  </si>
  <si>
    <t>482153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</si>
  <si>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</si>
  <si>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</si>
  <si>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</si>
  <si>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</si>
  <si>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</si>
  <si>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</si>
  <si>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</si>
  <si>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</si>
  <si>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</si>
  <si>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70481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</si>
  <si>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</si>
  <si>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</si>
  <si>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</si>
  <si>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</si>
  <si>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</si>
  <si>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</si>
  <si>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</si>
  <si>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</si>
  <si>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</si>
  <si>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</si>
  <si>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</si>
  <si>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</si>
  <si>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6685</t>
  </si>
  <si>
    <t>6853</t>
  </si>
  <si>
    <t>7192</t>
  </si>
  <si>
    <t>7573</t>
  </si>
  <si>
    <t>7801</t>
  </si>
  <si>
    <t>7980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</si>
  <si>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</si>
  <si>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</si>
  <si>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</si>
  <si>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</si>
  <si>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</si>
  <si>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</si>
  <si>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</si>
  <si>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</si>
  <si>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גורם 152</t>
  </si>
  <si>
    <t>72971</t>
  </si>
  <si>
    <t>גורם 158</t>
  </si>
  <si>
    <t>7898</t>
  </si>
  <si>
    <t>8154</t>
  </si>
  <si>
    <t>8405</t>
  </si>
  <si>
    <t>8581</t>
  </si>
  <si>
    <t>8761</t>
  </si>
  <si>
    <t>8946</t>
  </si>
  <si>
    <t>9031</t>
  </si>
  <si>
    <t>גורם 172</t>
  </si>
  <si>
    <t>8503</t>
  </si>
  <si>
    <t>8610</t>
  </si>
  <si>
    <t>9284</t>
  </si>
  <si>
    <t>גורם 180</t>
  </si>
  <si>
    <t>9267</t>
  </si>
  <si>
    <t>9592</t>
  </si>
  <si>
    <t>גורם 187</t>
  </si>
  <si>
    <t>9316</t>
  </si>
  <si>
    <t>9365</t>
  </si>
  <si>
    <t>9509</t>
  </si>
  <si>
    <t>29991704</t>
  </si>
  <si>
    <t>4410</t>
  </si>
  <si>
    <t>גורם 30</t>
  </si>
  <si>
    <t>392454</t>
  </si>
  <si>
    <t>גורם 40</t>
  </si>
  <si>
    <t>451301</t>
  </si>
  <si>
    <t>451302</t>
  </si>
  <si>
    <t>451304</t>
  </si>
  <si>
    <t>451305</t>
  </si>
  <si>
    <t>454754</t>
  </si>
  <si>
    <t>454874</t>
  </si>
  <si>
    <t>גורם 41</t>
  </si>
  <si>
    <t>3364</t>
  </si>
  <si>
    <t>364477</t>
  </si>
  <si>
    <t>458869</t>
  </si>
  <si>
    <t>458870</t>
  </si>
  <si>
    <t>גורם 47</t>
  </si>
  <si>
    <t>487742</t>
  </si>
  <si>
    <t>71340</t>
  </si>
  <si>
    <t>גורם 76</t>
  </si>
  <si>
    <t>414968</t>
  </si>
  <si>
    <t>גורם 77</t>
  </si>
  <si>
    <t>539177</t>
  </si>
  <si>
    <t>גורם 81</t>
  </si>
  <si>
    <t>429027</t>
  </si>
  <si>
    <t>גורם 90</t>
  </si>
  <si>
    <t>462345</t>
  </si>
  <si>
    <t>גורם 96</t>
  </si>
  <si>
    <t>7355</t>
  </si>
  <si>
    <t>גורם 154</t>
  </si>
  <si>
    <t>8811</t>
  </si>
  <si>
    <t>A</t>
  </si>
  <si>
    <t>גורם 155</t>
  </si>
  <si>
    <t>75611</t>
  </si>
  <si>
    <t>A2.il</t>
  </si>
  <si>
    <t>7894</t>
  </si>
  <si>
    <t>80760</t>
  </si>
  <si>
    <t>8991</t>
  </si>
  <si>
    <t>9112</t>
  </si>
  <si>
    <t>9247</t>
  </si>
  <si>
    <t>9311</t>
  </si>
  <si>
    <t>9486</t>
  </si>
  <si>
    <t>9567</t>
  </si>
  <si>
    <t>גורם 167</t>
  </si>
  <si>
    <t>8776</t>
  </si>
  <si>
    <t>8814</t>
  </si>
  <si>
    <t>90031</t>
  </si>
  <si>
    <t>9096</t>
  </si>
  <si>
    <t>9127</t>
  </si>
  <si>
    <t>9199</t>
  </si>
  <si>
    <t>9255</t>
  </si>
  <si>
    <t>9287</t>
  </si>
  <si>
    <t>9339</t>
  </si>
  <si>
    <t>93881</t>
  </si>
  <si>
    <t>9455</t>
  </si>
  <si>
    <t>9553</t>
  </si>
  <si>
    <t>95930</t>
  </si>
  <si>
    <t>9632</t>
  </si>
  <si>
    <t>גורם 89</t>
  </si>
  <si>
    <t>455954</t>
  </si>
  <si>
    <t>9277</t>
  </si>
  <si>
    <t>A3.il</t>
  </si>
  <si>
    <t>9278</t>
  </si>
  <si>
    <t>9279</t>
  </si>
  <si>
    <t>9280</t>
  </si>
  <si>
    <t>9281</t>
  </si>
  <si>
    <t>גורם 70</t>
  </si>
  <si>
    <t>4647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</si>
  <si>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</si>
  <si>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</si>
  <si>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</si>
  <si>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</si>
  <si>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</si>
  <si>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</si>
  <si>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</si>
  <si>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</si>
  <si>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9637</t>
  </si>
  <si>
    <t>9577</t>
  </si>
  <si>
    <t>גורם 117</t>
  </si>
  <si>
    <t>508309</t>
  </si>
  <si>
    <t>BBB-</t>
  </si>
  <si>
    <t>Fitch</t>
  </si>
  <si>
    <t>גורם 43</t>
  </si>
  <si>
    <t>345369</t>
  </si>
  <si>
    <t>Ba1.il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</si>
  <si>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</si>
  <si>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</si>
  <si>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</si>
  <si>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</si>
  <si>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</si>
  <si>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</si>
  <si>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</si>
  <si>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</si>
  <si>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</si>
  <si>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</si>
  <si>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</si>
  <si>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</si>
  <si>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</si>
  <si>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</si>
  <si>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</si>
  <si>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</si>
  <si>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</si>
  <si>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597852</t>
  </si>
  <si>
    <t>7329</t>
  </si>
  <si>
    <t>7330</t>
  </si>
  <si>
    <t>גורם 120</t>
  </si>
  <si>
    <t>6528</t>
  </si>
  <si>
    <t>גורם 135</t>
  </si>
  <si>
    <t>6826</t>
  </si>
  <si>
    <t>גורם 17</t>
  </si>
  <si>
    <t>66241</t>
  </si>
  <si>
    <t>גורם 177</t>
  </si>
  <si>
    <t>8829</t>
  </si>
  <si>
    <t>Telecommunication Services</t>
  </si>
  <si>
    <t>8860</t>
  </si>
  <si>
    <t>8918</t>
  </si>
  <si>
    <t>9037</t>
  </si>
  <si>
    <t>9130</t>
  </si>
  <si>
    <t>גורם 183</t>
  </si>
  <si>
    <t>9295</t>
  </si>
  <si>
    <t>9475</t>
  </si>
  <si>
    <t>9535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</si>
  <si>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</si>
  <si>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</si>
  <si>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</si>
  <si>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</si>
  <si>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</si>
  <si>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</si>
  <si>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</si>
  <si>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</si>
  <si>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6831</t>
  </si>
  <si>
    <t>75980</t>
  </si>
  <si>
    <t>גורם 161</t>
  </si>
  <si>
    <t>7770</t>
  </si>
  <si>
    <t>8789</t>
  </si>
  <si>
    <t>8980</t>
  </si>
  <si>
    <t>9027</t>
  </si>
  <si>
    <t>9126</t>
  </si>
  <si>
    <t>9261</t>
  </si>
  <si>
    <t>9285</t>
  </si>
  <si>
    <t>93740</t>
  </si>
  <si>
    <t>9557</t>
  </si>
  <si>
    <t>גורם 173</t>
  </si>
  <si>
    <t>93821</t>
  </si>
  <si>
    <t>9410</t>
  </si>
  <si>
    <t>9460</t>
  </si>
  <si>
    <t>9511</t>
  </si>
  <si>
    <t>9540</t>
  </si>
  <si>
    <t>9562</t>
  </si>
  <si>
    <t>9603</t>
  </si>
  <si>
    <t>גורם 178</t>
  </si>
  <si>
    <t>8763</t>
  </si>
  <si>
    <t>9327</t>
  </si>
  <si>
    <t>9474</t>
  </si>
  <si>
    <t>9571</t>
  </si>
  <si>
    <t>גורם 148</t>
  </si>
  <si>
    <t>9448</t>
  </si>
  <si>
    <t>9459</t>
  </si>
  <si>
    <t>9617</t>
  </si>
  <si>
    <t>גורם 181</t>
  </si>
  <si>
    <t>9047</t>
  </si>
  <si>
    <t>9048</t>
  </si>
  <si>
    <t>9074</t>
  </si>
  <si>
    <t>9220</t>
  </si>
  <si>
    <t>9599</t>
  </si>
  <si>
    <t>גורם 182</t>
  </si>
  <si>
    <t>9040</t>
  </si>
  <si>
    <t>גורם 131</t>
  </si>
  <si>
    <t>7088</t>
  </si>
  <si>
    <t>BBB</t>
  </si>
  <si>
    <t>גורם 102</t>
  </si>
  <si>
    <t>7310</t>
  </si>
  <si>
    <t>גורם 02</t>
  </si>
  <si>
    <t>9560</t>
  </si>
  <si>
    <t>גורם 100</t>
  </si>
  <si>
    <t>469140</t>
  </si>
  <si>
    <t>גורם 107</t>
  </si>
  <si>
    <t>475042</t>
  </si>
  <si>
    <t>524763</t>
  </si>
  <si>
    <t>גורם 110</t>
  </si>
  <si>
    <t>491862</t>
  </si>
  <si>
    <t>491863</t>
  </si>
  <si>
    <t>491864</t>
  </si>
  <si>
    <t>גורם 112</t>
  </si>
  <si>
    <t>8806</t>
  </si>
  <si>
    <t>9044</t>
  </si>
  <si>
    <t>9224</t>
  </si>
  <si>
    <t>גורם 125</t>
  </si>
  <si>
    <t>8060</t>
  </si>
  <si>
    <t>8119</t>
  </si>
  <si>
    <t>8418</t>
  </si>
  <si>
    <t>8702</t>
  </si>
  <si>
    <t>9118</t>
  </si>
  <si>
    <t>9233</t>
  </si>
  <si>
    <t>9276</t>
  </si>
  <si>
    <t>9430</t>
  </si>
  <si>
    <t>9539</t>
  </si>
  <si>
    <t>גורם 127</t>
  </si>
  <si>
    <t>6588</t>
  </si>
  <si>
    <t>גורם 133</t>
  </si>
  <si>
    <t>6812</t>
  </si>
  <si>
    <t>6872</t>
  </si>
  <si>
    <t>7258</t>
  </si>
  <si>
    <t>גורם 134</t>
  </si>
  <si>
    <t>9299</t>
  </si>
  <si>
    <t>גורם 138</t>
  </si>
  <si>
    <t>8718</t>
  </si>
  <si>
    <t>גורם 141</t>
  </si>
  <si>
    <t>6861</t>
  </si>
  <si>
    <t>גורם 142</t>
  </si>
  <si>
    <t>9606</t>
  </si>
  <si>
    <t>גורם 143</t>
  </si>
  <si>
    <t>8706</t>
  </si>
  <si>
    <t>גורם 146</t>
  </si>
  <si>
    <t>9158</t>
  </si>
  <si>
    <t>גורם 153</t>
  </si>
  <si>
    <t>9405</t>
  </si>
  <si>
    <t>9439</t>
  </si>
  <si>
    <t>9447</t>
  </si>
  <si>
    <t>9467</t>
  </si>
  <si>
    <t>9491</t>
  </si>
  <si>
    <t>9510</t>
  </si>
  <si>
    <t>גורם 157</t>
  </si>
  <si>
    <t>7823</t>
  </si>
  <si>
    <t>7993</t>
  </si>
  <si>
    <t>8187</t>
  </si>
  <si>
    <t>גורם 160</t>
  </si>
  <si>
    <t>7382</t>
  </si>
  <si>
    <t>8977</t>
  </si>
  <si>
    <t>8978</t>
  </si>
  <si>
    <t>8979</t>
  </si>
  <si>
    <t>9313</t>
  </si>
  <si>
    <t>9496</t>
  </si>
  <si>
    <t>9547</t>
  </si>
  <si>
    <t>גורם 186</t>
  </si>
  <si>
    <t>9186</t>
  </si>
  <si>
    <t>Other</t>
  </si>
  <si>
    <t>9187</t>
  </si>
  <si>
    <t>גורם 97</t>
  </si>
  <si>
    <t>464740</t>
  </si>
  <si>
    <t>6932</t>
  </si>
  <si>
    <t>7291</t>
  </si>
  <si>
    <t>9335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</si>
  <si>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</si>
  <si>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</si>
  <si>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</si>
  <si>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</si>
  <si>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</si>
  <si>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</si>
  <si>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זכאים מס עמיתים</t>
  </si>
  <si>
    <t>חייבים</t>
  </si>
  <si>
    <t>חייבים בגין עסקה עתידית SPAC Byte</t>
  </si>
  <si>
    <t>8397</t>
  </si>
  <si>
    <t>דאבל יו אילת</t>
  </si>
  <si>
    <t>299918783</t>
  </si>
  <si>
    <t>זכאים הלוואות בארץ בגין עמלת up front</t>
  </si>
  <si>
    <t>75621</t>
  </si>
  <si>
    <t>זכאים הלוואות בגין עמלת upfront</t>
  </si>
  <si>
    <t>8770</t>
  </si>
  <si>
    <t>זכאים הלוואות חול בגין עמלת upfront</t>
  </si>
  <si>
    <t>7760</t>
  </si>
  <si>
    <t>7890</t>
  </si>
  <si>
    <t>זכאים הלוואות חול בגין עמלת Upfront EUR</t>
  </si>
  <si>
    <t>8919</t>
  </si>
  <si>
    <t>זכאים הלוואות חול בגין עמלת Upfront GBP</t>
  </si>
  <si>
    <t>8295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</si>
  <si>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</si>
  <si>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</si>
  <si>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</si>
  <si>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</si>
  <si>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</si>
  <si>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</si>
  <si>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ין יפני לאומי</t>
  </si>
  <si>
    <t>300011010</t>
  </si>
  <si>
    <t>רבית עוש לקבל</t>
  </si>
  <si>
    <t>1111110</t>
  </si>
  <si>
    <t>מגדל מקפת קרנות פנסיה וקופות גמל בע"מ</t>
  </si>
  <si>
    <t>מגדל חסכון לילד מסלול חוסכים המעדיפים סיכון מוגבר</t>
  </si>
  <si>
    <t>בנק דיסקונט לישראל בע"מ</t>
  </si>
  <si>
    <t>1111111111- 11- בנק דיסקונט</t>
  </si>
  <si>
    <t>בנק הפועלים בע"מ</t>
  </si>
  <si>
    <t>בנק לאומי לישראל בע"מ</t>
  </si>
  <si>
    <t>בנק מזרחי טפחות בע"מ</t>
  </si>
  <si>
    <t>1111111111- 20- בנק מזרחי-טפחות</t>
  </si>
  <si>
    <t>20003- 11- בנק דיסקונט</t>
  </si>
  <si>
    <t>20003- 10- לאומי</t>
  </si>
  <si>
    <t>20003- 20- בנק מזרחי-טפחות</t>
  </si>
  <si>
    <t>130018-  11- בנק דיסקונט</t>
  </si>
  <si>
    <t>130018-  20- בנק מזרחי-טפחות</t>
  </si>
  <si>
    <t>20001- 11- בנק דיסקונט</t>
  </si>
  <si>
    <t>20001-  12- בנק הפועלים</t>
  </si>
  <si>
    <t>20001-  20- בנק מזרחי-טפחות</t>
  </si>
  <si>
    <t>200040- 10- לאומי</t>
  </si>
  <si>
    <t>100006- 20- בנק מזרחי-טפחות</t>
  </si>
  <si>
    <t>80031- 12- בנק הפועלים</t>
  </si>
  <si>
    <t>80031- 10- לאומי</t>
  </si>
  <si>
    <t>80031- 20- בנק מזרחי-טפחות</t>
  </si>
  <si>
    <t>280028- 10- לאומי</t>
  </si>
  <si>
    <t>200005- 10- לאומי</t>
  </si>
  <si>
    <t>70002- 11- בנק דיסקונט</t>
  </si>
  <si>
    <t>30005- 10- לאומי</t>
  </si>
  <si>
    <t>JP MORGAN</t>
  </si>
  <si>
    <t>20003- 85- JP MORGAN</t>
  </si>
  <si>
    <t>A-</t>
  </si>
  <si>
    <t>20001- 85- JP MORGAN</t>
  </si>
  <si>
    <t>80031- 85- JP MORGAN</t>
  </si>
  <si>
    <t>גורם 171</t>
  </si>
  <si>
    <t>גורם 189</t>
  </si>
  <si>
    <t>גורם 168</t>
  </si>
  <si>
    <t>גורם 184</t>
  </si>
  <si>
    <t>F2 Capital Partners 3 LP</t>
  </si>
  <si>
    <t>Stage One Venture Capital Fund IV L.P</t>
  </si>
  <si>
    <t>Stage One IV Annex Fund L.P</t>
  </si>
  <si>
    <t>S.H. SKY 4 L.P</t>
  </si>
  <si>
    <t>Fortissimo Partners VI</t>
  </si>
  <si>
    <t>JTLV III</t>
  </si>
  <si>
    <t>REALITY REAL ESTATE INVESTMENT FUND 5</t>
  </si>
  <si>
    <t>גורם 176</t>
  </si>
  <si>
    <t>Permira Credit Solutions III</t>
  </si>
  <si>
    <t>ICG Senior Debt Partners III</t>
  </si>
  <si>
    <t>Permira Credit Solutions IV</t>
  </si>
  <si>
    <t>ICG Senior Debt Partners IV</t>
  </si>
  <si>
    <t>Group 11 Fund IV</t>
  </si>
  <si>
    <t>Insight Partners XII, LP</t>
  </si>
  <si>
    <t>Vintage Fund of Funds VI (Access, LP)</t>
  </si>
  <si>
    <t>Nirvana Holdings I LP</t>
  </si>
  <si>
    <t>Tikehau Direct Lending V</t>
  </si>
  <si>
    <t>Zeev Opportunity Fund I</t>
  </si>
  <si>
    <t>Audax Direct Lending Solutions Fund II B-1</t>
  </si>
  <si>
    <t>WHITEHORSE LIQUIDITY PARTNERS GPSOF</t>
  </si>
  <si>
    <t>MICL SONNEDIX SOLAR CIV L.P.</t>
  </si>
  <si>
    <t>Pantheon Global Co-Investment Opportunities Fund V</t>
  </si>
  <si>
    <t>Vintage Co-Invest III</t>
  </si>
  <si>
    <t>Monarch Opportunistic Real Estate Fund</t>
  </si>
  <si>
    <t>AUDAX DLS CO-INVESTMENT FUND 3 L.P.</t>
  </si>
  <si>
    <t>BCP V DEXKO CO-INVEST LP</t>
  </si>
  <si>
    <t>ISRAEL SECONDARY FUND III L.P</t>
  </si>
  <si>
    <t>PORCUPINE HOLDINGS (OFFSHORE) LP</t>
  </si>
  <si>
    <t>Arkin Bio Capital L.P</t>
  </si>
  <si>
    <t>ELECTRA AMERICA PRINCIPAL HOSPITALITY LP</t>
  </si>
  <si>
    <t>KKR CAVALRY CO-INVEST</t>
  </si>
  <si>
    <t>Cheyne Real Estate Credit Holdings VII</t>
  </si>
  <si>
    <t>Kartesia Senior Opportunities II SCS SICAV-RAIF</t>
  </si>
  <si>
    <t>KASS Unlevered II S,a.r.l</t>
  </si>
  <si>
    <t>Girasol Investments S.A</t>
  </si>
  <si>
    <t>Copenhagen infrastructure Energy Transition Fund I</t>
  </si>
  <si>
    <t>Francisco Partners VII</t>
  </si>
  <si>
    <t>Whitehorse Liquidity Partners V</t>
  </si>
  <si>
    <t>Permira VIII - 2 SCSp</t>
  </si>
  <si>
    <t>Advent International GPE X-B L.P</t>
  </si>
  <si>
    <t>ICG Senior Debt Partners Fund 5-A (EUR) SCSp</t>
  </si>
  <si>
    <t>Brookfield Capital Partners Fund VI</t>
  </si>
  <si>
    <t>Bessemer Venture Partners XII Institutional L.P</t>
  </si>
  <si>
    <t>DIRECT LENDING FUND IV (EUR) SLP</t>
  </si>
  <si>
    <t>Proxima Co-Invest L.P</t>
  </si>
  <si>
    <t>Kartesia Credit Opportunities VI SCS</t>
  </si>
  <si>
    <t>Astorg VIII</t>
  </si>
  <si>
    <t>WHLP Kennedy (A) LP</t>
  </si>
  <si>
    <t>CDR XII</t>
  </si>
  <si>
    <t>EQT Exeter Industrial Value Fund VI L.P</t>
  </si>
  <si>
    <t>CVC Capital Partners IX (A) L.P</t>
  </si>
  <si>
    <t>Greenfield Partners Fund III LP</t>
  </si>
  <si>
    <t>נדלן מגדל צפירה</t>
  </si>
  <si>
    <t>השכרה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</si>
  <si>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</si>
  <si>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</si>
  <si>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</si>
  <si>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</si>
  <si>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</si>
  <si>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</si>
  <si>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</si>
  <si>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*גורם 115</t>
  </si>
  <si>
    <t>DBRS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</si>
</sst>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00000_ ;_ * \-#,##0.000000_ ;_ * &quot;-&quot;??_ ;_ @_ 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0" fontId="0" fillId="0" borderId="0" xfId="0" applyAlignment="1">
      <alignment horizontal="right" indent="3"/>
    </xf>
    <xf numFmtId="10" fontId="1" fillId="0" borderId="0" xfId="12" applyNumberFormat="1" applyFont="1"/>
    <xf numFmtId="49" fontId="0" fillId="0" borderId="0" xfId="0" applyNumberFormat="1"/>
    <xf numFmtId="10" fontId="21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7">
        <v>45106</v>
      </c>
    </row>
    <row r="2" spans="1:36">
      <c r="B2" s="2" t="s">
        <v>1</v>
      </c>
      <c r="C2" s="12" t="s">
        <v>2360</v>
      </c>
    </row>
    <row r="3" spans="1:36">
      <c r="B3" s="2" t="s">
        <v>2</v>
      </c>
      <c r="C3" s="26" t="s">
        <v>2361</v>
      </c>
    </row>
    <row r="4" spans="1:36">
      <c r="B4" s="2" t="s">
        <v>3</v>
      </c>
      <c r="C4" s="88" t="s">
        <v>197</v>
      </c>
    </row>
    <row r="6" spans="1:36" ht="26.25" customHeight="1">
      <c r="B6" s="101" t="s">
        <v>4</v>
      </c>
      <c r="C6" s="102"/>
      <c r="D6" s="10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19601.691950127391</v>
      </c>
      <c r="D11" s="76">
        <v>0.25650000000000001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3791.078015266</v>
      </c>
      <c r="D13" s="78">
        <v>4.9599999999999998E-2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114.29701449007401</v>
      </c>
      <c r="D15" s="78">
        <v>1.5E-3</v>
      </c>
    </row>
    <row r="16" spans="1:36">
      <c r="A16" s="10" t="s">
        <v>13</v>
      </c>
      <c r="B16" s="70" t="s">
        <v>19</v>
      </c>
      <c r="C16" s="77">
        <v>25245.542418883404</v>
      </c>
      <c r="D16" s="78">
        <v>0.33029999999999998</v>
      </c>
    </row>
    <row r="17" spans="1:4">
      <c r="A17" s="10" t="s">
        <v>13</v>
      </c>
      <c r="B17" s="70" t="s">
        <v>195</v>
      </c>
      <c r="C17" s="77">
        <v>21120.547585337321</v>
      </c>
      <c r="D17" s="78">
        <v>0.27639999999999998</v>
      </c>
    </row>
    <row r="18" spans="1:4">
      <c r="A18" s="10" t="s">
        <v>13</v>
      </c>
      <c r="B18" s="70" t="s">
        <v>20</v>
      </c>
      <c r="C18" s="77">
        <v>1544.2931394722</v>
      </c>
      <c r="D18" s="78">
        <v>2.0199999999999999E-2</v>
      </c>
    </row>
    <row r="19" spans="1:4">
      <c r="A19" s="10" t="s">
        <v>13</v>
      </c>
      <c r="B19" s="70" t="s">
        <v>21</v>
      </c>
      <c r="C19" s="77">
        <v>3.4163777098399999</v>
      </c>
      <c r="D19" s="78">
        <v>0</v>
      </c>
    </row>
    <row r="20" spans="1:4">
      <c r="A20" s="10" t="s">
        <v>13</v>
      </c>
      <c r="B20" s="70" t="s">
        <v>22</v>
      </c>
      <c r="C20" s="77">
        <v>28.967378799999999</v>
      </c>
      <c r="D20" s="78">
        <v>4.0000000000000002E-4</v>
      </c>
    </row>
    <row r="21" spans="1:4">
      <c r="A21" s="10" t="s">
        <v>13</v>
      </c>
      <c r="B21" s="70" t="s">
        <v>23</v>
      </c>
      <c r="C21" s="77">
        <v>243.90782411380022</v>
      </c>
      <c r="D21" s="78">
        <v>3.2000000000000002E-3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74.182104222239602</v>
      </c>
      <c r="D26" s="78">
        <v>1E-3</v>
      </c>
    </row>
    <row r="27" spans="1:4">
      <c r="A27" s="10" t="s">
        <v>13</v>
      </c>
      <c r="B27" s="70" t="s">
        <v>28</v>
      </c>
      <c r="C27" s="77">
        <v>460.2452065046968</v>
      </c>
      <c r="D27" s="78">
        <v>6.0000000000000001E-3</v>
      </c>
    </row>
    <row r="28" spans="1:4">
      <c r="A28" s="10" t="s">
        <v>13</v>
      </c>
      <c r="B28" s="70" t="s">
        <v>29</v>
      </c>
      <c r="C28" s="77">
        <v>2558.2103695760352</v>
      </c>
      <c r="D28" s="78">
        <v>3.3500000000000002E-2</v>
      </c>
    </row>
    <row r="29" spans="1:4">
      <c r="A29" s="10" t="s">
        <v>13</v>
      </c>
      <c r="B29" s="70" t="s">
        <v>30</v>
      </c>
      <c r="C29" s="77">
        <v>5.9853790800000001E-2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-229.11712437815399</v>
      </c>
      <c r="D31" s="78">
        <v>-3.0000000000000001E-3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938.99754472885547</v>
      </c>
      <c r="D33" s="78">
        <v>1.23E-2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281.27600999999999</v>
      </c>
      <c r="D35" s="78">
        <v>3.7000000000000002E-3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644.82046014843002</v>
      </c>
      <c r="D37" s="78">
        <v>8.3999999999999995E-3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76422.416128792931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3416.0491129707075</v>
      </c>
      <c r="D43" s="78">
        <f>C43/$C$42</f>
        <v>4.4699569655239885E-2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9">
        <v>4.0334000000000003</v>
      </c>
    </row>
    <row r="48" spans="1:4">
      <c r="C48" t="s">
        <v>120</v>
      </c>
      <c r="D48" s="89">
        <v>2.4485999999999999</v>
      </c>
    </row>
    <row r="49" spans="3:4">
      <c r="C49" t="s">
        <v>106</v>
      </c>
      <c r="D49" s="89">
        <v>3.6920000000000002</v>
      </c>
    </row>
    <row r="50" spans="3:4">
      <c r="C50" t="s">
        <v>202</v>
      </c>
      <c r="D50" s="89">
        <v>0.47010000000000002</v>
      </c>
    </row>
    <row r="51" spans="3:4">
      <c r="C51" t="s">
        <v>116</v>
      </c>
      <c r="D51" s="89">
        <v>2.7841999999999998</v>
      </c>
    </row>
    <row r="52" spans="3:4">
      <c r="C52" t="s">
        <v>200</v>
      </c>
      <c r="D52" s="89">
        <v>2.5600999999999999E-2</v>
      </c>
    </row>
    <row r="53" spans="3:4">
      <c r="C53" t="s">
        <v>203</v>
      </c>
      <c r="D53" s="89">
        <v>0.34350000000000003</v>
      </c>
    </row>
    <row r="54" spans="3:4">
      <c r="C54" t="s">
        <v>201</v>
      </c>
      <c r="D54" s="89">
        <v>0.34229999999999999</v>
      </c>
    </row>
    <row r="55" spans="3:4">
      <c r="C55" t="s">
        <v>113</v>
      </c>
      <c r="D55" s="89">
        <v>4.6717000000000004</v>
      </c>
    </row>
    <row r="56" spans="3:4">
      <c r="C56" t="s">
        <v>199</v>
      </c>
      <c r="D56" s="89">
        <v>4.1210000000000004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56">
    <sortCondition ref="C47:C56"/>
  </sortState>
  <mergeCells count="1">
    <mergeCell ref="B6:D6"/>
  </mergeCells>
  <dataValidations count="1">
    <dataValidation allowBlank="1" showInputMessage="1" showErrorMessage="1" sqref="C1:C4" xr:uid="{F019DBE9-5A9E-486F-8CE4-AB23DD7CFC3F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7">
        <v>45106</v>
      </c>
    </row>
    <row r="2" spans="2:61" s="1" customFormat="1">
      <c r="B2" s="2" t="s">
        <v>1</v>
      </c>
      <c r="C2" s="12" t="s">
        <v>2360</v>
      </c>
    </row>
    <row r="3" spans="2:61" s="1" customFormat="1">
      <c r="B3" s="2" t="s">
        <v>2</v>
      </c>
      <c r="C3" s="26" t="s">
        <v>2361</v>
      </c>
    </row>
    <row r="4" spans="2:61" s="1" customFormat="1">
      <c r="B4" s="2" t="s">
        <v>3</v>
      </c>
      <c r="C4" s="88" t="s">
        <v>197</v>
      </c>
    </row>
    <row r="6" spans="2:61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1" ht="26.25" customHeight="1">
      <c r="B7" s="114" t="s">
        <v>98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28.967378799999999</v>
      </c>
      <c r="J11" s="25"/>
      <c r="K11" s="76">
        <v>1</v>
      </c>
      <c r="L11" s="76">
        <v>4.0000000000000002E-4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28.934519999999999</v>
      </c>
      <c r="K12" s="80">
        <v>0.99890000000000001</v>
      </c>
      <c r="L12" s="80">
        <v>4.0000000000000002E-4</v>
      </c>
    </row>
    <row r="13" spans="2:61">
      <c r="B13" s="79" t="s">
        <v>1195</v>
      </c>
      <c r="C13" s="16"/>
      <c r="D13" s="16"/>
      <c r="E13" s="16"/>
      <c r="G13" s="81">
        <v>0</v>
      </c>
      <c r="I13" s="81">
        <v>28.934519999999999</v>
      </c>
      <c r="K13" s="80">
        <v>0.99890000000000001</v>
      </c>
      <c r="L13" s="80">
        <v>4.0000000000000002E-4</v>
      </c>
    </row>
    <row r="14" spans="2:61">
      <c r="B14" t="s">
        <v>1196</v>
      </c>
      <c r="C14" t="s">
        <v>1197</v>
      </c>
      <c r="D14" t="s">
        <v>100</v>
      </c>
      <c r="E14" t="s">
        <v>123</v>
      </c>
      <c r="F14" t="s">
        <v>102</v>
      </c>
      <c r="G14" s="77">
        <v>1.36</v>
      </c>
      <c r="H14" s="77">
        <v>1110200</v>
      </c>
      <c r="I14" s="77">
        <v>15.09872</v>
      </c>
      <c r="J14" s="78">
        <v>0</v>
      </c>
      <c r="K14" s="78">
        <v>0.5212</v>
      </c>
      <c r="L14" s="78">
        <v>2.0000000000000001E-4</v>
      </c>
    </row>
    <row r="15" spans="2:61">
      <c r="B15" t="s">
        <v>1198</v>
      </c>
      <c r="C15" t="s">
        <v>1199</v>
      </c>
      <c r="D15" t="s">
        <v>100</v>
      </c>
      <c r="E15" t="s">
        <v>123</v>
      </c>
      <c r="F15" t="s">
        <v>102</v>
      </c>
      <c r="G15" s="77">
        <v>-1.36</v>
      </c>
      <c r="H15" s="77">
        <v>764000</v>
      </c>
      <c r="I15" s="77">
        <v>-10.3904</v>
      </c>
      <c r="J15" s="78">
        <v>0</v>
      </c>
      <c r="K15" s="78">
        <v>-0.35870000000000002</v>
      </c>
      <c r="L15" s="78">
        <v>-1E-4</v>
      </c>
    </row>
    <row r="16" spans="2:61">
      <c r="B16" t="s">
        <v>1200</v>
      </c>
      <c r="C16" t="s">
        <v>1201</v>
      </c>
      <c r="D16" t="s">
        <v>100</v>
      </c>
      <c r="E16" t="s">
        <v>123</v>
      </c>
      <c r="F16" t="s">
        <v>102</v>
      </c>
      <c r="G16" s="77">
        <v>12.52</v>
      </c>
      <c r="H16" s="77">
        <v>193500</v>
      </c>
      <c r="I16" s="77">
        <v>24.226199999999999</v>
      </c>
      <c r="J16" s="78">
        <v>0</v>
      </c>
      <c r="K16" s="78">
        <v>0.83630000000000004</v>
      </c>
      <c r="L16" s="78">
        <v>2.9999999999999997E-4</v>
      </c>
    </row>
    <row r="17" spans="2:12">
      <c r="B17" t="s">
        <v>1202</v>
      </c>
      <c r="C17" t="s">
        <v>1203</v>
      </c>
      <c r="D17" t="s">
        <v>100</v>
      </c>
      <c r="E17" t="s">
        <v>123</v>
      </c>
      <c r="F17" t="s">
        <v>102</v>
      </c>
      <c r="G17" s="77">
        <v>-12.52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1204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211</v>
      </c>
      <c r="C19" t="s">
        <v>211</v>
      </c>
      <c r="D19" s="16"/>
      <c r="E19" t="s">
        <v>211</v>
      </c>
      <c r="F19" t="s">
        <v>211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1205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266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225</v>
      </c>
      <c r="C24" s="16"/>
      <c r="D24" s="16"/>
      <c r="E24" s="16"/>
      <c r="G24" s="81">
        <v>0</v>
      </c>
      <c r="I24" s="81">
        <v>3.2858800000000001E-2</v>
      </c>
      <c r="K24" s="80">
        <v>1.1000000000000001E-3</v>
      </c>
      <c r="L24" s="80">
        <v>0</v>
      </c>
    </row>
    <row r="25" spans="2:12">
      <c r="B25" s="79" t="s">
        <v>1195</v>
      </c>
      <c r="C25" s="16"/>
      <c r="D25" s="16"/>
      <c r="E25" s="16"/>
      <c r="G25" s="81">
        <v>0</v>
      </c>
      <c r="I25" s="81">
        <v>3.2858800000000001E-2</v>
      </c>
      <c r="K25" s="80">
        <v>1.1000000000000001E-3</v>
      </c>
      <c r="L25" s="80">
        <v>0</v>
      </c>
    </row>
    <row r="26" spans="2:12">
      <c r="B26" t="s">
        <v>1206</v>
      </c>
      <c r="C26" t="s">
        <v>1207</v>
      </c>
      <c r="D26" t="s">
        <v>123</v>
      </c>
      <c r="E26" t="s">
        <v>123</v>
      </c>
      <c r="F26" t="s">
        <v>106</v>
      </c>
      <c r="G26" s="77">
        <v>-1.78</v>
      </c>
      <c r="H26" s="77">
        <v>500</v>
      </c>
      <c r="I26" s="77">
        <v>-3.2858800000000001E-2</v>
      </c>
      <c r="J26" s="78">
        <v>0</v>
      </c>
      <c r="K26" s="78">
        <v>-1.1000000000000001E-3</v>
      </c>
      <c r="L26" s="78">
        <v>0</v>
      </c>
    </row>
    <row r="27" spans="2:12">
      <c r="B27" t="s">
        <v>1208</v>
      </c>
      <c r="C27" t="s">
        <v>1209</v>
      </c>
      <c r="D27" t="s">
        <v>123</v>
      </c>
      <c r="E27" t="s">
        <v>123</v>
      </c>
      <c r="F27" t="s">
        <v>106</v>
      </c>
      <c r="G27" s="77">
        <v>1.78</v>
      </c>
      <c r="H27" s="77">
        <v>1000</v>
      </c>
      <c r="I27" s="77">
        <v>6.5717600000000001E-2</v>
      </c>
      <c r="J27" s="78">
        <v>0</v>
      </c>
      <c r="K27" s="78">
        <v>2.3E-3</v>
      </c>
      <c r="L27" s="78">
        <v>0</v>
      </c>
    </row>
    <row r="28" spans="2:12">
      <c r="B28" s="79" t="s">
        <v>1210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1205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1211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266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211</v>
      </c>
      <c r="C35" t="s">
        <v>211</v>
      </c>
      <c r="D35" s="16"/>
      <c r="E35" t="s">
        <v>211</v>
      </c>
      <c r="F35" t="s">
        <v>211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227</v>
      </c>
      <c r="C36" s="16"/>
      <c r="D36" s="16"/>
      <c r="E36" s="16"/>
    </row>
    <row r="37" spans="2:12">
      <c r="B37" t="s">
        <v>258</v>
      </c>
      <c r="C37" s="16"/>
      <c r="D37" s="16"/>
      <c r="E37" s="16"/>
    </row>
    <row r="38" spans="2:12">
      <c r="B38" t="s">
        <v>259</v>
      </c>
      <c r="C38" s="16"/>
      <c r="D38" s="16"/>
      <c r="E38" s="16"/>
    </row>
    <row r="39" spans="2:12">
      <c r="B39" t="s">
        <v>260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7">
        <v>45106</v>
      </c>
    </row>
    <row r="2" spans="1:60" s="1" customFormat="1">
      <c r="B2" s="2" t="s">
        <v>1</v>
      </c>
      <c r="C2" s="12" t="s">
        <v>2360</v>
      </c>
    </row>
    <row r="3" spans="1:60" s="1" customFormat="1">
      <c r="B3" s="2" t="s">
        <v>2</v>
      </c>
      <c r="C3" s="26" t="s">
        <v>2361</v>
      </c>
    </row>
    <row r="4" spans="1:60" s="1" customFormat="1">
      <c r="B4" s="2" t="s">
        <v>3</v>
      </c>
      <c r="C4" s="88" t="s">
        <v>197</v>
      </c>
    </row>
    <row r="6" spans="1:60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6"/>
      <c r="BD6" s="16" t="s">
        <v>100</v>
      </c>
      <c r="BF6" s="16" t="s">
        <v>101</v>
      </c>
      <c r="BH6" s="19" t="s">
        <v>102</v>
      </c>
    </row>
    <row r="7" spans="1:60" ht="26.25" customHeight="1">
      <c r="B7" s="114" t="s">
        <v>103</v>
      </c>
      <c r="C7" s="115"/>
      <c r="D7" s="115"/>
      <c r="E7" s="115"/>
      <c r="F7" s="115"/>
      <c r="G7" s="115"/>
      <c r="H7" s="115"/>
      <c r="I7" s="115"/>
      <c r="J7" s="115"/>
      <c r="K7" s="11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25.21</v>
      </c>
      <c r="H11" s="25"/>
      <c r="I11" s="75">
        <v>243.90782411380022</v>
      </c>
      <c r="J11" s="76">
        <v>1</v>
      </c>
      <c r="K11" s="76">
        <v>3.2000000000000002E-3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225</v>
      </c>
      <c r="C14" s="19"/>
      <c r="D14" s="19"/>
      <c r="E14" s="19"/>
      <c r="F14" s="19"/>
      <c r="G14" s="81">
        <v>25.21</v>
      </c>
      <c r="H14" s="19"/>
      <c r="I14" s="81">
        <v>243.90782411380022</v>
      </c>
      <c r="J14" s="80">
        <v>1</v>
      </c>
      <c r="K14" s="80">
        <v>3.2000000000000002E-3</v>
      </c>
      <c r="BF14" s="16" t="s">
        <v>126</v>
      </c>
    </row>
    <row r="15" spans="1:60">
      <c r="B15" t="s">
        <v>1212</v>
      </c>
      <c r="C15" t="s">
        <v>1213</v>
      </c>
      <c r="D15" t="s">
        <v>123</v>
      </c>
      <c r="E15" t="s">
        <v>123</v>
      </c>
      <c r="F15" t="s">
        <v>106</v>
      </c>
      <c r="G15" s="77">
        <v>3.74</v>
      </c>
      <c r="H15" s="77">
        <v>99030</v>
      </c>
      <c r="I15" s="77">
        <v>-16.6400826878</v>
      </c>
      <c r="J15" s="78">
        <v>-6.8199999999999997E-2</v>
      </c>
      <c r="K15" s="78">
        <v>-2.0000000000000001E-4</v>
      </c>
      <c r="BF15" s="16" t="s">
        <v>127</v>
      </c>
    </row>
    <row r="16" spans="1:60">
      <c r="B16" t="s">
        <v>1214</v>
      </c>
      <c r="C16" t="s">
        <v>1215</v>
      </c>
      <c r="D16" t="s">
        <v>123</v>
      </c>
      <c r="E16" t="s">
        <v>123</v>
      </c>
      <c r="F16" t="s">
        <v>106</v>
      </c>
      <c r="G16" s="77">
        <v>0.64</v>
      </c>
      <c r="H16" s="77">
        <v>1510025</v>
      </c>
      <c r="I16" s="77">
        <v>9.4315323508223994</v>
      </c>
      <c r="J16" s="78">
        <v>3.8699999999999998E-2</v>
      </c>
      <c r="K16" s="78">
        <v>1E-4</v>
      </c>
      <c r="BF16" s="16" t="s">
        <v>128</v>
      </c>
    </row>
    <row r="17" spans="2:58">
      <c r="B17" t="s">
        <v>1216</v>
      </c>
      <c r="C17" t="s">
        <v>1217</v>
      </c>
      <c r="D17" t="s">
        <v>123</v>
      </c>
      <c r="E17" t="s">
        <v>123</v>
      </c>
      <c r="F17" t="s">
        <v>116</v>
      </c>
      <c r="G17" s="77">
        <v>0.35</v>
      </c>
      <c r="H17" s="77">
        <v>120330</v>
      </c>
      <c r="I17" s="77">
        <v>0.50073296865200001</v>
      </c>
      <c r="J17" s="78">
        <v>2.0999999999999999E-3</v>
      </c>
      <c r="K17" s="78">
        <v>0</v>
      </c>
      <c r="BF17" s="16" t="s">
        <v>129</v>
      </c>
    </row>
    <row r="18" spans="2:58">
      <c r="B18" t="s">
        <v>1218</v>
      </c>
      <c r="C18" t="s">
        <v>1219</v>
      </c>
      <c r="D18" t="s">
        <v>123</v>
      </c>
      <c r="E18" t="s">
        <v>123</v>
      </c>
      <c r="F18" t="s">
        <v>106</v>
      </c>
      <c r="G18" s="77">
        <v>17.559999999999999</v>
      </c>
      <c r="H18" s="77">
        <v>443575</v>
      </c>
      <c r="I18" s="77">
        <v>245.647955084584</v>
      </c>
      <c r="J18" s="78">
        <v>1.0071000000000001</v>
      </c>
      <c r="K18" s="78">
        <v>3.2000000000000002E-3</v>
      </c>
      <c r="BF18" s="16" t="s">
        <v>130</v>
      </c>
    </row>
    <row r="19" spans="2:58">
      <c r="B19" t="s">
        <v>1220</v>
      </c>
      <c r="C19" t="s">
        <v>1221</v>
      </c>
      <c r="D19" t="s">
        <v>123</v>
      </c>
      <c r="E19" t="s">
        <v>123</v>
      </c>
      <c r="F19" t="s">
        <v>110</v>
      </c>
      <c r="G19" s="77">
        <v>2.2599999999999998</v>
      </c>
      <c r="H19" s="77">
        <v>45830</v>
      </c>
      <c r="I19" s="77">
        <v>-2.2767954042932002</v>
      </c>
      <c r="J19" s="78">
        <v>-9.2999999999999992E-3</v>
      </c>
      <c r="K19" s="78">
        <v>0</v>
      </c>
      <c r="BF19" s="16" t="s">
        <v>131</v>
      </c>
    </row>
    <row r="20" spans="2:58">
      <c r="B20" t="s">
        <v>1222</v>
      </c>
      <c r="C20" t="s">
        <v>1223</v>
      </c>
      <c r="D20" t="s">
        <v>123</v>
      </c>
      <c r="E20" t="s">
        <v>123</v>
      </c>
      <c r="F20" t="s">
        <v>200</v>
      </c>
      <c r="G20" s="77">
        <v>0.66</v>
      </c>
      <c r="H20" s="77">
        <v>229100</v>
      </c>
      <c r="I20" s="77">
        <v>7.2444818018350103</v>
      </c>
      <c r="J20" s="78">
        <v>2.9700000000000001E-2</v>
      </c>
      <c r="K20" s="78">
        <v>1E-4</v>
      </c>
      <c r="BF20" s="16" t="s">
        <v>132</v>
      </c>
    </row>
    <row r="21" spans="2:58">
      <c r="B21" t="s">
        <v>227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258</v>
      </c>
      <c r="C22" s="19"/>
      <c r="D22" s="19"/>
      <c r="E22" s="19"/>
      <c r="F22" s="19"/>
      <c r="G22" s="19"/>
      <c r="H22" s="19"/>
    </row>
    <row r="23" spans="2:58">
      <c r="B23" t="s">
        <v>259</v>
      </c>
      <c r="C23" s="19"/>
      <c r="D23" s="19"/>
      <c r="E23" s="19"/>
      <c r="F23" s="19"/>
      <c r="G23" s="19"/>
      <c r="H23" s="19"/>
    </row>
    <row r="24" spans="2:58">
      <c r="B24" t="s">
        <v>260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2360</v>
      </c>
    </row>
    <row r="3" spans="2:81" s="1" customFormat="1">
      <c r="B3" s="2" t="s">
        <v>2</v>
      </c>
      <c r="C3" s="26" t="s">
        <v>2361</v>
      </c>
    </row>
    <row r="4" spans="2:81" s="1" customFormat="1">
      <c r="B4" s="2" t="s">
        <v>3</v>
      </c>
      <c r="C4" s="88" t="s">
        <v>197</v>
      </c>
    </row>
    <row r="6" spans="2:81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81" ht="26.25" customHeight="1">
      <c r="B7" s="114" t="s">
        <v>133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1224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1225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1226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1227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1228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1229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1230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1224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1225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1226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1227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1228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1229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1230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227</v>
      </c>
    </row>
    <row r="41" spans="2:17">
      <c r="B41" t="s">
        <v>258</v>
      </c>
    </row>
    <row r="42" spans="2:17">
      <c r="B42" t="s">
        <v>259</v>
      </c>
    </row>
    <row r="43" spans="2:17">
      <c r="B43" t="s">
        <v>260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7">
        <v>45106</v>
      </c>
    </row>
    <row r="2" spans="2:72" s="1" customFormat="1">
      <c r="B2" s="2" t="s">
        <v>1</v>
      </c>
      <c r="C2" s="12" t="s">
        <v>2360</v>
      </c>
    </row>
    <row r="3" spans="2:72" s="1" customFormat="1">
      <c r="B3" s="2" t="s">
        <v>2</v>
      </c>
      <c r="C3" s="26" t="s">
        <v>2361</v>
      </c>
    </row>
    <row r="4" spans="2:72" s="1" customFormat="1">
      <c r="B4" s="2" t="s">
        <v>3</v>
      </c>
      <c r="C4" s="88" t="s">
        <v>197</v>
      </c>
    </row>
    <row r="6" spans="2:72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2:72" ht="26.25" customHeight="1">
      <c r="B7" s="114" t="s">
        <v>69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1231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211</v>
      </c>
      <c r="C14" t="s">
        <v>211</v>
      </c>
      <c r="D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1232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211</v>
      </c>
      <c r="C16" t="s">
        <v>211</v>
      </c>
      <c r="D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1233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1234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211</v>
      </c>
      <c r="C22" t="s">
        <v>211</v>
      </c>
      <c r="D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256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G25" s="77">
        <v>0</v>
      </c>
      <c r="H25" t="s">
        <v>211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1235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258</v>
      </c>
    </row>
    <row r="29" spans="2:16">
      <c r="B29" t="s">
        <v>259</v>
      </c>
    </row>
    <row r="30" spans="2:16">
      <c r="B30" t="s">
        <v>260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2360</v>
      </c>
    </row>
    <row r="3" spans="2:65" s="1" customFormat="1">
      <c r="B3" s="2" t="s">
        <v>2</v>
      </c>
      <c r="C3" s="26" t="s">
        <v>2361</v>
      </c>
    </row>
    <row r="4" spans="2:65" s="1" customFormat="1">
      <c r="B4" s="2" t="s">
        <v>3</v>
      </c>
      <c r="C4" s="88" t="s">
        <v>197</v>
      </c>
    </row>
    <row r="6" spans="2:65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65" ht="26.25" customHeight="1">
      <c r="B7" s="114" t="s">
        <v>82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1236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1237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266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1238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1239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258</v>
      </c>
      <c r="D27" s="16"/>
      <c r="E27" s="16"/>
      <c r="F27" s="16"/>
    </row>
    <row r="28" spans="2:19">
      <c r="B28" t="s">
        <v>259</v>
      </c>
      <c r="D28" s="16"/>
      <c r="E28" s="16"/>
      <c r="F28" s="16"/>
    </row>
    <row r="29" spans="2:19">
      <c r="B29" t="s">
        <v>260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F15" workbookViewId="0">
      <selection activeCell="K43" sqref="K4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2360</v>
      </c>
    </row>
    <row r="3" spans="2:81" s="1" customFormat="1">
      <c r="B3" s="2" t="s">
        <v>2</v>
      </c>
      <c r="C3" s="26" t="s">
        <v>2361</v>
      </c>
    </row>
    <row r="4" spans="2:81" s="1" customFormat="1">
      <c r="B4" s="2" t="s">
        <v>3</v>
      </c>
      <c r="C4" s="88" t="s">
        <v>197</v>
      </c>
    </row>
    <row r="6" spans="2:81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81" ht="26.25" customHeight="1">
      <c r="B7" s="114" t="s">
        <v>89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7.49</v>
      </c>
      <c r="K11" s="7"/>
      <c r="L11" s="7"/>
      <c r="M11" s="76">
        <v>2.86E-2</v>
      </c>
      <c r="N11" s="75">
        <v>56475.26</v>
      </c>
      <c r="O11" s="7"/>
      <c r="P11" s="75">
        <v>74.182104222239602</v>
      </c>
      <c r="Q11" s="7"/>
      <c r="R11" s="76">
        <v>1</v>
      </c>
      <c r="S11" s="76">
        <v>1E-3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7.12</v>
      </c>
      <c r="M12" s="80">
        <v>2.6200000000000001E-2</v>
      </c>
      <c r="N12" s="81">
        <v>54185</v>
      </c>
      <c r="P12" s="81">
        <v>68.891497782808003</v>
      </c>
      <c r="R12" s="80">
        <v>0.92869999999999997</v>
      </c>
      <c r="S12" s="80">
        <v>8.9999999999999998E-4</v>
      </c>
    </row>
    <row r="13" spans="2:81">
      <c r="B13" s="79" t="s">
        <v>1236</v>
      </c>
      <c r="C13" s="16"/>
      <c r="D13" s="16"/>
      <c r="E13" s="16"/>
      <c r="J13" s="81">
        <v>7.21</v>
      </c>
      <c r="M13" s="80">
        <v>2.5700000000000001E-2</v>
      </c>
      <c r="N13" s="81">
        <v>53018.13</v>
      </c>
      <c r="P13" s="81">
        <v>67.668663451200004</v>
      </c>
      <c r="R13" s="80">
        <v>0.91220000000000001</v>
      </c>
      <c r="S13" s="80">
        <v>8.9999999999999998E-4</v>
      </c>
    </row>
    <row r="14" spans="2:81">
      <c r="B14" t="s">
        <v>1240</v>
      </c>
      <c r="C14" t="s">
        <v>1241</v>
      </c>
      <c r="D14" t="s">
        <v>123</v>
      </c>
      <c r="E14" t="s">
        <v>1242</v>
      </c>
      <c r="F14" t="s">
        <v>127</v>
      </c>
      <c r="G14" t="s">
        <v>207</v>
      </c>
      <c r="H14" t="s">
        <v>208</v>
      </c>
      <c r="I14" s="95">
        <v>39076</v>
      </c>
      <c r="J14" s="77">
        <v>6.03</v>
      </c>
      <c r="K14" t="s">
        <v>102</v>
      </c>
      <c r="L14" s="78">
        <v>4.9000000000000002E-2</v>
      </c>
      <c r="M14" s="78">
        <v>2.4799999999999999E-2</v>
      </c>
      <c r="N14" s="77">
        <v>11291.17</v>
      </c>
      <c r="O14" s="77">
        <v>156.69999999999999</v>
      </c>
      <c r="P14" s="77">
        <v>17.693263389999998</v>
      </c>
      <c r="Q14" s="78">
        <v>0</v>
      </c>
      <c r="R14" s="78">
        <v>0.23849999999999999</v>
      </c>
      <c r="S14" s="78">
        <v>2.0000000000000001E-4</v>
      </c>
      <c r="W14" s="100"/>
    </row>
    <row r="15" spans="2:81">
      <c r="B15" t="s">
        <v>1243</v>
      </c>
      <c r="C15" t="s">
        <v>1244</v>
      </c>
      <c r="D15" t="s">
        <v>123</v>
      </c>
      <c r="E15" t="s">
        <v>1242</v>
      </c>
      <c r="F15" t="s">
        <v>127</v>
      </c>
      <c r="G15" t="s">
        <v>207</v>
      </c>
      <c r="H15" t="s">
        <v>208</v>
      </c>
      <c r="I15" s="95">
        <v>40738</v>
      </c>
      <c r="J15" s="77">
        <v>9.7799999999999994</v>
      </c>
      <c r="K15" t="s">
        <v>102</v>
      </c>
      <c r="L15" s="78">
        <v>4.1000000000000002E-2</v>
      </c>
      <c r="M15" s="78">
        <v>2.4799999999999999E-2</v>
      </c>
      <c r="N15" s="77">
        <v>23045.74</v>
      </c>
      <c r="O15" s="77">
        <v>137.79</v>
      </c>
      <c r="P15" s="77">
        <v>31.754725145999998</v>
      </c>
      <c r="Q15" s="78">
        <v>0</v>
      </c>
      <c r="R15" s="78">
        <v>0.42809999999999998</v>
      </c>
      <c r="S15" s="78">
        <v>4.0000000000000002E-4</v>
      </c>
      <c r="W15" s="100"/>
    </row>
    <row r="16" spans="2:81">
      <c r="B16" t="s">
        <v>1245</v>
      </c>
      <c r="C16" t="s">
        <v>1246</v>
      </c>
      <c r="D16" t="s">
        <v>123</v>
      </c>
      <c r="E16" t="s">
        <v>1247</v>
      </c>
      <c r="F16" t="s">
        <v>301</v>
      </c>
      <c r="G16" t="s">
        <v>207</v>
      </c>
      <c r="H16" t="s">
        <v>208</v>
      </c>
      <c r="I16" s="95">
        <v>42795</v>
      </c>
      <c r="J16" s="77">
        <v>5.3</v>
      </c>
      <c r="K16" t="s">
        <v>102</v>
      </c>
      <c r="L16" s="78">
        <v>2.1399999999999999E-2</v>
      </c>
      <c r="M16" s="78">
        <v>1.9599999999999999E-2</v>
      </c>
      <c r="N16" s="77">
        <v>7581.59</v>
      </c>
      <c r="O16" s="77">
        <v>113.83</v>
      </c>
      <c r="P16" s="77">
        <v>8.6301238970000007</v>
      </c>
      <c r="Q16" s="78">
        <v>0</v>
      </c>
      <c r="R16" s="78">
        <v>0.1163</v>
      </c>
      <c r="S16" s="78">
        <v>1E-4</v>
      </c>
      <c r="W16" s="100"/>
    </row>
    <row r="17" spans="2:23">
      <c r="B17" t="s">
        <v>1248</v>
      </c>
      <c r="C17" t="s">
        <v>1249</v>
      </c>
      <c r="D17" t="s">
        <v>123</v>
      </c>
      <c r="E17" t="s">
        <v>318</v>
      </c>
      <c r="F17" t="s">
        <v>312</v>
      </c>
      <c r="G17" t="s">
        <v>1250</v>
      </c>
      <c r="H17" t="s">
        <v>208</v>
      </c>
      <c r="I17" s="95">
        <v>36489</v>
      </c>
      <c r="J17" s="77">
        <v>3.09</v>
      </c>
      <c r="K17" t="s">
        <v>102</v>
      </c>
      <c r="L17" s="78">
        <v>6.0499999999999998E-2</v>
      </c>
      <c r="M17" s="78">
        <v>1.6799999999999999E-2</v>
      </c>
      <c r="N17" s="77">
        <v>4.3499999999999996</v>
      </c>
      <c r="O17" s="77">
        <v>173.84</v>
      </c>
      <c r="P17" s="77">
        <v>7.5620399999999999E-3</v>
      </c>
      <c r="Q17" s="78">
        <v>0</v>
      </c>
      <c r="R17" s="78">
        <v>1E-4</v>
      </c>
      <c r="S17" s="78">
        <v>0</v>
      </c>
      <c r="W17" s="100"/>
    </row>
    <row r="18" spans="2:23">
      <c r="B18" t="s">
        <v>1251</v>
      </c>
      <c r="C18" t="s">
        <v>1252</v>
      </c>
      <c r="D18" t="s">
        <v>123</v>
      </c>
      <c r="E18" t="s">
        <v>1253</v>
      </c>
      <c r="F18" t="s">
        <v>127</v>
      </c>
      <c r="G18" t="s">
        <v>1250</v>
      </c>
      <c r="H18" t="s">
        <v>208</v>
      </c>
      <c r="I18" s="95">
        <v>39084</v>
      </c>
      <c r="J18" s="77">
        <v>1.93</v>
      </c>
      <c r="K18" t="s">
        <v>102</v>
      </c>
      <c r="L18" s="78">
        <v>5.6000000000000001E-2</v>
      </c>
      <c r="M18" s="78">
        <v>2.47E-2</v>
      </c>
      <c r="N18" s="77">
        <v>2094.13</v>
      </c>
      <c r="O18" s="77">
        <v>141.53</v>
      </c>
      <c r="P18" s="77">
        <v>2.9638221890000001</v>
      </c>
      <c r="Q18" s="78">
        <v>0</v>
      </c>
      <c r="R18" s="78">
        <v>0.04</v>
      </c>
      <c r="S18" s="78">
        <v>0</v>
      </c>
      <c r="W18" s="100"/>
    </row>
    <row r="19" spans="2:23">
      <c r="B19" t="s">
        <v>1254</v>
      </c>
      <c r="C19" t="s">
        <v>1255</v>
      </c>
      <c r="D19" t="s">
        <v>123</v>
      </c>
      <c r="E19" t="s">
        <v>1256</v>
      </c>
      <c r="F19" t="s">
        <v>312</v>
      </c>
      <c r="G19" t="s">
        <v>1257</v>
      </c>
      <c r="H19" t="s">
        <v>150</v>
      </c>
      <c r="I19" s="95">
        <v>44381</v>
      </c>
      <c r="J19" s="77">
        <v>2.97</v>
      </c>
      <c r="K19" t="s">
        <v>102</v>
      </c>
      <c r="L19" s="78">
        <v>8.5000000000000006E-3</v>
      </c>
      <c r="M19" s="78">
        <v>4.2799999999999998E-2</v>
      </c>
      <c r="N19" s="77">
        <v>6322.4</v>
      </c>
      <c r="O19" s="77">
        <v>99.04</v>
      </c>
      <c r="P19" s="77">
        <v>6.2617049600000003</v>
      </c>
      <c r="Q19" s="78">
        <v>0</v>
      </c>
      <c r="R19" s="78">
        <v>8.4400000000000003E-2</v>
      </c>
      <c r="S19" s="78">
        <v>1E-4</v>
      </c>
      <c r="W19" s="100"/>
    </row>
    <row r="20" spans="2:23">
      <c r="B20" t="s">
        <v>1258</v>
      </c>
      <c r="C20" t="s">
        <v>1259</v>
      </c>
      <c r="D20" t="s">
        <v>123</v>
      </c>
      <c r="E20" t="s">
        <v>1260</v>
      </c>
      <c r="F20" t="s">
        <v>112</v>
      </c>
      <c r="G20" t="s">
        <v>211</v>
      </c>
      <c r="H20" t="s">
        <v>212</v>
      </c>
      <c r="I20" s="95">
        <v>39104</v>
      </c>
      <c r="J20" s="77">
        <v>1.5</v>
      </c>
      <c r="K20" t="s">
        <v>102</v>
      </c>
      <c r="L20" s="78">
        <v>5.6000000000000001E-2</v>
      </c>
      <c r="M20" s="78">
        <v>1E-4</v>
      </c>
      <c r="N20" s="77">
        <v>2678.75</v>
      </c>
      <c r="O20" s="77">
        <v>13.344352000000001</v>
      </c>
      <c r="P20" s="77">
        <v>0.35746182920000003</v>
      </c>
      <c r="Q20" s="78">
        <v>0</v>
      </c>
      <c r="R20" s="78">
        <v>4.7999999999999996E-3</v>
      </c>
      <c r="S20" s="78">
        <v>0</v>
      </c>
      <c r="W20" s="100"/>
    </row>
    <row r="21" spans="2:23">
      <c r="B21" s="79" t="s">
        <v>1237</v>
      </c>
      <c r="C21" s="16"/>
      <c r="D21" s="16"/>
      <c r="E21" s="16"/>
      <c r="I21" s="100"/>
      <c r="J21" s="81">
        <v>2.5499999999999998</v>
      </c>
      <c r="M21" s="80">
        <v>5.5300000000000002E-2</v>
      </c>
      <c r="N21" s="81">
        <v>1130.21</v>
      </c>
      <c r="P21" s="81">
        <v>1.0761298539999999</v>
      </c>
      <c r="R21" s="80">
        <v>1.4500000000000001E-2</v>
      </c>
      <c r="S21" s="80">
        <v>0</v>
      </c>
    </row>
    <row r="22" spans="2:23">
      <c r="B22" t="s">
        <v>1261</v>
      </c>
      <c r="C22" t="s">
        <v>1262</v>
      </c>
      <c r="D22" t="s">
        <v>123</v>
      </c>
      <c r="E22" t="s">
        <v>1247</v>
      </c>
      <c r="F22" t="s">
        <v>301</v>
      </c>
      <c r="G22" t="s">
        <v>207</v>
      </c>
      <c r="H22" t="s">
        <v>208</v>
      </c>
      <c r="I22" s="95">
        <v>42795</v>
      </c>
      <c r="J22" s="77">
        <v>1.65</v>
      </c>
      <c r="K22" t="s">
        <v>102</v>
      </c>
      <c r="L22" s="78">
        <v>2.5000000000000001E-2</v>
      </c>
      <c r="M22" s="78">
        <v>4.9599999999999998E-2</v>
      </c>
      <c r="N22" s="77">
        <v>269.04000000000002</v>
      </c>
      <c r="O22" s="77">
        <v>96.86</v>
      </c>
      <c r="P22" s="77">
        <v>0.26059214400000003</v>
      </c>
      <c r="Q22" s="78">
        <v>0</v>
      </c>
      <c r="R22" s="78">
        <v>3.5000000000000001E-3</v>
      </c>
      <c r="S22" s="78">
        <v>0</v>
      </c>
      <c r="W22" s="100"/>
    </row>
    <row r="23" spans="2:23">
      <c r="B23" t="s">
        <v>1263</v>
      </c>
      <c r="C23" t="s">
        <v>1264</v>
      </c>
      <c r="D23" t="s">
        <v>123</v>
      </c>
      <c r="E23" t="s">
        <v>1247</v>
      </c>
      <c r="F23" t="s">
        <v>301</v>
      </c>
      <c r="G23" t="s">
        <v>207</v>
      </c>
      <c r="H23" t="s">
        <v>208</v>
      </c>
      <c r="I23" s="95">
        <v>42795</v>
      </c>
      <c r="J23" s="77">
        <v>4.84</v>
      </c>
      <c r="K23" t="s">
        <v>102</v>
      </c>
      <c r="L23" s="78">
        <v>3.7400000000000003E-2</v>
      </c>
      <c r="M23" s="78">
        <v>5.04E-2</v>
      </c>
      <c r="N23" s="77">
        <v>118.03</v>
      </c>
      <c r="O23" s="77">
        <v>95.21</v>
      </c>
      <c r="P23" s="77">
        <v>0.11237636300000001</v>
      </c>
      <c r="Q23" s="78">
        <v>0</v>
      </c>
      <c r="R23" s="78">
        <v>1.5E-3</v>
      </c>
      <c r="S23" s="78">
        <v>0</v>
      </c>
      <c r="W23" s="100"/>
    </row>
    <row r="24" spans="2:23">
      <c r="B24" t="s">
        <v>1265</v>
      </c>
      <c r="C24" t="s">
        <v>1266</v>
      </c>
      <c r="D24" t="s">
        <v>123</v>
      </c>
      <c r="E24" t="s">
        <v>1267</v>
      </c>
      <c r="F24" t="s">
        <v>363</v>
      </c>
      <c r="G24" t="s">
        <v>1268</v>
      </c>
      <c r="H24" t="s">
        <v>150</v>
      </c>
      <c r="I24" s="95">
        <v>42598</v>
      </c>
      <c r="J24" s="77">
        <v>2.48</v>
      </c>
      <c r="K24" t="s">
        <v>102</v>
      </c>
      <c r="L24" s="78">
        <v>3.1E-2</v>
      </c>
      <c r="M24" s="78">
        <v>5.2400000000000002E-2</v>
      </c>
      <c r="N24" s="77">
        <v>328.11</v>
      </c>
      <c r="O24" s="77">
        <v>95.79</v>
      </c>
      <c r="P24" s="77">
        <v>0.31429656900000003</v>
      </c>
      <c r="Q24" s="78">
        <v>0</v>
      </c>
      <c r="R24" s="78">
        <v>4.1999999999999997E-3</v>
      </c>
      <c r="S24" s="78">
        <v>0</v>
      </c>
      <c r="W24" s="100"/>
    </row>
    <row r="25" spans="2:23">
      <c r="B25" t="s">
        <v>1269</v>
      </c>
      <c r="C25" t="s">
        <v>1270</v>
      </c>
      <c r="D25" t="s">
        <v>123</v>
      </c>
      <c r="E25" t="s">
        <v>283</v>
      </c>
      <c r="F25" t="s">
        <v>284</v>
      </c>
      <c r="G25" t="s">
        <v>1271</v>
      </c>
      <c r="H25" t="s">
        <v>208</v>
      </c>
      <c r="I25" s="95">
        <v>44007</v>
      </c>
      <c r="J25" s="77">
        <v>3.94</v>
      </c>
      <c r="K25" t="s">
        <v>102</v>
      </c>
      <c r="L25" s="78">
        <v>3.3500000000000002E-2</v>
      </c>
      <c r="M25" s="78">
        <v>6.6500000000000004E-2</v>
      </c>
      <c r="N25" s="77">
        <v>195.2</v>
      </c>
      <c r="O25" s="77">
        <v>88.33</v>
      </c>
      <c r="P25" s="77">
        <v>0.17242015999999999</v>
      </c>
      <c r="Q25" s="78">
        <v>0</v>
      </c>
      <c r="R25" s="78">
        <v>2.3E-3</v>
      </c>
      <c r="S25" s="78">
        <v>0</v>
      </c>
      <c r="W25" s="100"/>
    </row>
    <row r="26" spans="2:23">
      <c r="B26" t="s">
        <v>1272</v>
      </c>
      <c r="C26" t="s">
        <v>1273</v>
      </c>
      <c r="D26" t="s">
        <v>123</v>
      </c>
      <c r="E26" t="s">
        <v>1274</v>
      </c>
      <c r="F26" t="s">
        <v>363</v>
      </c>
      <c r="G26" t="s">
        <v>1275</v>
      </c>
      <c r="H26" t="s">
        <v>208</v>
      </c>
      <c r="I26" s="95">
        <v>43310</v>
      </c>
      <c r="J26" s="77">
        <v>1.41</v>
      </c>
      <c r="K26" t="s">
        <v>102</v>
      </c>
      <c r="L26" s="78">
        <v>3.5499999999999997E-2</v>
      </c>
      <c r="M26" s="78">
        <v>6.0199999999999997E-2</v>
      </c>
      <c r="N26" s="77">
        <v>219.83</v>
      </c>
      <c r="O26" s="77">
        <v>98.46</v>
      </c>
      <c r="P26" s="77">
        <v>0.21644461800000001</v>
      </c>
      <c r="Q26" s="78">
        <v>0</v>
      </c>
      <c r="R26" s="78">
        <v>2.8999999999999998E-3</v>
      </c>
      <c r="S26" s="78">
        <v>0</v>
      </c>
      <c r="W26" s="100"/>
    </row>
    <row r="27" spans="2:23">
      <c r="B27" s="79" t="s">
        <v>263</v>
      </c>
      <c r="C27" s="16"/>
      <c r="D27" s="16"/>
      <c r="E27" s="16"/>
      <c r="I27" s="100"/>
      <c r="J27" s="81">
        <v>1.92</v>
      </c>
      <c r="M27" s="80">
        <v>5.7299999999999997E-2</v>
      </c>
      <c r="N27" s="81">
        <v>36.659999999999997</v>
      </c>
      <c r="P27" s="81">
        <v>0.14670447760800001</v>
      </c>
      <c r="R27" s="80">
        <v>2E-3</v>
      </c>
      <c r="S27" s="80">
        <v>0</v>
      </c>
    </row>
    <row r="28" spans="2:23">
      <c r="B28" t="s">
        <v>1276</v>
      </c>
      <c r="C28" t="s">
        <v>1277</v>
      </c>
      <c r="D28" t="s">
        <v>123</v>
      </c>
      <c r="E28" t="s">
        <v>1278</v>
      </c>
      <c r="F28" t="s">
        <v>112</v>
      </c>
      <c r="G28" t="s">
        <v>1279</v>
      </c>
      <c r="H28" t="s">
        <v>150</v>
      </c>
      <c r="I28" s="95">
        <v>38118</v>
      </c>
      <c r="J28" s="77">
        <v>1.92</v>
      </c>
      <c r="K28" t="s">
        <v>106</v>
      </c>
      <c r="L28" s="78">
        <v>7.9699999999999993E-2</v>
      </c>
      <c r="M28" s="78">
        <v>5.7299999999999997E-2</v>
      </c>
      <c r="N28" s="77">
        <v>36.659999999999997</v>
      </c>
      <c r="O28" s="77">
        <v>108.39</v>
      </c>
      <c r="P28" s="77">
        <v>0.14670447760800001</v>
      </c>
      <c r="Q28" s="78">
        <v>0</v>
      </c>
      <c r="R28" s="78">
        <v>2E-3</v>
      </c>
      <c r="S28" s="78">
        <v>0</v>
      </c>
      <c r="W28" s="100"/>
    </row>
    <row r="29" spans="2:23">
      <c r="B29" s="79" t="s">
        <v>266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23">
      <c r="B30" t="s">
        <v>211</v>
      </c>
      <c r="C30" t="s">
        <v>211</v>
      </c>
      <c r="D30" s="16"/>
      <c r="E30" s="16"/>
      <c r="F30" t="s">
        <v>211</v>
      </c>
      <c r="G30" t="s">
        <v>211</v>
      </c>
      <c r="J30" s="77">
        <v>0</v>
      </c>
      <c r="K30" t="s">
        <v>211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23">
      <c r="B31" s="79" t="s">
        <v>225</v>
      </c>
      <c r="C31" s="16"/>
      <c r="D31" s="16"/>
      <c r="E31" s="16"/>
      <c r="J31" s="81">
        <v>12.31</v>
      </c>
      <c r="M31" s="80">
        <v>5.96E-2</v>
      </c>
      <c r="N31" s="81">
        <v>2290.2600000000002</v>
      </c>
      <c r="P31" s="81">
        <v>5.2906064394315999</v>
      </c>
      <c r="R31" s="80">
        <v>7.1300000000000002E-2</v>
      </c>
      <c r="S31" s="80">
        <v>1E-4</v>
      </c>
    </row>
    <row r="32" spans="2:23">
      <c r="B32" s="79" t="s">
        <v>264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J33" s="77">
        <v>0</v>
      </c>
      <c r="K33" t="s">
        <v>211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265</v>
      </c>
      <c r="C34" s="16"/>
      <c r="D34" s="16"/>
      <c r="E34" s="16"/>
      <c r="J34" s="81">
        <v>12.31</v>
      </c>
      <c r="M34" s="80">
        <v>5.96E-2</v>
      </c>
      <c r="N34" s="81">
        <v>2290.2600000000002</v>
      </c>
      <c r="P34" s="81">
        <v>5.2906064394315999</v>
      </c>
      <c r="R34" s="80">
        <v>7.1300000000000002E-2</v>
      </c>
      <c r="S34" s="80">
        <v>1E-4</v>
      </c>
    </row>
    <row r="35" spans="2:19">
      <c r="B35" t="s">
        <v>1280</v>
      </c>
      <c r="C35" t="s">
        <v>1281</v>
      </c>
      <c r="D35" t="s">
        <v>269</v>
      </c>
      <c r="E35" t="s">
        <v>1282</v>
      </c>
      <c r="F35" t="s">
        <v>880</v>
      </c>
      <c r="G35" t="s">
        <v>1283</v>
      </c>
      <c r="H35" t="s">
        <v>272</v>
      </c>
      <c r="I35" s="95">
        <v>42206</v>
      </c>
      <c r="J35" s="77">
        <v>14.34</v>
      </c>
      <c r="K35" t="s">
        <v>116</v>
      </c>
      <c r="L35" s="78">
        <v>4.5600000000000002E-2</v>
      </c>
      <c r="M35" s="78">
        <v>6.25E-2</v>
      </c>
      <c r="N35" s="77">
        <v>1225.31</v>
      </c>
      <c r="O35" s="77">
        <v>79.78</v>
      </c>
      <c r="P35" s="77">
        <v>2.7217011637756001</v>
      </c>
      <c r="Q35" s="78">
        <v>0</v>
      </c>
      <c r="R35" s="78">
        <v>3.6700000000000003E-2</v>
      </c>
      <c r="S35" s="78">
        <v>0</v>
      </c>
    </row>
    <row r="36" spans="2:19">
      <c r="B36" t="s">
        <v>1284</v>
      </c>
      <c r="C36" t="s">
        <v>1285</v>
      </c>
      <c r="D36" t="s">
        <v>123</v>
      </c>
      <c r="E36" t="s">
        <v>1286</v>
      </c>
      <c r="F36" t="s">
        <v>880</v>
      </c>
      <c r="G36" t="s">
        <v>1287</v>
      </c>
      <c r="H36" s="91" t="s">
        <v>2456</v>
      </c>
      <c r="I36" s="95">
        <v>42408</v>
      </c>
      <c r="J36" s="77">
        <v>10.15</v>
      </c>
      <c r="K36" t="s">
        <v>116</v>
      </c>
      <c r="L36" s="78">
        <v>3.95E-2</v>
      </c>
      <c r="M36" s="78">
        <v>5.6500000000000002E-2</v>
      </c>
      <c r="N36" s="77">
        <v>1064.95</v>
      </c>
      <c r="O36" s="77">
        <v>86.64</v>
      </c>
      <c r="P36" s="77">
        <v>2.5689052756559998</v>
      </c>
      <c r="Q36" s="78">
        <v>0</v>
      </c>
      <c r="R36" s="78">
        <v>3.4599999999999999E-2</v>
      </c>
      <c r="S36" s="78">
        <v>0</v>
      </c>
    </row>
    <row r="37" spans="2:19">
      <c r="B37" t="s">
        <v>227</v>
      </c>
      <c r="C37" s="16"/>
      <c r="D37" s="16"/>
      <c r="E37" s="16"/>
    </row>
    <row r="38" spans="2:19">
      <c r="B38" t="s">
        <v>258</v>
      </c>
      <c r="C38" s="16"/>
      <c r="D38" s="16"/>
      <c r="E38" s="16"/>
    </row>
    <row r="39" spans="2:19">
      <c r="B39" t="s">
        <v>259</v>
      </c>
      <c r="C39" s="16"/>
      <c r="D39" s="16"/>
      <c r="E39" s="16"/>
    </row>
    <row r="40" spans="2:19">
      <c r="B40" t="s">
        <v>260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7">
        <v>45106</v>
      </c>
    </row>
    <row r="2" spans="2:98" s="1" customFormat="1">
      <c r="B2" s="2" t="s">
        <v>1</v>
      </c>
      <c r="C2" s="12" t="s">
        <v>2360</v>
      </c>
    </row>
    <row r="3" spans="2:98" s="1" customFormat="1">
      <c r="B3" s="2" t="s">
        <v>2</v>
      </c>
      <c r="C3" s="26" t="s">
        <v>2361</v>
      </c>
    </row>
    <row r="4" spans="2:98" s="1" customFormat="1">
      <c r="B4" s="2" t="s">
        <v>3</v>
      </c>
      <c r="C4" s="88" t="s">
        <v>197</v>
      </c>
    </row>
    <row r="6" spans="2:98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</row>
    <row r="7" spans="2:98" ht="26.25" customHeight="1">
      <c r="B7" s="114" t="s">
        <v>91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343905.91</v>
      </c>
      <c r="I11" s="7"/>
      <c r="J11" s="75">
        <v>460.2452065046968</v>
      </c>
      <c r="K11" s="7"/>
      <c r="L11" s="76">
        <v>1</v>
      </c>
      <c r="M11" s="76">
        <v>6.0000000000000001E-3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125833.58</v>
      </c>
      <c r="J12" s="81">
        <v>162.52643486972642</v>
      </c>
      <c r="L12" s="80">
        <v>0.35310000000000002</v>
      </c>
      <c r="M12" s="80">
        <v>2.0999999999999999E-3</v>
      </c>
    </row>
    <row r="13" spans="2:98">
      <c r="B13" t="s">
        <v>1289</v>
      </c>
      <c r="C13" t="s">
        <v>1290</v>
      </c>
      <c r="D13" t="s">
        <v>123</v>
      </c>
      <c r="E13" t="s">
        <v>1291</v>
      </c>
      <c r="F13" t="s">
        <v>940</v>
      </c>
      <c r="G13" t="s">
        <v>106</v>
      </c>
      <c r="H13" s="77">
        <v>481.81</v>
      </c>
      <c r="I13" s="77">
        <v>100</v>
      </c>
      <c r="J13" s="77">
        <v>1.77884252</v>
      </c>
      <c r="K13" s="78">
        <v>0</v>
      </c>
      <c r="L13" s="78">
        <v>3.8999999999999998E-3</v>
      </c>
      <c r="M13" s="78">
        <v>0</v>
      </c>
    </row>
    <row r="14" spans="2:98">
      <c r="B14" t="s">
        <v>1292</v>
      </c>
      <c r="C14" t="s">
        <v>1293</v>
      </c>
      <c r="D14" t="s">
        <v>123</v>
      </c>
      <c r="E14" t="s">
        <v>1294</v>
      </c>
      <c r="F14" t="s">
        <v>284</v>
      </c>
      <c r="G14" t="s">
        <v>102</v>
      </c>
      <c r="H14" s="77">
        <v>72187.69</v>
      </c>
      <c r="I14" s="77">
        <v>100</v>
      </c>
      <c r="J14" s="77">
        <v>72.187690000000003</v>
      </c>
      <c r="K14" s="78">
        <v>2.0000000000000001E-4</v>
      </c>
      <c r="L14" s="78">
        <v>0.15679999999999999</v>
      </c>
      <c r="M14" s="78">
        <v>8.9999999999999998E-4</v>
      </c>
    </row>
    <row r="15" spans="2:98">
      <c r="B15" t="s">
        <v>1295</v>
      </c>
      <c r="C15" t="s">
        <v>1296</v>
      </c>
      <c r="D15" t="s">
        <v>123</v>
      </c>
      <c r="E15" t="s">
        <v>1297</v>
      </c>
      <c r="F15" t="s">
        <v>615</v>
      </c>
      <c r="G15" t="s">
        <v>106</v>
      </c>
      <c r="H15" s="77">
        <v>586.30999999999995</v>
      </c>
      <c r="I15" s="77">
        <v>100</v>
      </c>
      <c r="J15" s="77">
        <v>2.1646565199999999</v>
      </c>
      <c r="K15" s="78">
        <v>0</v>
      </c>
      <c r="L15" s="78">
        <v>4.7000000000000002E-3</v>
      </c>
      <c r="M15" s="78">
        <v>0</v>
      </c>
    </row>
    <row r="16" spans="2:98">
      <c r="B16" t="s">
        <v>1298</v>
      </c>
      <c r="C16" t="s">
        <v>1299</v>
      </c>
      <c r="D16" t="s">
        <v>123</v>
      </c>
      <c r="E16" t="s">
        <v>1300</v>
      </c>
      <c r="F16" t="s">
        <v>615</v>
      </c>
      <c r="G16" t="s">
        <v>106</v>
      </c>
      <c r="H16" s="77">
        <v>586.30999999999995</v>
      </c>
      <c r="I16" s="77">
        <v>100</v>
      </c>
      <c r="J16" s="77">
        <v>2.1646565199999999</v>
      </c>
      <c r="K16" s="78">
        <v>0</v>
      </c>
      <c r="L16" s="78">
        <v>4.7000000000000002E-3</v>
      </c>
      <c r="M16" s="78">
        <v>0</v>
      </c>
    </row>
    <row r="17" spans="2:13">
      <c r="B17" t="s">
        <v>1301</v>
      </c>
      <c r="C17" t="s">
        <v>1302</v>
      </c>
      <c r="D17" t="s">
        <v>123</v>
      </c>
      <c r="E17" t="s">
        <v>1303</v>
      </c>
      <c r="F17" t="s">
        <v>615</v>
      </c>
      <c r="G17" t="s">
        <v>106</v>
      </c>
      <c r="H17" s="77">
        <v>586.30999999999995</v>
      </c>
      <c r="I17" s="77">
        <v>100</v>
      </c>
      <c r="J17" s="77">
        <v>2.1646565199999999</v>
      </c>
      <c r="K17" s="78">
        <v>0</v>
      </c>
      <c r="L17" s="78">
        <v>4.7000000000000002E-3</v>
      </c>
      <c r="M17" s="78">
        <v>0</v>
      </c>
    </row>
    <row r="18" spans="2:13">
      <c r="B18" t="s">
        <v>1304</v>
      </c>
      <c r="C18" t="s">
        <v>1305</v>
      </c>
      <c r="D18" t="s">
        <v>123</v>
      </c>
      <c r="E18" t="s">
        <v>1303</v>
      </c>
      <c r="F18" t="s">
        <v>615</v>
      </c>
      <c r="G18" t="s">
        <v>102</v>
      </c>
      <c r="H18" s="77">
        <v>58.6</v>
      </c>
      <c r="I18" s="77">
        <v>3904.375</v>
      </c>
      <c r="J18" s="77">
        <v>2.2879637499999999</v>
      </c>
      <c r="K18" s="78">
        <v>1E-4</v>
      </c>
      <c r="L18" s="78">
        <v>5.0000000000000001E-3</v>
      </c>
      <c r="M18" s="78">
        <v>0</v>
      </c>
    </row>
    <row r="19" spans="2:13">
      <c r="B19" t="s">
        <v>1306</v>
      </c>
      <c r="C19" t="s">
        <v>1307</v>
      </c>
      <c r="D19" t="s">
        <v>123</v>
      </c>
      <c r="E19" t="s">
        <v>1308</v>
      </c>
      <c r="F19" t="s">
        <v>615</v>
      </c>
      <c r="G19" t="s">
        <v>106</v>
      </c>
      <c r="H19" s="77">
        <v>586.30999999999995</v>
      </c>
      <c r="I19" s="77">
        <v>100</v>
      </c>
      <c r="J19" s="77">
        <v>2.1646565199999999</v>
      </c>
      <c r="K19" s="78">
        <v>0</v>
      </c>
      <c r="L19" s="78">
        <v>4.7000000000000002E-3</v>
      </c>
      <c r="M19" s="78">
        <v>0</v>
      </c>
    </row>
    <row r="20" spans="2:13">
      <c r="B20" t="s">
        <v>1309</v>
      </c>
      <c r="C20" t="s">
        <v>1310</v>
      </c>
      <c r="D20" t="s">
        <v>123</v>
      </c>
      <c r="E20" t="s">
        <v>1311</v>
      </c>
      <c r="F20" t="s">
        <v>305</v>
      </c>
      <c r="G20" t="s">
        <v>102</v>
      </c>
      <c r="H20" s="77">
        <v>49647.01</v>
      </c>
      <c r="I20" s="77">
        <v>101.42910000000001</v>
      </c>
      <c r="J20" s="77">
        <v>50.356515419909996</v>
      </c>
      <c r="K20" s="78">
        <v>1E-4</v>
      </c>
      <c r="L20" s="78">
        <v>0.1094</v>
      </c>
      <c r="M20" s="78">
        <v>6.9999999999999999E-4</v>
      </c>
    </row>
    <row r="21" spans="2:13">
      <c r="B21" t="s">
        <v>1312</v>
      </c>
      <c r="C21" t="s">
        <v>1313</v>
      </c>
      <c r="D21" t="s">
        <v>123</v>
      </c>
      <c r="E21" t="s">
        <v>1314</v>
      </c>
      <c r="F21" t="s">
        <v>634</v>
      </c>
      <c r="G21" t="s">
        <v>106</v>
      </c>
      <c r="H21" s="77">
        <v>674.64</v>
      </c>
      <c r="I21" s="77">
        <v>369.08190000000002</v>
      </c>
      <c r="J21" s="77">
        <v>9.1929844885507208</v>
      </c>
      <c r="K21" s="78">
        <v>0</v>
      </c>
      <c r="L21" s="78">
        <v>0.02</v>
      </c>
      <c r="M21" s="78">
        <v>1E-4</v>
      </c>
    </row>
    <row r="22" spans="2:13">
      <c r="B22" t="s">
        <v>1315</v>
      </c>
      <c r="C22" t="s">
        <v>1316</v>
      </c>
      <c r="D22" t="s">
        <v>123</v>
      </c>
      <c r="E22" t="s">
        <v>1317</v>
      </c>
      <c r="F22" t="s">
        <v>344</v>
      </c>
      <c r="G22" t="s">
        <v>106</v>
      </c>
      <c r="H22" s="77">
        <v>438.59</v>
      </c>
      <c r="I22" s="77">
        <v>1115.5498999999988</v>
      </c>
      <c r="J22" s="77">
        <v>18.0638126112657</v>
      </c>
      <c r="K22" s="78">
        <v>0</v>
      </c>
      <c r="L22" s="78">
        <v>3.9199999999999999E-2</v>
      </c>
      <c r="M22" s="78">
        <v>2.0000000000000001E-4</v>
      </c>
    </row>
    <row r="23" spans="2:13">
      <c r="B23" s="79" t="s">
        <v>225</v>
      </c>
      <c r="C23" s="16"/>
      <c r="D23" s="16"/>
      <c r="E23" s="16"/>
      <c r="H23" s="81">
        <v>218072.33</v>
      </c>
      <c r="J23" s="81">
        <v>297.71877163497038</v>
      </c>
      <c r="L23" s="80">
        <v>0.64690000000000003</v>
      </c>
      <c r="M23" s="80">
        <v>3.8999999999999998E-3</v>
      </c>
    </row>
    <row r="24" spans="2:13">
      <c r="B24" s="79" t="s">
        <v>264</v>
      </c>
      <c r="C24" s="16"/>
      <c r="D24" s="16"/>
      <c r="E24" s="16"/>
      <c r="H24" s="81">
        <v>0</v>
      </c>
      <c r="J24" s="81">
        <v>0</v>
      </c>
      <c r="L24" s="80">
        <v>0</v>
      </c>
      <c r="M24" s="80">
        <v>0</v>
      </c>
    </row>
    <row r="25" spans="2:13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H25" s="77">
        <v>0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s="79" t="s">
        <v>265</v>
      </c>
      <c r="C26" s="16"/>
      <c r="D26" s="16"/>
      <c r="E26" s="16"/>
      <c r="H26" s="81">
        <v>218072.33</v>
      </c>
      <c r="J26" s="81">
        <v>297.71877163497038</v>
      </c>
      <c r="L26" s="80">
        <v>0.64690000000000003</v>
      </c>
      <c r="M26" s="80">
        <v>3.8999999999999998E-3</v>
      </c>
    </row>
    <row r="27" spans="2:13">
      <c r="B27" t="s">
        <v>1318</v>
      </c>
      <c r="C27" t="s">
        <v>1319</v>
      </c>
      <c r="D27" t="s">
        <v>123</v>
      </c>
      <c r="E27" t="s">
        <v>1320</v>
      </c>
      <c r="F27" t="s">
        <v>940</v>
      </c>
      <c r="G27" t="s">
        <v>106</v>
      </c>
      <c r="H27" s="77">
        <v>33.979999999999997</v>
      </c>
      <c r="I27" s="77">
        <v>14777.717699999985</v>
      </c>
      <c r="J27" s="77">
        <v>18.539261607706301</v>
      </c>
      <c r="K27" s="78">
        <v>0</v>
      </c>
      <c r="L27" s="78">
        <v>4.0300000000000002E-2</v>
      </c>
      <c r="M27" s="78">
        <v>2.0000000000000001E-4</v>
      </c>
    </row>
    <row r="28" spans="2:13">
      <c r="B28" t="s">
        <v>1321</v>
      </c>
      <c r="C28" t="s">
        <v>1322</v>
      </c>
      <c r="D28" t="s">
        <v>123</v>
      </c>
      <c r="E28" t="s">
        <v>1323</v>
      </c>
      <c r="F28" t="s">
        <v>953</v>
      </c>
      <c r="G28" t="s">
        <v>110</v>
      </c>
      <c r="H28" s="77">
        <v>5302</v>
      </c>
      <c r="I28" s="77">
        <v>100</v>
      </c>
      <c r="J28" s="77">
        <v>21.3850868</v>
      </c>
      <c r="K28" s="78">
        <v>1E-4</v>
      </c>
      <c r="L28" s="78">
        <v>4.65E-2</v>
      </c>
      <c r="M28" s="78">
        <v>2.9999999999999997E-4</v>
      </c>
    </row>
    <row r="29" spans="2:13">
      <c r="B29" t="s">
        <v>1324</v>
      </c>
      <c r="C29" t="s">
        <v>1325</v>
      </c>
      <c r="D29" t="s">
        <v>123</v>
      </c>
      <c r="E29" t="s">
        <v>1323</v>
      </c>
      <c r="F29" t="s">
        <v>953</v>
      </c>
      <c r="G29" t="s">
        <v>110</v>
      </c>
      <c r="H29" s="77">
        <v>12314.33</v>
      </c>
      <c r="I29" s="77">
        <v>97.624000000000038</v>
      </c>
      <c r="J29" s="77">
        <v>48.488492243541302</v>
      </c>
      <c r="K29" s="78">
        <v>2.0000000000000001E-4</v>
      </c>
      <c r="L29" s="78">
        <v>0.10539999999999999</v>
      </c>
      <c r="M29" s="78">
        <v>5.9999999999999995E-4</v>
      </c>
    </row>
    <row r="30" spans="2:13">
      <c r="B30" t="s">
        <v>1326</v>
      </c>
      <c r="C30" t="s">
        <v>1327</v>
      </c>
      <c r="D30" t="s">
        <v>123</v>
      </c>
      <c r="E30" t="s">
        <v>1323</v>
      </c>
      <c r="F30" t="s">
        <v>953</v>
      </c>
      <c r="G30" t="s">
        <v>110</v>
      </c>
      <c r="H30" s="77">
        <v>1712.18</v>
      </c>
      <c r="I30" s="77">
        <v>100</v>
      </c>
      <c r="J30" s="77">
        <v>6.9059068119999996</v>
      </c>
      <c r="K30" s="78">
        <v>2.0000000000000001E-4</v>
      </c>
      <c r="L30" s="78">
        <v>1.4999999999999999E-2</v>
      </c>
      <c r="M30" s="78">
        <v>1E-4</v>
      </c>
    </row>
    <row r="31" spans="2:13">
      <c r="B31" t="s">
        <v>1328</v>
      </c>
      <c r="C31" t="s">
        <v>1329</v>
      </c>
      <c r="D31" t="s">
        <v>123</v>
      </c>
      <c r="E31" t="s">
        <v>1176</v>
      </c>
      <c r="F31" t="s">
        <v>977</v>
      </c>
      <c r="G31" t="s">
        <v>106</v>
      </c>
      <c r="H31" s="77">
        <v>35560.089999999997</v>
      </c>
      <c r="I31" s="77">
        <v>90.11869999999972</v>
      </c>
      <c r="J31" s="77">
        <v>118.314905732656</v>
      </c>
      <c r="K31" s="78">
        <v>1E-4</v>
      </c>
      <c r="L31" s="78">
        <v>0.2571</v>
      </c>
      <c r="M31" s="78">
        <v>1.5E-3</v>
      </c>
    </row>
    <row r="32" spans="2:13">
      <c r="B32" t="s">
        <v>1330</v>
      </c>
      <c r="C32" t="s">
        <v>1331</v>
      </c>
      <c r="D32" t="s">
        <v>123</v>
      </c>
      <c r="E32" t="s">
        <v>1332</v>
      </c>
      <c r="F32" t="s">
        <v>845</v>
      </c>
      <c r="G32" t="s">
        <v>106</v>
      </c>
      <c r="H32" s="77">
        <v>355.1</v>
      </c>
      <c r="I32" s="77">
        <v>3362.7687999999998</v>
      </c>
      <c r="J32" s="77">
        <v>44.086880896489603</v>
      </c>
      <c r="K32" s="78">
        <v>0</v>
      </c>
      <c r="L32" s="78">
        <v>9.5799999999999996E-2</v>
      </c>
      <c r="M32" s="78">
        <v>5.9999999999999995E-4</v>
      </c>
    </row>
    <row r="33" spans="2:13">
      <c r="B33" t="s">
        <v>1333</v>
      </c>
      <c r="C33" t="s">
        <v>1334</v>
      </c>
      <c r="D33" t="s">
        <v>123</v>
      </c>
      <c r="E33" t="s">
        <v>1323</v>
      </c>
      <c r="F33" t="s">
        <v>276</v>
      </c>
      <c r="G33" t="s">
        <v>110</v>
      </c>
      <c r="H33" s="77">
        <v>4835.57</v>
      </c>
      <c r="I33" s="77">
        <v>95.15</v>
      </c>
      <c r="J33" s="77">
        <v>18.557854318156998</v>
      </c>
      <c r="K33" s="78">
        <v>2.0000000000000001E-4</v>
      </c>
      <c r="L33" s="78">
        <v>4.0300000000000002E-2</v>
      </c>
      <c r="M33" s="78">
        <v>2.0000000000000001E-4</v>
      </c>
    </row>
    <row r="34" spans="2:13">
      <c r="B34" t="s">
        <v>1335</v>
      </c>
      <c r="C34" t="s">
        <v>1336</v>
      </c>
      <c r="D34" t="s">
        <v>123</v>
      </c>
      <c r="E34" t="s">
        <v>1337</v>
      </c>
      <c r="F34" t="s">
        <v>414</v>
      </c>
      <c r="G34" t="s">
        <v>106</v>
      </c>
      <c r="H34" s="77">
        <v>157134.88</v>
      </c>
      <c r="I34" s="77">
        <v>1E-4</v>
      </c>
      <c r="J34" s="77">
        <v>5.8014197696000004E-4</v>
      </c>
      <c r="K34" s="78">
        <v>0</v>
      </c>
      <c r="L34" s="78">
        <v>0</v>
      </c>
      <c r="M34" s="78">
        <v>0</v>
      </c>
    </row>
    <row r="35" spans="2:13">
      <c r="B35" t="s">
        <v>1338</v>
      </c>
      <c r="C35" t="s">
        <v>1339</v>
      </c>
      <c r="D35" t="s">
        <v>123</v>
      </c>
      <c r="E35" t="s">
        <v>1340</v>
      </c>
      <c r="F35" t="s">
        <v>634</v>
      </c>
      <c r="G35" t="s">
        <v>106</v>
      </c>
      <c r="H35" s="77">
        <v>824.2</v>
      </c>
      <c r="I35" s="77">
        <v>704.57380000000001</v>
      </c>
      <c r="J35" s="77">
        <v>21.439803082443198</v>
      </c>
      <c r="K35" s="78">
        <v>0</v>
      </c>
      <c r="L35" s="78">
        <v>4.6600000000000003E-2</v>
      </c>
      <c r="M35" s="78">
        <v>2.9999999999999997E-4</v>
      </c>
    </row>
    <row r="36" spans="2:13">
      <c r="B36" t="s">
        <v>227</v>
      </c>
      <c r="C36" s="16"/>
      <c r="D36" s="16"/>
      <c r="E36" s="16"/>
    </row>
    <row r="37" spans="2:13">
      <c r="B37" t="s">
        <v>258</v>
      </c>
      <c r="C37" s="16"/>
      <c r="D37" s="16"/>
      <c r="E37" s="16"/>
    </row>
    <row r="38" spans="2:13">
      <c r="B38" t="s">
        <v>259</v>
      </c>
      <c r="C38" s="16"/>
      <c r="D38" s="16"/>
      <c r="E38" s="16"/>
    </row>
    <row r="39" spans="2:13">
      <c r="B39" t="s">
        <v>260</v>
      </c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60" workbookViewId="0">
      <selection activeCell="E52" sqref="E5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2360</v>
      </c>
    </row>
    <row r="3" spans="2:55" s="1" customFormat="1">
      <c r="B3" s="2" t="s">
        <v>2</v>
      </c>
      <c r="C3" s="26" t="s">
        <v>2361</v>
      </c>
    </row>
    <row r="4" spans="2:55" s="1" customFormat="1">
      <c r="B4" s="2" t="s">
        <v>3</v>
      </c>
      <c r="C4" s="88" t="s">
        <v>197</v>
      </c>
    </row>
    <row r="6" spans="2:55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55" ht="26.25" customHeight="1">
      <c r="B7" s="114" t="s">
        <v>139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759655.88</v>
      </c>
      <c r="G11" s="7"/>
      <c r="H11" s="75">
        <v>2558.2103695760352</v>
      </c>
      <c r="I11" s="7"/>
      <c r="J11" s="76">
        <v>1</v>
      </c>
      <c r="K11" s="76">
        <v>3.3500000000000002E-2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39340.99</v>
      </c>
      <c r="H12" s="81">
        <v>41.067641627578723</v>
      </c>
      <c r="J12" s="80">
        <v>1.61E-2</v>
      </c>
      <c r="K12" s="80">
        <v>5.0000000000000001E-4</v>
      </c>
    </row>
    <row r="13" spans="2:55">
      <c r="B13" s="79" t="s">
        <v>1341</v>
      </c>
      <c r="C13" s="16"/>
      <c r="F13" s="81">
        <v>2442.17</v>
      </c>
      <c r="H13" s="81">
        <v>8.7036795948029209</v>
      </c>
      <c r="J13" s="80">
        <v>3.3999999999999998E-3</v>
      </c>
      <c r="K13" s="80">
        <v>1E-4</v>
      </c>
    </row>
    <row r="14" spans="2:55">
      <c r="B14" t="s">
        <v>1342</v>
      </c>
      <c r="C14" t="s">
        <v>1343</v>
      </c>
      <c r="D14" t="s">
        <v>106</v>
      </c>
      <c r="E14" s="95">
        <v>44560</v>
      </c>
      <c r="F14" s="77">
        <v>835.93</v>
      </c>
      <c r="G14" s="77">
        <v>105.0513</v>
      </c>
      <c r="H14" s="77">
        <v>3.2421494860762801</v>
      </c>
      <c r="I14" s="78">
        <v>0</v>
      </c>
      <c r="J14" s="78">
        <v>1.2999999999999999E-3</v>
      </c>
      <c r="K14" s="78">
        <v>0</v>
      </c>
      <c r="W14" s="100"/>
    </row>
    <row r="15" spans="2:55">
      <c r="B15" t="s">
        <v>1344</v>
      </c>
      <c r="C15" t="s">
        <v>1345</v>
      </c>
      <c r="D15" t="s">
        <v>106</v>
      </c>
      <c r="E15" s="95">
        <v>44621</v>
      </c>
      <c r="F15" s="77">
        <v>1130.4100000000001</v>
      </c>
      <c r="G15" s="77">
        <v>75.303200000000004</v>
      </c>
      <c r="H15" s="77">
        <v>3.1427592623190401</v>
      </c>
      <c r="I15" s="78">
        <v>1E-4</v>
      </c>
      <c r="J15" s="78">
        <v>1.1999999999999999E-3</v>
      </c>
      <c r="K15" s="78">
        <v>0</v>
      </c>
      <c r="W15" s="100"/>
    </row>
    <row r="16" spans="2:55">
      <c r="B16" t="s">
        <v>1346</v>
      </c>
      <c r="C16" t="s">
        <v>1347</v>
      </c>
      <c r="D16" t="s">
        <v>106</v>
      </c>
      <c r="E16" s="95">
        <v>44581</v>
      </c>
      <c r="F16" s="77">
        <v>475.83</v>
      </c>
      <c r="G16" s="77">
        <v>131.99100000000001</v>
      </c>
      <c r="H16" s="77">
        <v>2.3187708464075998</v>
      </c>
      <c r="I16" s="78">
        <v>0</v>
      </c>
      <c r="J16" s="78">
        <v>8.9999999999999998E-4</v>
      </c>
      <c r="K16" s="78">
        <v>0</v>
      </c>
      <c r="W16" s="100"/>
    </row>
    <row r="17" spans="2:23">
      <c r="B17" s="79" t="s">
        <v>1348</v>
      </c>
      <c r="C17" s="16"/>
      <c r="E17" s="100"/>
      <c r="F17" s="81">
        <v>0</v>
      </c>
      <c r="H17" s="81">
        <v>0</v>
      </c>
      <c r="J17" s="80">
        <v>0</v>
      </c>
      <c r="K17" s="80">
        <v>0</v>
      </c>
    </row>
    <row r="18" spans="2:23">
      <c r="B18" t="s">
        <v>211</v>
      </c>
      <c r="C18" t="s">
        <v>211</v>
      </c>
      <c r="D18" t="s">
        <v>211</v>
      </c>
      <c r="E18" s="100"/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23">
      <c r="B19" s="79" t="s">
        <v>1349</v>
      </c>
      <c r="C19" s="16"/>
      <c r="E19" s="100"/>
      <c r="F19" s="81">
        <v>36898.82</v>
      </c>
      <c r="H19" s="81">
        <v>32.363962032775802</v>
      </c>
      <c r="J19" s="80">
        <v>1.2699999999999999E-2</v>
      </c>
      <c r="K19" s="80">
        <v>4.0000000000000002E-4</v>
      </c>
    </row>
    <row r="20" spans="2:23">
      <c r="B20" t="s">
        <v>1350</v>
      </c>
      <c r="C20" t="s">
        <v>1351</v>
      </c>
      <c r="D20" t="s">
        <v>102</v>
      </c>
      <c r="E20" s="95">
        <v>44655</v>
      </c>
      <c r="F20" s="77">
        <v>36898.82</v>
      </c>
      <c r="G20" s="77">
        <v>87.710019000000003</v>
      </c>
      <c r="H20" s="77">
        <v>32.363962032775802</v>
      </c>
      <c r="I20" s="78">
        <v>1E-4</v>
      </c>
      <c r="J20" s="78">
        <v>1.2699999999999999E-2</v>
      </c>
      <c r="K20" s="78">
        <v>4.0000000000000002E-4</v>
      </c>
      <c r="W20" s="100"/>
    </row>
    <row r="21" spans="2:23">
      <c r="B21" s="79" t="s">
        <v>1352</v>
      </c>
      <c r="C21" s="16"/>
      <c r="E21" s="100"/>
      <c r="F21" s="81">
        <v>0</v>
      </c>
      <c r="H21" s="81">
        <v>0</v>
      </c>
      <c r="J21" s="80">
        <v>0</v>
      </c>
      <c r="K21" s="80">
        <v>0</v>
      </c>
    </row>
    <row r="22" spans="2:23">
      <c r="B22" t="s">
        <v>211</v>
      </c>
      <c r="C22" t="s">
        <v>211</v>
      </c>
      <c r="D22" t="s">
        <v>211</v>
      </c>
      <c r="E22" s="100"/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2:23">
      <c r="B23" s="79" t="s">
        <v>225</v>
      </c>
      <c r="C23" s="16"/>
      <c r="E23" s="100"/>
      <c r="F23" s="81">
        <v>720314.89</v>
      </c>
      <c r="H23" s="81">
        <v>2517.1427279484565</v>
      </c>
      <c r="J23" s="80">
        <v>0.9839</v>
      </c>
      <c r="K23" s="80">
        <v>3.2899999999999999E-2</v>
      </c>
    </row>
    <row r="24" spans="2:23">
      <c r="B24" s="79" t="s">
        <v>1353</v>
      </c>
      <c r="C24" s="16"/>
      <c r="E24" s="100"/>
      <c r="F24" s="81">
        <v>51617.99</v>
      </c>
      <c r="H24" s="81">
        <v>223.58907910494381</v>
      </c>
      <c r="J24" s="80">
        <v>8.7400000000000005E-2</v>
      </c>
      <c r="K24" s="80">
        <v>2.8999999999999998E-3</v>
      </c>
    </row>
    <row r="25" spans="2:23">
      <c r="B25" t="s">
        <v>1354</v>
      </c>
      <c r="C25" t="s">
        <v>1355</v>
      </c>
      <c r="D25" t="s">
        <v>106</v>
      </c>
      <c r="E25" s="95">
        <v>44852</v>
      </c>
      <c r="F25" s="77">
        <v>1751</v>
      </c>
      <c r="G25" s="77">
        <v>82.215999999999994</v>
      </c>
      <c r="H25" s="77">
        <v>5.3150111747200004</v>
      </c>
      <c r="I25" s="78">
        <v>1E-4</v>
      </c>
      <c r="J25" s="78">
        <v>2.0999999999999999E-3</v>
      </c>
      <c r="K25" s="78">
        <v>1E-4</v>
      </c>
      <c r="W25" s="100"/>
    </row>
    <row r="26" spans="2:23">
      <c r="B26" t="s">
        <v>1356</v>
      </c>
      <c r="C26" t="s">
        <v>1357</v>
      </c>
      <c r="D26" t="s">
        <v>106</v>
      </c>
      <c r="E26" s="95">
        <v>44518</v>
      </c>
      <c r="F26" s="77">
        <v>6132.98</v>
      </c>
      <c r="G26" s="77">
        <v>93.633300000000091</v>
      </c>
      <c r="H26" s="77">
        <v>21.2013526881593</v>
      </c>
      <c r="I26" s="78">
        <v>5.0000000000000001E-4</v>
      </c>
      <c r="J26" s="78">
        <v>8.3000000000000001E-3</v>
      </c>
      <c r="K26" s="78">
        <v>2.9999999999999997E-4</v>
      </c>
    </row>
    <row r="27" spans="2:23">
      <c r="B27" t="s">
        <v>1358</v>
      </c>
      <c r="C27" t="s">
        <v>1359</v>
      </c>
      <c r="D27" t="s">
        <v>106</v>
      </c>
      <c r="E27" s="95">
        <v>44197</v>
      </c>
      <c r="F27" s="77">
        <v>20079</v>
      </c>
      <c r="G27" s="77">
        <v>102.2908</v>
      </c>
      <c r="H27" s="77">
        <v>75.829876250544004</v>
      </c>
      <c r="I27" s="78">
        <v>1E-4</v>
      </c>
      <c r="J27" s="78">
        <v>2.9600000000000001E-2</v>
      </c>
      <c r="K27" s="78">
        <v>1E-3</v>
      </c>
      <c r="W27" s="100"/>
    </row>
    <row r="28" spans="2:23">
      <c r="B28" t="s">
        <v>1360</v>
      </c>
      <c r="C28" t="s">
        <v>1361</v>
      </c>
      <c r="D28" t="s">
        <v>106</v>
      </c>
      <c r="E28" s="95">
        <v>43800</v>
      </c>
      <c r="F28" s="77">
        <v>6750.95</v>
      </c>
      <c r="G28" s="77">
        <v>211.35</v>
      </c>
      <c r="H28" s="77">
        <v>52.677946389900001</v>
      </c>
      <c r="I28" s="78">
        <v>1E-4</v>
      </c>
      <c r="J28" s="78">
        <v>2.06E-2</v>
      </c>
      <c r="K28" s="78">
        <v>6.9999999999999999E-4</v>
      </c>
      <c r="W28" s="100"/>
    </row>
    <row r="29" spans="2:23">
      <c r="B29" t="s">
        <v>1362</v>
      </c>
      <c r="C29" t="s">
        <v>1363</v>
      </c>
      <c r="D29" t="s">
        <v>106</v>
      </c>
      <c r="E29" s="95">
        <v>44378</v>
      </c>
      <c r="F29" s="77">
        <v>16904.060000000001</v>
      </c>
      <c r="G29" s="77">
        <v>109.86240000000004</v>
      </c>
      <c r="H29" s="77">
        <v>68.5648926016205</v>
      </c>
      <c r="I29" s="78">
        <v>1E-4</v>
      </c>
      <c r="J29" s="78">
        <v>2.6800000000000001E-2</v>
      </c>
      <c r="K29" s="78">
        <v>8.9999999999999998E-4</v>
      </c>
      <c r="W29" s="100"/>
    </row>
    <row r="30" spans="2:23">
      <c r="B30" s="79" t="s">
        <v>1364</v>
      </c>
      <c r="C30" s="16"/>
      <c r="E30" s="100"/>
      <c r="F30" s="81">
        <v>7.52</v>
      </c>
      <c r="H30" s="81">
        <v>28.153697064896001</v>
      </c>
      <c r="J30" s="80">
        <v>1.0999999999999999E-2</v>
      </c>
      <c r="K30" s="80">
        <v>4.0000000000000002E-4</v>
      </c>
    </row>
    <row r="31" spans="2:23">
      <c r="B31" t="s">
        <v>1365</v>
      </c>
      <c r="C31" t="s">
        <v>1366</v>
      </c>
      <c r="D31" t="s">
        <v>106</v>
      </c>
      <c r="E31" s="95">
        <v>44616</v>
      </c>
      <c r="F31" s="77">
        <v>7.52</v>
      </c>
      <c r="G31" s="77">
        <v>101404.19</v>
      </c>
      <c r="H31" s="77">
        <v>28.153697064896001</v>
      </c>
      <c r="I31" s="78">
        <v>0</v>
      </c>
      <c r="J31" s="78">
        <v>1.0999999999999999E-2</v>
      </c>
      <c r="K31" s="78">
        <v>4.0000000000000002E-4</v>
      </c>
      <c r="W31" s="100"/>
    </row>
    <row r="32" spans="2:23">
      <c r="B32" s="79" t="s">
        <v>1367</v>
      </c>
      <c r="C32" s="16"/>
      <c r="E32" s="100"/>
      <c r="F32" s="81">
        <v>33021.29</v>
      </c>
      <c r="H32" s="81">
        <v>124.03630796356801</v>
      </c>
      <c r="J32" s="80">
        <v>4.8500000000000001E-2</v>
      </c>
      <c r="K32" s="80">
        <v>1.6000000000000001E-3</v>
      </c>
    </row>
    <row r="33" spans="2:23">
      <c r="B33" t="s">
        <v>1368</v>
      </c>
      <c r="C33" t="s">
        <v>1369</v>
      </c>
      <c r="D33" t="s">
        <v>106</v>
      </c>
      <c r="E33" s="95">
        <v>44665</v>
      </c>
      <c r="F33" s="77">
        <v>7817.29</v>
      </c>
      <c r="G33" s="77">
        <v>100</v>
      </c>
      <c r="H33" s="77">
        <v>28.861434679999999</v>
      </c>
      <c r="I33" s="78">
        <v>0</v>
      </c>
      <c r="J33" s="78">
        <v>1.1299999999999999E-2</v>
      </c>
      <c r="K33" s="78">
        <v>4.0000000000000002E-4</v>
      </c>
      <c r="W33" s="100"/>
    </row>
    <row r="34" spans="2:23">
      <c r="B34" t="s">
        <v>1370</v>
      </c>
      <c r="C34" t="s">
        <v>1371</v>
      </c>
      <c r="D34" t="s">
        <v>106</v>
      </c>
      <c r="E34" s="95">
        <v>44469</v>
      </c>
      <c r="F34" s="77">
        <v>25204</v>
      </c>
      <c r="G34" s="77">
        <v>102.2801</v>
      </c>
      <c r="H34" s="77">
        <v>95.174873283568004</v>
      </c>
      <c r="I34" s="78">
        <v>1E-4</v>
      </c>
      <c r="J34" s="78">
        <v>3.7199999999999997E-2</v>
      </c>
      <c r="K34" s="78">
        <v>1.1999999999999999E-3</v>
      </c>
      <c r="W34" s="100"/>
    </row>
    <row r="35" spans="2:23">
      <c r="B35" s="79" t="s">
        <v>1372</v>
      </c>
      <c r="C35" s="16"/>
      <c r="E35" s="100"/>
      <c r="F35" s="81">
        <v>635668.09</v>
      </c>
      <c r="H35" s="81">
        <v>2141.3636438150488</v>
      </c>
      <c r="J35" s="80">
        <v>0.83709999999999996</v>
      </c>
      <c r="K35" s="80">
        <v>2.8000000000000001E-2</v>
      </c>
    </row>
    <row r="36" spans="2:23">
      <c r="B36" t="s">
        <v>1373</v>
      </c>
      <c r="C36" t="s">
        <v>1374</v>
      </c>
      <c r="D36" t="s">
        <v>106</v>
      </c>
      <c r="E36" s="95">
        <v>44425</v>
      </c>
      <c r="F36" s="77">
        <v>74663.31</v>
      </c>
      <c r="G36" s="77">
        <v>73.230300000000156</v>
      </c>
      <c r="H36" s="77">
        <v>201.86440451361801</v>
      </c>
      <c r="I36" s="78">
        <v>2.9999999999999997E-4</v>
      </c>
      <c r="J36" s="78">
        <v>7.8899999999999998E-2</v>
      </c>
      <c r="K36" s="78">
        <v>2.5999999999999999E-3</v>
      </c>
    </row>
    <row r="37" spans="2:23">
      <c r="B37" t="s">
        <v>1375</v>
      </c>
      <c r="C37" t="s">
        <v>1376</v>
      </c>
      <c r="D37" t="s">
        <v>106</v>
      </c>
      <c r="E37" s="95">
        <v>39264</v>
      </c>
      <c r="F37" s="77">
        <v>158732.78</v>
      </c>
      <c r="G37" s="77">
        <v>90.406899999999922</v>
      </c>
      <c r="H37" s="77">
        <v>529.82188393727904</v>
      </c>
      <c r="I37" s="78">
        <v>0</v>
      </c>
      <c r="J37" s="78">
        <v>0.20710000000000001</v>
      </c>
      <c r="K37" s="78">
        <v>6.8999999999999999E-3</v>
      </c>
      <c r="W37" s="100"/>
    </row>
    <row r="38" spans="2:23">
      <c r="B38" t="s">
        <v>1377</v>
      </c>
      <c r="C38" t="s">
        <v>1378</v>
      </c>
      <c r="D38" t="s">
        <v>106</v>
      </c>
      <c r="E38" s="95">
        <v>44742</v>
      </c>
      <c r="F38" s="77">
        <v>425.23</v>
      </c>
      <c r="G38" s="77">
        <v>100</v>
      </c>
      <c r="H38" s="77">
        <v>1.56994916</v>
      </c>
      <c r="I38" s="78">
        <v>0</v>
      </c>
      <c r="J38" s="78">
        <v>5.9999999999999995E-4</v>
      </c>
      <c r="K38" s="78">
        <v>0</v>
      </c>
      <c r="W38" s="100"/>
    </row>
    <row r="39" spans="2:23">
      <c r="B39" t="s">
        <v>1380</v>
      </c>
      <c r="C39" t="s">
        <v>1381</v>
      </c>
      <c r="D39" t="s">
        <v>102</v>
      </c>
      <c r="E39" s="95">
        <v>45015</v>
      </c>
      <c r="F39" s="77">
        <v>9910.06</v>
      </c>
      <c r="G39" s="77">
        <v>100</v>
      </c>
      <c r="H39" s="77">
        <v>9.9100599999999996</v>
      </c>
      <c r="I39" s="78">
        <v>0</v>
      </c>
      <c r="J39" s="78">
        <v>3.8999999999999998E-3</v>
      </c>
      <c r="K39" s="78">
        <v>1E-4</v>
      </c>
      <c r="W39" s="100"/>
    </row>
    <row r="40" spans="2:23">
      <c r="B40" t="s">
        <v>1382</v>
      </c>
      <c r="C40" t="s">
        <v>1383</v>
      </c>
      <c r="D40" t="s">
        <v>106</v>
      </c>
      <c r="E40" s="95">
        <v>43983</v>
      </c>
      <c r="F40" s="77">
        <v>17078.63</v>
      </c>
      <c r="G40" s="77">
        <v>98.304800000000029</v>
      </c>
      <c r="H40" s="77">
        <v>61.985405433174101</v>
      </c>
      <c r="I40" s="78">
        <v>0</v>
      </c>
      <c r="J40" s="78">
        <v>2.4199999999999999E-2</v>
      </c>
      <c r="K40" s="78">
        <v>8.0000000000000004E-4</v>
      </c>
      <c r="W40" s="100"/>
    </row>
    <row r="41" spans="2:23">
      <c r="B41" t="s">
        <v>1384</v>
      </c>
      <c r="C41" t="s">
        <v>1385</v>
      </c>
      <c r="D41" t="s">
        <v>106</v>
      </c>
      <c r="E41" s="95">
        <v>44931</v>
      </c>
      <c r="F41" s="77">
        <v>7789.58</v>
      </c>
      <c r="G41" s="77">
        <v>94.927800000000076</v>
      </c>
      <c r="H41" s="77">
        <v>27.300408800602099</v>
      </c>
      <c r="I41" s="78">
        <v>0</v>
      </c>
      <c r="J41" s="78">
        <v>1.0699999999999999E-2</v>
      </c>
      <c r="K41" s="78">
        <v>4.0000000000000002E-4</v>
      </c>
      <c r="W41" s="100"/>
    </row>
    <row r="42" spans="2:23">
      <c r="B42" t="s">
        <v>1386</v>
      </c>
      <c r="C42" t="s">
        <v>1387</v>
      </c>
      <c r="D42" t="s">
        <v>106</v>
      </c>
      <c r="E42" s="95">
        <v>44470</v>
      </c>
      <c r="F42" s="77">
        <v>6957.6</v>
      </c>
      <c r="G42" s="77">
        <v>140.2731</v>
      </c>
      <c r="H42" s="77">
        <v>36.0325953310752</v>
      </c>
      <c r="I42" s="78">
        <v>0</v>
      </c>
      <c r="J42" s="78">
        <v>1.41E-2</v>
      </c>
      <c r="K42" s="78">
        <v>5.0000000000000001E-4</v>
      </c>
      <c r="W42" s="100"/>
    </row>
    <row r="43" spans="2:23">
      <c r="B43" t="s">
        <v>1388</v>
      </c>
      <c r="C43" t="s">
        <v>1389</v>
      </c>
      <c r="D43" t="s">
        <v>106</v>
      </c>
      <c r="E43" s="95">
        <v>44712</v>
      </c>
      <c r="F43" s="77">
        <v>6438.6</v>
      </c>
      <c r="G43" s="77">
        <v>134.3717</v>
      </c>
      <c r="H43" s="77">
        <v>31.941914971730402</v>
      </c>
      <c r="I43" s="78">
        <v>0</v>
      </c>
      <c r="J43" s="78">
        <v>1.2500000000000001E-2</v>
      </c>
      <c r="K43" s="78">
        <v>4.0000000000000002E-4</v>
      </c>
      <c r="W43" s="100"/>
    </row>
    <row r="44" spans="2:23">
      <c r="B44" t="s">
        <v>1390</v>
      </c>
      <c r="C44" t="s">
        <v>1391</v>
      </c>
      <c r="D44" t="s">
        <v>110</v>
      </c>
      <c r="E44" s="95">
        <v>44661</v>
      </c>
      <c r="F44" s="77">
        <v>1563.5</v>
      </c>
      <c r="G44" s="77">
        <v>96.896000000000001</v>
      </c>
      <c r="H44" s="77">
        <v>6.1104758032640003</v>
      </c>
      <c r="I44" s="78">
        <v>0</v>
      </c>
      <c r="J44" s="78">
        <v>2.3999999999999998E-3</v>
      </c>
      <c r="K44" s="78">
        <v>1E-4</v>
      </c>
      <c r="W44" s="100"/>
    </row>
    <row r="45" spans="2:23">
      <c r="B45" t="s">
        <v>1392</v>
      </c>
      <c r="C45" t="s">
        <v>1393</v>
      </c>
      <c r="D45" t="s">
        <v>106</v>
      </c>
      <c r="E45" s="95">
        <v>44502</v>
      </c>
      <c r="F45" s="77">
        <v>10992.72</v>
      </c>
      <c r="G45" s="77">
        <v>103.0479000000001</v>
      </c>
      <c r="H45" s="77">
        <v>41.822116180753</v>
      </c>
      <c r="I45" s="78">
        <v>1E-4</v>
      </c>
      <c r="J45" s="78">
        <v>1.6299999999999999E-2</v>
      </c>
      <c r="K45" s="78">
        <v>5.0000000000000001E-4</v>
      </c>
      <c r="W45" s="100"/>
    </row>
    <row r="46" spans="2:23">
      <c r="B46" t="s">
        <v>1394</v>
      </c>
      <c r="C46" t="s">
        <v>1395</v>
      </c>
      <c r="D46" t="s">
        <v>106</v>
      </c>
      <c r="E46" s="95">
        <v>44621</v>
      </c>
      <c r="F46" s="77">
        <v>20962</v>
      </c>
      <c r="G46" s="77">
        <v>100</v>
      </c>
      <c r="H46" s="77">
        <v>77.391704000000004</v>
      </c>
      <c r="I46" s="78">
        <v>0</v>
      </c>
      <c r="J46" s="78">
        <v>3.0300000000000001E-2</v>
      </c>
      <c r="K46" s="78">
        <v>1E-3</v>
      </c>
      <c r="W46" s="100"/>
    </row>
    <row r="47" spans="2:23">
      <c r="B47" t="s">
        <v>1396</v>
      </c>
      <c r="C47" t="s">
        <v>1397</v>
      </c>
      <c r="D47" t="s">
        <v>110</v>
      </c>
      <c r="E47" s="95">
        <v>44713</v>
      </c>
      <c r="F47" s="77">
        <v>4425</v>
      </c>
      <c r="G47" s="77">
        <v>104.3445</v>
      </c>
      <c r="H47" s="77">
        <v>18.623192453775001</v>
      </c>
      <c r="I47" s="78">
        <v>0</v>
      </c>
      <c r="J47" s="78">
        <v>7.3000000000000001E-3</v>
      </c>
      <c r="K47" s="78">
        <v>2.0000000000000001E-4</v>
      </c>
      <c r="W47" s="100"/>
    </row>
    <row r="48" spans="2:23">
      <c r="B48" t="s">
        <v>1398</v>
      </c>
      <c r="C48" t="s">
        <v>1399</v>
      </c>
      <c r="D48" t="s">
        <v>106</v>
      </c>
      <c r="E48" s="95">
        <v>44562</v>
      </c>
      <c r="F48" s="77">
        <v>3065.43</v>
      </c>
      <c r="G48" s="77">
        <v>100.09789999999964</v>
      </c>
      <c r="H48" s="77">
        <v>11.3286474586412</v>
      </c>
      <c r="I48" s="78">
        <v>0</v>
      </c>
      <c r="J48" s="78">
        <v>4.4000000000000003E-3</v>
      </c>
      <c r="K48" s="78">
        <v>1E-4</v>
      </c>
      <c r="W48" s="100"/>
    </row>
    <row r="49" spans="2:23">
      <c r="B49" t="s">
        <v>1400</v>
      </c>
      <c r="C49" t="s">
        <v>1401</v>
      </c>
      <c r="D49" t="s">
        <v>110</v>
      </c>
      <c r="E49" s="95">
        <v>44256</v>
      </c>
      <c r="F49" s="77">
        <v>5690</v>
      </c>
      <c r="G49" s="77">
        <v>104.997</v>
      </c>
      <c r="H49" s="77">
        <v>24.096859798619999</v>
      </c>
      <c r="I49" s="78">
        <v>0</v>
      </c>
      <c r="J49" s="78">
        <v>9.4000000000000004E-3</v>
      </c>
      <c r="K49" s="78">
        <v>2.9999999999999997E-4</v>
      </c>
      <c r="W49" s="100"/>
    </row>
    <row r="50" spans="2:23">
      <c r="B50" t="s">
        <v>1402</v>
      </c>
      <c r="C50" t="s">
        <v>1403</v>
      </c>
      <c r="D50" t="s">
        <v>106</v>
      </c>
      <c r="E50" s="95">
        <v>44264</v>
      </c>
      <c r="F50" s="77">
        <v>5677.99</v>
      </c>
      <c r="G50" s="77">
        <v>101.26470000000019</v>
      </c>
      <c r="H50" s="77">
        <v>21.228259899944799</v>
      </c>
      <c r="I50" s="78">
        <v>0</v>
      </c>
      <c r="J50" s="78">
        <v>8.3000000000000001E-3</v>
      </c>
      <c r="K50" s="78">
        <v>2.9999999999999997E-4</v>
      </c>
      <c r="W50" s="100"/>
    </row>
    <row r="51" spans="2:23">
      <c r="B51" t="s">
        <v>1404</v>
      </c>
      <c r="C51" t="s">
        <v>1405</v>
      </c>
      <c r="D51" t="s">
        <v>106</v>
      </c>
      <c r="E51" s="95">
        <v>44002</v>
      </c>
      <c r="F51" s="77">
        <v>18307</v>
      </c>
      <c r="G51" s="77">
        <v>110.38420000000001</v>
      </c>
      <c r="H51" s="77">
        <v>74.608067043847996</v>
      </c>
      <c r="I51" s="78">
        <v>1E-4</v>
      </c>
      <c r="J51" s="78">
        <v>2.92E-2</v>
      </c>
      <c r="K51" s="78">
        <v>1E-3</v>
      </c>
      <c r="W51" s="100"/>
    </row>
    <row r="52" spans="2:23">
      <c r="B52" t="s">
        <v>1406</v>
      </c>
      <c r="C52" t="s">
        <v>1407</v>
      </c>
      <c r="D52" t="s">
        <v>106</v>
      </c>
      <c r="E52" s="95">
        <v>44874</v>
      </c>
      <c r="F52" s="77">
        <v>10912.7</v>
      </c>
      <c r="G52" s="77">
        <v>89.074299999999994</v>
      </c>
      <c r="H52" s="77">
        <v>35.887757914481199</v>
      </c>
      <c r="I52" s="78">
        <v>2.9999999999999997E-4</v>
      </c>
      <c r="J52" s="78">
        <v>1.4E-2</v>
      </c>
      <c r="K52" s="78">
        <v>5.0000000000000001E-4</v>
      </c>
    </row>
    <row r="53" spans="2:23">
      <c r="B53" t="s">
        <v>1408</v>
      </c>
      <c r="C53" t="s">
        <v>1409</v>
      </c>
      <c r="D53" t="s">
        <v>110</v>
      </c>
      <c r="E53" s="95">
        <v>44440</v>
      </c>
      <c r="F53" s="77">
        <v>4932.1000000000004</v>
      </c>
      <c r="G53" s="77">
        <v>104.2735999999998</v>
      </c>
      <c r="H53" s="77">
        <v>20.743285035134999</v>
      </c>
      <c r="I53" s="78">
        <v>0</v>
      </c>
      <c r="J53" s="78">
        <v>8.0999999999999996E-3</v>
      </c>
      <c r="K53" s="78">
        <v>2.9999999999999997E-4</v>
      </c>
      <c r="W53" s="100"/>
    </row>
    <row r="54" spans="2:23">
      <c r="B54" t="s">
        <v>1410</v>
      </c>
      <c r="C54" t="s">
        <v>1411</v>
      </c>
      <c r="D54" t="s">
        <v>110</v>
      </c>
      <c r="E54" s="95">
        <v>42928</v>
      </c>
      <c r="F54" s="77">
        <v>8978.27</v>
      </c>
      <c r="G54" s="77">
        <v>56.195</v>
      </c>
      <c r="H54" s="77">
        <v>20.349869622805102</v>
      </c>
      <c r="I54" s="78">
        <v>0</v>
      </c>
      <c r="J54" s="78">
        <v>8.0000000000000002E-3</v>
      </c>
      <c r="K54" s="78">
        <v>2.9999999999999997E-4</v>
      </c>
      <c r="W54" s="100"/>
    </row>
    <row r="55" spans="2:23">
      <c r="B55" t="s">
        <v>1412</v>
      </c>
      <c r="C55" t="s">
        <v>1413</v>
      </c>
      <c r="D55" t="s">
        <v>113</v>
      </c>
      <c r="E55" s="95">
        <v>44644</v>
      </c>
      <c r="F55" s="77">
        <v>9763.19</v>
      </c>
      <c r="G55" s="77">
        <v>103.40690000000002</v>
      </c>
      <c r="H55" s="77">
        <v>47.164605481517903</v>
      </c>
      <c r="I55" s="78">
        <v>0</v>
      </c>
      <c r="J55" s="78">
        <v>1.84E-2</v>
      </c>
      <c r="K55" s="78">
        <v>5.9999999999999995E-4</v>
      </c>
      <c r="W55" s="100"/>
    </row>
    <row r="56" spans="2:23">
      <c r="B56" t="s">
        <v>1414</v>
      </c>
      <c r="C56" t="s">
        <v>1415</v>
      </c>
      <c r="D56" t="s">
        <v>110</v>
      </c>
      <c r="E56" s="95">
        <v>43860</v>
      </c>
      <c r="F56" s="77">
        <v>17695.349999999999</v>
      </c>
      <c r="G56" s="77">
        <v>93.164200000000022</v>
      </c>
      <c r="H56" s="77">
        <v>66.493548483040996</v>
      </c>
      <c r="I56" s="78">
        <v>0</v>
      </c>
      <c r="J56" s="78">
        <v>2.5999999999999999E-2</v>
      </c>
      <c r="K56" s="78">
        <v>8.9999999999999998E-4</v>
      </c>
      <c r="W56" s="100"/>
    </row>
    <row r="57" spans="2:23">
      <c r="B57" t="s">
        <v>1416</v>
      </c>
      <c r="C57" t="s">
        <v>1417</v>
      </c>
      <c r="D57" t="s">
        <v>106</v>
      </c>
      <c r="E57" s="95">
        <v>44337</v>
      </c>
      <c r="F57" s="77">
        <v>33588.699999999997</v>
      </c>
      <c r="G57" s="77">
        <v>91.908400000000327</v>
      </c>
      <c r="H57" s="77">
        <v>113.975129283954</v>
      </c>
      <c r="I57" s="78">
        <v>0</v>
      </c>
      <c r="J57" s="78">
        <v>4.4600000000000001E-2</v>
      </c>
      <c r="K57" s="78">
        <v>1.5E-3</v>
      </c>
      <c r="W57" s="100"/>
    </row>
    <row r="58" spans="2:23">
      <c r="B58" t="s">
        <v>1418</v>
      </c>
      <c r="C58" t="s">
        <v>1419</v>
      </c>
      <c r="D58" t="s">
        <v>110</v>
      </c>
      <c r="E58" s="95">
        <v>44545</v>
      </c>
      <c r="F58" s="77">
        <v>11268.9</v>
      </c>
      <c r="G58" s="77">
        <v>103.51380000000005</v>
      </c>
      <c r="H58" s="77">
        <v>47.049072977513902</v>
      </c>
      <c r="I58" s="78">
        <v>0</v>
      </c>
      <c r="J58" s="78">
        <v>1.84E-2</v>
      </c>
      <c r="K58" s="78">
        <v>5.9999999999999995E-4</v>
      </c>
      <c r="W58" s="100"/>
    </row>
    <row r="59" spans="2:23">
      <c r="B59" t="s">
        <v>1420</v>
      </c>
      <c r="C59" t="s">
        <v>1421</v>
      </c>
      <c r="D59" t="s">
        <v>110</v>
      </c>
      <c r="E59" s="95">
        <v>44651</v>
      </c>
      <c r="F59" s="77">
        <v>2281.73</v>
      </c>
      <c r="G59" s="77">
        <v>117.68560000000009</v>
      </c>
      <c r="H59" s="77">
        <v>10.8307585027254</v>
      </c>
      <c r="I59" s="78">
        <v>0</v>
      </c>
      <c r="J59" s="78">
        <v>4.1999999999999997E-3</v>
      </c>
      <c r="K59" s="78">
        <v>1E-4</v>
      </c>
      <c r="W59" s="100"/>
    </row>
    <row r="60" spans="2:23">
      <c r="B60" t="s">
        <v>1422</v>
      </c>
      <c r="C60" t="s">
        <v>1423</v>
      </c>
      <c r="D60" t="s">
        <v>110</v>
      </c>
      <c r="E60" s="95">
        <v>44910</v>
      </c>
      <c r="F60" s="77">
        <v>644.14</v>
      </c>
      <c r="G60" s="77">
        <v>91.30539999999985</v>
      </c>
      <c r="H60" s="77">
        <v>2.3721821099988998</v>
      </c>
      <c r="I60" s="78">
        <v>0</v>
      </c>
      <c r="J60" s="78">
        <v>8.9999999999999998E-4</v>
      </c>
      <c r="K60" s="78">
        <v>0</v>
      </c>
      <c r="W60" s="100"/>
    </row>
    <row r="61" spans="2:23">
      <c r="B61" t="s">
        <v>1424</v>
      </c>
      <c r="C61" t="s">
        <v>1425</v>
      </c>
      <c r="D61" t="s">
        <v>110</v>
      </c>
      <c r="E61" s="95">
        <v>44651</v>
      </c>
      <c r="F61" s="77">
        <v>3038.84</v>
      </c>
      <c r="G61" s="77">
        <v>104.73530000000027</v>
      </c>
      <c r="H61" s="77">
        <v>12.8372562176434</v>
      </c>
      <c r="I61" s="78">
        <v>0</v>
      </c>
      <c r="J61" s="78">
        <v>5.0000000000000001E-3</v>
      </c>
      <c r="K61" s="78">
        <v>2.0000000000000001E-4</v>
      </c>
      <c r="W61" s="100"/>
    </row>
    <row r="62" spans="2:23">
      <c r="B62" t="s">
        <v>1426</v>
      </c>
      <c r="C62" t="s">
        <v>1427</v>
      </c>
      <c r="D62" t="s">
        <v>110</v>
      </c>
      <c r="E62" s="95">
        <v>42555</v>
      </c>
      <c r="F62" s="77">
        <v>45824.73</v>
      </c>
      <c r="G62" s="77">
        <v>90.940000000000111</v>
      </c>
      <c r="H62" s="77">
        <v>168.08391636403101</v>
      </c>
      <c r="I62" s="78">
        <v>0</v>
      </c>
      <c r="J62" s="78">
        <v>6.5699999999999995E-2</v>
      </c>
      <c r="K62" s="78">
        <v>2.2000000000000001E-3</v>
      </c>
      <c r="W62" s="100"/>
    </row>
    <row r="63" spans="2:23">
      <c r="B63" t="s">
        <v>1428</v>
      </c>
      <c r="C63" t="s">
        <v>1429</v>
      </c>
      <c r="D63" t="s">
        <v>106</v>
      </c>
      <c r="E63" s="95">
        <v>44412</v>
      </c>
      <c r="F63" s="77">
        <v>23610.37</v>
      </c>
      <c r="G63" s="77">
        <v>98.858900000000048</v>
      </c>
      <c r="H63" s="77">
        <v>86.174795034797597</v>
      </c>
      <c r="I63" s="78">
        <v>1E-4</v>
      </c>
      <c r="J63" s="78">
        <v>3.3700000000000001E-2</v>
      </c>
      <c r="K63" s="78">
        <v>1.1000000000000001E-3</v>
      </c>
      <c r="W63" s="100"/>
    </row>
    <row r="64" spans="2:23">
      <c r="B64" t="s">
        <v>1430</v>
      </c>
      <c r="C64" t="s">
        <v>1431</v>
      </c>
      <c r="D64" t="s">
        <v>110</v>
      </c>
      <c r="E64" s="95">
        <v>43507</v>
      </c>
      <c r="F64" s="77">
        <v>8636.02</v>
      </c>
      <c r="G64" s="77">
        <v>96.100400000000079</v>
      </c>
      <c r="H64" s="77">
        <v>33.474193998440299</v>
      </c>
      <c r="I64" s="78">
        <v>0</v>
      </c>
      <c r="J64" s="78">
        <v>1.3100000000000001E-2</v>
      </c>
      <c r="K64" s="78">
        <v>4.0000000000000002E-4</v>
      </c>
      <c r="W64" s="100"/>
    </row>
    <row r="65" spans="2:23">
      <c r="B65" t="s">
        <v>1432</v>
      </c>
      <c r="C65" t="s">
        <v>1433</v>
      </c>
      <c r="D65" t="s">
        <v>110</v>
      </c>
      <c r="E65" s="95">
        <v>42735</v>
      </c>
      <c r="F65" s="77">
        <v>7273.53</v>
      </c>
      <c r="G65" s="77">
        <v>29.861800000000013</v>
      </c>
      <c r="H65" s="77">
        <v>8.76057295934344</v>
      </c>
      <c r="I65" s="78">
        <v>0</v>
      </c>
      <c r="J65" s="78">
        <v>3.3999999999999998E-3</v>
      </c>
      <c r="K65" s="78">
        <v>1E-4</v>
      </c>
      <c r="W65" s="100"/>
    </row>
    <row r="66" spans="2:23">
      <c r="B66" t="s">
        <v>1434</v>
      </c>
      <c r="C66" t="s">
        <v>1435</v>
      </c>
      <c r="D66" t="s">
        <v>110</v>
      </c>
      <c r="E66" s="95">
        <v>44713</v>
      </c>
      <c r="F66" s="77">
        <v>6167.93</v>
      </c>
      <c r="G66" s="77">
        <v>104.17220000000015</v>
      </c>
      <c r="H66" s="77">
        <v>25.915677465580401</v>
      </c>
      <c r="I66" s="78">
        <v>0</v>
      </c>
      <c r="J66" s="78">
        <v>1.01E-2</v>
      </c>
      <c r="K66" s="78">
        <v>2.9999999999999997E-4</v>
      </c>
      <c r="W66" s="100"/>
    </row>
    <row r="67" spans="2:23">
      <c r="B67" t="s">
        <v>1436</v>
      </c>
      <c r="C67" t="s">
        <v>1437</v>
      </c>
      <c r="D67" t="s">
        <v>106</v>
      </c>
      <c r="E67" s="95">
        <v>44544</v>
      </c>
      <c r="F67" s="77">
        <v>2159.4499999999998</v>
      </c>
      <c r="G67" s="77">
        <v>111.9472</v>
      </c>
      <c r="H67" s="77">
        <v>8.9252025479968005</v>
      </c>
      <c r="I67" s="78">
        <v>0</v>
      </c>
      <c r="J67" s="78">
        <v>3.5000000000000001E-3</v>
      </c>
      <c r="K67" s="78">
        <v>1E-4</v>
      </c>
      <c r="W67" s="100"/>
    </row>
    <row r="68" spans="2:23">
      <c r="B68" t="s">
        <v>1438</v>
      </c>
      <c r="C68" t="s">
        <v>1439</v>
      </c>
      <c r="D68" t="s">
        <v>106</v>
      </c>
      <c r="E68" s="95">
        <v>44621</v>
      </c>
      <c r="F68" s="77">
        <v>994.76</v>
      </c>
      <c r="G68" s="77">
        <v>92.704099999999997</v>
      </c>
      <c r="H68" s="77">
        <v>3.40470076265072</v>
      </c>
      <c r="I68" s="78">
        <v>0</v>
      </c>
      <c r="J68" s="78">
        <v>1.2999999999999999E-3</v>
      </c>
      <c r="K68" s="78">
        <v>0</v>
      </c>
      <c r="W68" s="100"/>
    </row>
    <row r="69" spans="2:23">
      <c r="B69" t="s">
        <v>1440</v>
      </c>
      <c r="C69" t="s">
        <v>1441</v>
      </c>
      <c r="D69" t="s">
        <v>106</v>
      </c>
      <c r="E69" s="95">
        <v>44893</v>
      </c>
      <c r="F69" s="77">
        <v>295.41000000000003</v>
      </c>
      <c r="G69" s="77">
        <v>100</v>
      </c>
      <c r="H69" s="77">
        <v>1.0906537199999999</v>
      </c>
      <c r="I69" s="78">
        <v>1E-4</v>
      </c>
      <c r="J69" s="78">
        <v>4.0000000000000002E-4</v>
      </c>
      <c r="K69" s="78">
        <v>0</v>
      </c>
      <c r="W69" s="100"/>
    </row>
    <row r="70" spans="2:23">
      <c r="B70" t="s">
        <v>1442</v>
      </c>
      <c r="C70" t="s">
        <v>1443</v>
      </c>
      <c r="D70" t="s">
        <v>106</v>
      </c>
      <c r="E70" s="95">
        <v>44377</v>
      </c>
      <c r="F70" s="77">
        <v>9071.99</v>
      </c>
      <c r="G70" s="77">
        <v>35.569100000000063</v>
      </c>
      <c r="H70" s="77">
        <v>11.9134386202723</v>
      </c>
      <c r="I70" s="78">
        <v>0</v>
      </c>
      <c r="J70" s="78">
        <v>4.7000000000000002E-3</v>
      </c>
      <c r="K70" s="78">
        <v>2.0000000000000001E-4</v>
      </c>
      <c r="W70" s="100"/>
    </row>
    <row r="71" spans="2:23">
      <c r="B71" t="s">
        <v>1444</v>
      </c>
      <c r="C71" t="s">
        <v>1445</v>
      </c>
      <c r="D71" t="s">
        <v>106</v>
      </c>
      <c r="E71" s="95">
        <v>44539</v>
      </c>
      <c r="F71" s="77">
        <v>1768.17</v>
      </c>
      <c r="G71" s="77">
        <v>99.307299999999998</v>
      </c>
      <c r="H71" s="77">
        <v>6.4828636046257202</v>
      </c>
      <c r="I71" s="78">
        <v>0</v>
      </c>
      <c r="J71" s="78">
        <v>2.5000000000000001E-3</v>
      </c>
      <c r="K71" s="78">
        <v>1E-4</v>
      </c>
      <c r="W71" s="100"/>
    </row>
    <row r="72" spans="2:23">
      <c r="B72" t="s">
        <v>1446</v>
      </c>
      <c r="C72" t="s">
        <v>1447</v>
      </c>
      <c r="D72" t="s">
        <v>106</v>
      </c>
      <c r="E72" s="95">
        <v>44217</v>
      </c>
      <c r="F72" s="77">
        <v>24202.31</v>
      </c>
      <c r="G72" s="77">
        <v>93.643800000000041</v>
      </c>
      <c r="H72" s="77">
        <v>83.675350553411803</v>
      </c>
      <c r="I72" s="78">
        <v>1E-4</v>
      </c>
      <c r="J72" s="78">
        <v>3.27E-2</v>
      </c>
      <c r="K72" s="78">
        <v>1.1000000000000001E-3</v>
      </c>
      <c r="W72" s="100"/>
    </row>
    <row r="73" spans="2:23">
      <c r="B73" t="s">
        <v>1448</v>
      </c>
      <c r="C73" t="s">
        <v>1449</v>
      </c>
      <c r="D73" t="s">
        <v>106</v>
      </c>
      <c r="E73" s="95">
        <v>44531</v>
      </c>
      <c r="F73" s="77">
        <v>33242.1</v>
      </c>
      <c r="G73" s="77">
        <v>71.343999999999994</v>
      </c>
      <c r="H73" s="77">
        <v>87.560372198208</v>
      </c>
      <c r="I73" s="78">
        <v>0</v>
      </c>
      <c r="J73" s="78">
        <v>3.4200000000000001E-2</v>
      </c>
      <c r="K73" s="78">
        <v>1.1000000000000001E-3</v>
      </c>
      <c r="W73" s="100"/>
    </row>
    <row r="74" spans="2:23">
      <c r="B74" t="s">
        <v>1450</v>
      </c>
      <c r="C74" t="s">
        <v>1451</v>
      </c>
      <c r="D74" t="s">
        <v>106</v>
      </c>
      <c r="E74" s="95">
        <v>44561</v>
      </c>
      <c r="F74" s="77">
        <v>1459.32</v>
      </c>
      <c r="G74" s="77">
        <v>72.008200000000002</v>
      </c>
      <c r="H74" s="77">
        <v>3.87966459717408</v>
      </c>
      <c r="I74" s="78">
        <v>0</v>
      </c>
      <c r="J74" s="78">
        <v>1.5E-3</v>
      </c>
      <c r="K74" s="78">
        <v>1E-4</v>
      </c>
      <c r="W74" s="100"/>
    </row>
    <row r="75" spans="2:23">
      <c r="B75" t="s">
        <v>1452</v>
      </c>
      <c r="C75" t="s">
        <v>1453</v>
      </c>
      <c r="D75" t="s">
        <v>110</v>
      </c>
      <c r="E75" s="95">
        <v>44608</v>
      </c>
      <c r="F75" s="77">
        <v>15178.65</v>
      </c>
      <c r="G75" s="77">
        <v>95.853199999999973</v>
      </c>
      <c r="H75" s="77">
        <v>58.682830973376099</v>
      </c>
      <c r="I75" s="78">
        <v>0</v>
      </c>
      <c r="J75" s="78">
        <v>2.29E-2</v>
      </c>
      <c r="K75" s="78">
        <v>8.0000000000000004E-4</v>
      </c>
      <c r="W75" s="100"/>
    </row>
    <row r="76" spans="2:23">
      <c r="B76" t="s">
        <v>227</v>
      </c>
      <c r="C76" s="16"/>
    </row>
    <row r="77" spans="2:23">
      <c r="B77" t="s">
        <v>258</v>
      </c>
      <c r="C77" s="16"/>
    </row>
    <row r="78" spans="2:23">
      <c r="B78" t="s">
        <v>259</v>
      </c>
      <c r="C78" s="16"/>
    </row>
    <row r="79" spans="2:23">
      <c r="B79" t="s">
        <v>260</v>
      </c>
      <c r="C79" s="16"/>
    </row>
    <row r="80" spans="2:2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W14" sqref="W14:W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2360</v>
      </c>
    </row>
    <row r="3" spans="2:59" s="1" customFormat="1">
      <c r="B3" s="2" t="s">
        <v>2</v>
      </c>
      <c r="C3" s="26" t="s">
        <v>2361</v>
      </c>
    </row>
    <row r="4" spans="2:59" s="1" customFormat="1">
      <c r="B4" s="2" t="s">
        <v>3</v>
      </c>
      <c r="C4" s="88" t="s">
        <v>197</v>
      </c>
    </row>
    <row r="6" spans="2:59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9" ht="26.25" customHeight="1">
      <c r="B7" s="114" t="s">
        <v>141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2902.2</v>
      </c>
      <c r="H11" s="7"/>
      <c r="I11" s="75">
        <v>5.9853790800000001E-2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1454</v>
      </c>
      <c r="C12" s="16"/>
      <c r="D12" s="16"/>
      <c r="G12" s="81">
        <v>2902.2</v>
      </c>
      <c r="I12" s="81">
        <v>5.9853790800000001E-2</v>
      </c>
      <c r="K12" s="80">
        <v>1</v>
      </c>
      <c r="L12" s="80">
        <v>0</v>
      </c>
    </row>
    <row r="13" spans="2:59">
      <c r="B13" t="s">
        <v>1455</v>
      </c>
      <c r="C13" t="s">
        <v>1456</v>
      </c>
      <c r="D13" t="s">
        <v>495</v>
      </c>
      <c r="E13" t="s">
        <v>102</v>
      </c>
      <c r="F13" s="95">
        <v>44607</v>
      </c>
      <c r="G13" s="77">
        <v>971.58</v>
      </c>
      <c r="H13" s="77">
        <v>6.1585999999999999</v>
      </c>
      <c r="I13" s="77">
        <v>5.9835725880000003E-2</v>
      </c>
      <c r="J13" s="78">
        <v>0</v>
      </c>
      <c r="K13" s="78">
        <v>0.99970000000000003</v>
      </c>
      <c r="L13" s="78">
        <v>0</v>
      </c>
    </row>
    <row r="14" spans="2:59">
      <c r="B14" t="s">
        <v>1457</v>
      </c>
      <c r="C14" t="s">
        <v>1458</v>
      </c>
      <c r="D14" t="s">
        <v>125</v>
      </c>
      <c r="E14" t="s">
        <v>102</v>
      </c>
      <c r="F14" s="95">
        <v>44537</v>
      </c>
      <c r="G14" s="77">
        <v>206.85</v>
      </c>
      <c r="H14" s="77">
        <v>7.9000000000000008E-3</v>
      </c>
      <c r="I14" s="77">
        <v>1.6341149999999999E-5</v>
      </c>
      <c r="J14" s="78">
        <v>0</v>
      </c>
      <c r="K14" s="78">
        <v>2.9999999999999997E-4</v>
      </c>
      <c r="L14" s="78">
        <v>0</v>
      </c>
      <c r="W14" s="100"/>
    </row>
    <row r="15" spans="2:59">
      <c r="B15" t="s">
        <v>1459</v>
      </c>
      <c r="C15" t="s">
        <v>1460</v>
      </c>
      <c r="D15" t="s">
        <v>529</v>
      </c>
      <c r="E15" t="s">
        <v>102</v>
      </c>
      <c r="F15" s="95">
        <v>44628</v>
      </c>
      <c r="G15" s="77">
        <v>1723.77</v>
      </c>
      <c r="H15" s="77">
        <v>1E-4</v>
      </c>
      <c r="I15" s="77">
        <v>1.7237699999999999E-6</v>
      </c>
      <c r="J15" s="78">
        <v>0</v>
      </c>
      <c r="K15" s="78">
        <v>0</v>
      </c>
      <c r="L15" s="78">
        <v>0</v>
      </c>
      <c r="W15" s="100"/>
    </row>
    <row r="16" spans="2:59">
      <c r="B16" s="79" t="s">
        <v>1190</v>
      </c>
      <c r="C16" s="16"/>
      <c r="D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211</v>
      </c>
      <c r="C17" t="s">
        <v>211</v>
      </c>
      <c r="D17" t="s">
        <v>211</v>
      </c>
      <c r="E17" t="s">
        <v>211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227</v>
      </c>
      <c r="C18" s="16"/>
      <c r="D18" s="16"/>
    </row>
    <row r="19" spans="2:12">
      <c r="B19" t="s">
        <v>258</v>
      </c>
      <c r="C19" s="16"/>
      <c r="D19" s="16"/>
    </row>
    <row r="20" spans="2:12">
      <c r="B20" t="s">
        <v>259</v>
      </c>
      <c r="C20" s="16"/>
      <c r="D20" s="16"/>
    </row>
    <row r="21" spans="2:12">
      <c r="B21" t="s">
        <v>260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7">
        <v>45106</v>
      </c>
    </row>
    <row r="2" spans="2:52" s="1" customFormat="1">
      <c r="B2" s="2" t="s">
        <v>1</v>
      </c>
      <c r="C2" s="12" t="s">
        <v>2360</v>
      </c>
    </row>
    <row r="3" spans="2:52" s="1" customFormat="1">
      <c r="B3" s="2" t="s">
        <v>2</v>
      </c>
      <c r="C3" s="26" t="s">
        <v>2361</v>
      </c>
    </row>
    <row r="4" spans="2:52" s="1" customFormat="1">
      <c r="B4" s="2" t="s">
        <v>3</v>
      </c>
      <c r="C4" s="88" t="s">
        <v>197</v>
      </c>
    </row>
    <row r="6" spans="2:52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2" ht="26.25" customHeight="1">
      <c r="B7" s="114" t="s">
        <v>142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1195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1204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1461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1205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266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1195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1210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1205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1211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266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227</v>
      </c>
      <c r="C34" s="16"/>
      <c r="D34" s="16"/>
    </row>
    <row r="35" spans="2:12">
      <c r="B35" t="s">
        <v>258</v>
      </c>
      <c r="C35" s="16"/>
      <c r="D35" s="16"/>
    </row>
    <row r="36" spans="2:12">
      <c r="B36" t="s">
        <v>259</v>
      </c>
      <c r="C36" s="16"/>
      <c r="D36" s="16"/>
    </row>
    <row r="37" spans="2:12">
      <c r="B37" t="s">
        <v>260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97"/>
  <sheetViews>
    <sheetView rightToLeft="1" workbookViewId="0">
      <selection activeCell="L11" sqref="L11:L5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7.28515625" style="16" bestFit="1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9" s="1" customFormat="1">
      <c r="B1" s="2" t="s">
        <v>0</v>
      </c>
      <c r="C1" s="87">
        <v>45106</v>
      </c>
    </row>
    <row r="2" spans="2:19" s="1" customFormat="1">
      <c r="B2" s="2" t="s">
        <v>1</v>
      </c>
      <c r="C2" s="12" t="s">
        <v>2360</v>
      </c>
    </row>
    <row r="3" spans="2:19" s="1" customFormat="1">
      <c r="B3" s="2" t="s">
        <v>2</v>
      </c>
      <c r="C3" s="26" t="s">
        <v>2361</v>
      </c>
    </row>
    <row r="4" spans="2:19" s="1" customFormat="1">
      <c r="B4" s="2" t="s">
        <v>3</v>
      </c>
      <c r="C4" s="88" t="s">
        <v>197</v>
      </c>
    </row>
    <row r="5" spans="2:19">
      <c r="B5" s="2"/>
    </row>
    <row r="7" spans="2:19" ht="26.25" customHeight="1">
      <c r="B7" s="104" t="s">
        <v>47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2:19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9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9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J12+J52</f>
        <v>19601.691940361503</v>
      </c>
      <c r="K11" s="76">
        <f>J11/$J$11</f>
        <v>1</v>
      </c>
      <c r="L11" s="76">
        <f>J11/'סכום נכסי הקרן'!$C$42</f>
        <v>0.25649139262133802</v>
      </c>
      <c r="S11" s="90"/>
    </row>
    <row r="12" spans="2:19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f>J13+J18+J42+J44+J46+J48+J50</f>
        <v>18513.376920361501</v>
      </c>
      <c r="K12" s="80">
        <f t="shared" ref="K12:K58" si="0">J12/$J$11</f>
        <v>0.94447851627751223</v>
      </c>
      <c r="L12" s="80">
        <f>J12/'סכום נכסי הקרן'!$C$42</f>
        <v>0.24225060994095418</v>
      </c>
    </row>
    <row r="13" spans="2:19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12034.117800000002</v>
      </c>
      <c r="K13" s="80">
        <f t="shared" si="0"/>
        <v>0.61393260523703874</v>
      </c>
      <c r="L13" s="80">
        <f>J13/'סכום נכסי הקרן'!$C$42</f>
        <v>0.15746842889289422</v>
      </c>
    </row>
    <row r="14" spans="2:19">
      <c r="B14" s="91" t="s">
        <v>2362</v>
      </c>
      <c r="C14" t="s">
        <v>2363</v>
      </c>
      <c r="D14">
        <v>11</v>
      </c>
      <c r="E14" t="s">
        <v>207</v>
      </c>
      <c r="F14" t="s">
        <v>208</v>
      </c>
      <c r="G14" t="s">
        <v>102</v>
      </c>
      <c r="H14" s="92">
        <v>4.3799999999999999E-2</v>
      </c>
      <c r="I14" s="92">
        <v>4.3799999999999999E-2</v>
      </c>
      <c r="J14" s="93">
        <v>2154.1471000000001</v>
      </c>
      <c r="K14" s="92">
        <f t="shared" si="0"/>
        <v>0.10989597768162213</v>
      </c>
      <c r="L14" s="92">
        <f>J14/'סכום נכסי הקרן'!$C$42</f>
        <v>2.8187372359042742E-2</v>
      </c>
    </row>
    <row r="15" spans="2:19">
      <c r="B15" s="91" t="s">
        <v>2364</v>
      </c>
      <c r="C15" s="91" t="s">
        <v>206</v>
      </c>
      <c r="D15">
        <v>12</v>
      </c>
      <c r="E15" t="s">
        <v>207</v>
      </c>
      <c r="F15" t="s">
        <v>208</v>
      </c>
      <c r="G15" t="s">
        <v>102</v>
      </c>
      <c r="H15" s="92">
        <v>4.3700000000000003E-2</v>
      </c>
      <c r="I15" s="92">
        <v>4.3700000000000003E-2</v>
      </c>
      <c r="J15" s="93">
        <f>112.08647+1215.04166</f>
        <v>1327.1281300000001</v>
      </c>
      <c r="K15" s="92">
        <f t="shared" si="0"/>
        <v>6.770477436528495E-2</v>
      </c>
      <c r="L15" s="92">
        <f>J15/'סכום נכסי הקרן'!$C$42</f>
        <v>1.7365691864065402E-2</v>
      </c>
    </row>
    <row r="16" spans="2:19">
      <c r="B16" s="91" t="s">
        <v>2365</v>
      </c>
      <c r="C16" t="s">
        <v>209</v>
      </c>
      <c r="D16">
        <v>10</v>
      </c>
      <c r="E16" t="s">
        <v>207</v>
      </c>
      <c r="F16" t="s">
        <v>208</v>
      </c>
      <c r="G16" t="s">
        <v>102</v>
      </c>
      <c r="H16" s="92">
        <v>4.3900000000000002E-2</v>
      </c>
      <c r="I16" s="92">
        <v>4.3900000000000002E-2</v>
      </c>
      <c r="J16" s="93">
        <f>6399.44095+1932.47312</f>
        <v>8331.9140700000007</v>
      </c>
      <c r="K16" s="92">
        <f t="shared" si="0"/>
        <v>0.4250609638877092</v>
      </c>
      <c r="L16" s="92">
        <f>J16/'סכום נכסי הקרן'!$C$42</f>
        <v>0.10902447857652679</v>
      </c>
    </row>
    <row r="17" spans="2:12">
      <c r="B17" s="91" t="s">
        <v>2366</v>
      </c>
      <c r="C17" s="91" t="s">
        <v>2367</v>
      </c>
      <c r="D17">
        <v>20</v>
      </c>
      <c r="E17" t="s">
        <v>207</v>
      </c>
      <c r="F17" t="s">
        <v>208</v>
      </c>
      <c r="G17" t="s">
        <v>102</v>
      </c>
      <c r="H17" s="92">
        <v>4.2700000000000002E-2</v>
      </c>
      <c r="I17" s="92">
        <v>4.2700000000000002E-2</v>
      </c>
      <c r="J17" s="93">
        <v>220.92850000000001</v>
      </c>
      <c r="K17" s="92">
        <f t="shared" si="0"/>
        <v>1.1270889302422409E-2</v>
      </c>
      <c r="L17" s="92">
        <f>J17/'סכום נכסי הקרן'!$C$42</f>
        <v>2.8908860932592645E-3</v>
      </c>
    </row>
    <row r="18" spans="2:12">
      <c r="B18" s="79" t="s">
        <v>210</v>
      </c>
      <c r="D18" s="16"/>
      <c r="I18" s="80">
        <v>0</v>
      </c>
      <c r="J18" s="81">
        <f>SUM(J19:J41)</f>
        <v>6479.2591203614993</v>
      </c>
      <c r="K18" s="80">
        <f t="shared" si="0"/>
        <v>0.33054591104047348</v>
      </c>
      <c r="L18" s="80">
        <f>J18/'סכום נכסי הקרן'!$C$42</f>
        <v>8.4782181048059957E-2</v>
      </c>
    </row>
    <row r="19" spans="2:12">
      <c r="B19" s="91" t="s">
        <v>2362</v>
      </c>
      <c r="C19" s="91" t="s">
        <v>2368</v>
      </c>
      <c r="D19">
        <v>11</v>
      </c>
      <c r="E19" t="s">
        <v>207</v>
      </c>
      <c r="F19" t="s">
        <v>208</v>
      </c>
      <c r="G19" t="s">
        <v>110</v>
      </c>
      <c r="H19" s="92">
        <v>0</v>
      </c>
      <c r="I19" s="92">
        <v>0</v>
      </c>
      <c r="J19" s="93">
        <v>2.4700000000000004E-3</v>
      </c>
      <c r="K19" s="92">
        <f t="shared" si="0"/>
        <v>1.2600953058108553E-7</v>
      </c>
      <c r="L19" s="92">
        <f>J19/'סכום נכסי הקרן'!$C$42</f>
        <v>3.2320359982303705E-8</v>
      </c>
    </row>
    <row r="20" spans="2:12">
      <c r="B20" s="91" t="s">
        <v>2364</v>
      </c>
      <c r="C20" s="91" t="s">
        <v>217</v>
      </c>
      <c r="D20">
        <v>12</v>
      </c>
      <c r="E20" t="s">
        <v>207</v>
      </c>
      <c r="F20" t="s">
        <v>208</v>
      </c>
      <c r="G20" t="s">
        <v>110</v>
      </c>
      <c r="H20" s="92">
        <v>2.75E-2</v>
      </c>
      <c r="I20" s="92">
        <v>2.75E-2</v>
      </c>
      <c r="J20" s="93">
        <v>0.98043887200000002</v>
      </c>
      <c r="K20" s="92">
        <f t="shared" si="0"/>
        <v>5.0018073693995535E-5</v>
      </c>
      <c r="L20" s="92">
        <f>J20/'סכום נכסי הקרן'!$C$42</f>
        <v>1.2829205378009628E-5</v>
      </c>
    </row>
    <row r="21" spans="2:12">
      <c r="B21" s="91" t="s">
        <v>2365</v>
      </c>
      <c r="C21" t="s">
        <v>2369</v>
      </c>
      <c r="D21">
        <v>10</v>
      </c>
      <c r="E21" t="s">
        <v>207</v>
      </c>
      <c r="F21" t="s">
        <v>208</v>
      </c>
      <c r="G21" t="s">
        <v>110</v>
      </c>
      <c r="H21" s="92">
        <v>2.8500000000000001E-2</v>
      </c>
      <c r="I21" s="92">
        <v>2.8500000000000001E-2</v>
      </c>
      <c r="J21" s="93">
        <f>2.275523278+261.13864</f>
        <v>263.41416327799999</v>
      </c>
      <c r="K21" s="92">
        <f t="shared" si="0"/>
        <v>1.3438338082214651E-2</v>
      </c>
      <c r="L21" s="92">
        <f>J21/'סכום נכסי הקרן'!$C$42</f>
        <v>3.4468180492235969E-3</v>
      </c>
    </row>
    <row r="22" spans="2:12">
      <c r="B22" s="91" t="s">
        <v>2366</v>
      </c>
      <c r="C22" s="91" t="s">
        <v>2370</v>
      </c>
      <c r="D22">
        <v>20</v>
      </c>
      <c r="E22" t="s">
        <v>207</v>
      </c>
      <c r="F22" t="s">
        <v>208</v>
      </c>
      <c r="G22" t="s">
        <v>110</v>
      </c>
      <c r="H22" s="92">
        <v>0</v>
      </c>
      <c r="I22" s="92">
        <v>0</v>
      </c>
      <c r="J22" s="93">
        <v>0.30975000000000003</v>
      </c>
      <c r="K22" s="92">
        <f t="shared" si="0"/>
        <v>1.580220732691953E-5</v>
      </c>
      <c r="L22" s="92">
        <f>J22/'סכום נכסי הקרן'!$C$42</f>
        <v>4.0531301637727012E-6</v>
      </c>
    </row>
    <row r="23" spans="2:12">
      <c r="B23" s="91" t="s">
        <v>2362</v>
      </c>
      <c r="C23" s="91" t="s">
        <v>2371</v>
      </c>
      <c r="D23">
        <v>11</v>
      </c>
      <c r="E23" t="s">
        <v>207</v>
      </c>
      <c r="F23" t="s">
        <v>208</v>
      </c>
      <c r="G23" t="s">
        <v>120</v>
      </c>
      <c r="H23" s="92">
        <v>0</v>
      </c>
      <c r="I23" s="92">
        <v>0</v>
      </c>
      <c r="J23" s="93">
        <v>2.0000000000000002E-5</v>
      </c>
      <c r="K23" s="92">
        <f t="shared" si="0"/>
        <v>1.0203200856768057E-9</v>
      </c>
      <c r="L23" s="92">
        <f>J23/'סכום נכסי הקרן'!$C$42</f>
        <v>2.6170331969476683E-10</v>
      </c>
    </row>
    <row r="24" spans="2:12">
      <c r="B24" s="91" t="s">
        <v>2365</v>
      </c>
      <c r="C24" t="s">
        <v>214</v>
      </c>
      <c r="D24">
        <v>10</v>
      </c>
      <c r="E24" t="s">
        <v>207</v>
      </c>
      <c r="F24" t="s">
        <v>208</v>
      </c>
      <c r="G24" t="s">
        <v>120</v>
      </c>
      <c r="H24" s="92">
        <v>0</v>
      </c>
      <c r="I24" s="92">
        <v>0</v>
      </c>
      <c r="J24" s="93">
        <f>0.0232617+0.00223</f>
        <v>2.5491699999999999E-2</v>
      </c>
      <c r="K24" s="92">
        <f t="shared" si="0"/>
        <v>1.3004846764023713E-6</v>
      </c>
      <c r="L24" s="92">
        <f>J24/'סכום נכסי הקרן'!$C$42</f>
        <v>3.3356312573315433E-7</v>
      </c>
    </row>
    <row r="25" spans="2:12">
      <c r="B25" s="91" t="s">
        <v>2366</v>
      </c>
      <c r="C25" s="91" t="s">
        <v>2372</v>
      </c>
      <c r="D25">
        <v>20</v>
      </c>
      <c r="E25" t="s">
        <v>207</v>
      </c>
      <c r="F25" t="s">
        <v>208</v>
      </c>
      <c r="G25" t="s">
        <v>120</v>
      </c>
      <c r="H25" s="92">
        <v>0</v>
      </c>
      <c r="I25" s="92">
        <v>0</v>
      </c>
      <c r="J25" s="93">
        <v>1.576E-2</v>
      </c>
      <c r="K25" s="92">
        <f t="shared" si="0"/>
        <v>8.0401222751332287E-7</v>
      </c>
      <c r="L25" s="92">
        <f>J25/'סכום נכסי הקרן'!$C$42</f>
        <v>2.0622221591947625E-7</v>
      </c>
    </row>
    <row r="26" spans="2:12">
      <c r="B26" s="91" t="s">
        <v>2362</v>
      </c>
      <c r="C26" s="91" t="s">
        <v>2373</v>
      </c>
      <c r="D26">
        <v>11</v>
      </c>
      <c r="E26" t="s">
        <v>207</v>
      </c>
      <c r="F26" t="s">
        <v>208</v>
      </c>
      <c r="G26" t="s">
        <v>106</v>
      </c>
      <c r="H26" s="92">
        <v>4.5600000000000002E-2</v>
      </c>
      <c r="I26" s="92">
        <v>4.5600000000000002E-2</v>
      </c>
      <c r="J26" s="93">
        <v>682.01238999999998</v>
      </c>
      <c r="K26" s="92">
        <f t="shared" si="0"/>
        <v>3.4793547009872153E-2</v>
      </c>
      <c r="L26" s="92">
        <f>J26/'סכום נכסי הקרן'!$C$42</f>
        <v>8.9242453267980998E-3</v>
      </c>
    </row>
    <row r="27" spans="2:12">
      <c r="B27" s="91" t="s">
        <v>2364</v>
      </c>
      <c r="C27" s="91" t="s">
        <v>2374</v>
      </c>
      <c r="D27">
        <v>12</v>
      </c>
      <c r="E27" t="s">
        <v>207</v>
      </c>
      <c r="F27" t="s">
        <v>208</v>
      </c>
      <c r="G27" t="s">
        <v>106</v>
      </c>
      <c r="H27" s="92">
        <v>4.6600000000000003E-2</v>
      </c>
      <c r="I27" s="92">
        <v>4.6600000000000003E-2</v>
      </c>
      <c r="J27" s="93">
        <f>12.2072288+657.22457</f>
        <v>669.43179880000002</v>
      </c>
      <c r="K27" s="92">
        <f t="shared" si="0"/>
        <v>3.4151735515319706E-2</v>
      </c>
      <c r="L27" s="92">
        <f>J27/'סכום נכסי הקרן'!$C$42</f>
        <v>8.7596262027599611E-3</v>
      </c>
    </row>
    <row r="28" spans="2:12">
      <c r="B28" s="91" t="s">
        <v>2365</v>
      </c>
      <c r="C28" t="s">
        <v>215</v>
      </c>
      <c r="D28">
        <v>10</v>
      </c>
      <c r="E28" t="s">
        <v>207</v>
      </c>
      <c r="F28" t="s">
        <v>208</v>
      </c>
      <c r="G28" t="s">
        <v>106</v>
      </c>
      <c r="H28" s="92">
        <v>4.5100000000000001E-2</v>
      </c>
      <c r="I28" s="92">
        <v>4.5100000000000001E-2</v>
      </c>
      <c r="J28" s="93">
        <f>192.3112958+3222.80754</f>
        <v>3415.1188357999999</v>
      </c>
      <c r="K28" s="92">
        <f t="shared" si="0"/>
        <v>0.17422571715699645</v>
      </c>
      <c r="L28" s="92">
        <f>J28/'סכום נכסי הקרן'!$C$42</f>
        <v>4.4687396824049361E-2</v>
      </c>
    </row>
    <row r="29" spans="2:12">
      <c r="B29" s="91" t="s">
        <v>2366</v>
      </c>
      <c r="C29" s="91" t="s">
        <v>2375</v>
      </c>
      <c r="D29">
        <v>20</v>
      </c>
      <c r="E29" t="s">
        <v>207</v>
      </c>
      <c r="F29" t="s">
        <v>208</v>
      </c>
      <c r="G29" t="s">
        <v>106</v>
      </c>
      <c r="H29" s="92">
        <v>4.6600000000000003E-2</v>
      </c>
      <c r="I29" s="92">
        <v>4.6600000000000003E-2</v>
      </c>
      <c r="J29" s="93">
        <v>1439.7357799999997</v>
      </c>
      <c r="K29" s="92">
        <f t="shared" si="0"/>
        <v>7.3449566720078116E-2</v>
      </c>
      <c r="L29" s="92">
        <f>J29/'סכום נכסי הקרן'!$C$42</f>
        <v>1.8839181655466719E-2</v>
      </c>
    </row>
    <row r="30" spans="2:12">
      <c r="B30" s="91" t="s">
        <v>2365</v>
      </c>
      <c r="C30" t="s">
        <v>2376</v>
      </c>
      <c r="D30">
        <v>10</v>
      </c>
      <c r="E30" t="s">
        <v>207</v>
      </c>
      <c r="F30" t="s">
        <v>208</v>
      </c>
      <c r="G30" t="s">
        <v>202</v>
      </c>
      <c r="H30" s="92">
        <v>0</v>
      </c>
      <c r="I30" s="92">
        <v>0</v>
      </c>
      <c r="J30" s="93">
        <v>2.2807504499999999E-2</v>
      </c>
      <c r="K30" s="92">
        <f t="shared" si="0"/>
        <v>1.1635477472757065E-6</v>
      </c>
      <c r="L30" s="92">
        <f>J30/'סכום נכסי הקרן'!$C$42</f>
        <v>2.9843998208016664E-7</v>
      </c>
    </row>
    <row r="31" spans="2:12">
      <c r="B31" s="91" t="s">
        <v>2365</v>
      </c>
      <c r="C31" t="s">
        <v>216</v>
      </c>
      <c r="D31">
        <v>10</v>
      </c>
      <c r="E31" t="s">
        <v>207</v>
      </c>
      <c r="F31" t="s">
        <v>208</v>
      </c>
      <c r="G31" t="s">
        <v>116</v>
      </c>
      <c r="H31" s="92">
        <v>0</v>
      </c>
      <c r="I31" s="92">
        <v>0</v>
      </c>
      <c r="J31" s="93">
        <f>0.185065774+6.14369</f>
        <v>6.3287557740000002</v>
      </c>
      <c r="K31" s="92">
        <f t="shared" si="0"/>
        <v>3.2286783167776296E-4</v>
      </c>
      <c r="L31" s="92">
        <f>J31/'סכום נכסי הקרן'!$C$42</f>
        <v>8.2812819779661166E-5</v>
      </c>
    </row>
    <row r="32" spans="2:12">
      <c r="B32" s="91" t="s">
        <v>2366</v>
      </c>
      <c r="C32" s="91" t="s">
        <v>2377</v>
      </c>
      <c r="D32">
        <v>20</v>
      </c>
      <c r="E32" t="s">
        <v>207</v>
      </c>
      <c r="F32" t="s">
        <v>208</v>
      </c>
      <c r="G32" t="s">
        <v>116</v>
      </c>
      <c r="H32" s="92">
        <v>0</v>
      </c>
      <c r="I32" s="92">
        <v>0</v>
      </c>
      <c r="J32" s="93">
        <v>0.16669</v>
      </c>
      <c r="K32" s="92">
        <f t="shared" si="0"/>
        <v>8.5038577540733368E-6</v>
      </c>
      <c r="L32" s="92">
        <f>J32/'סכום נכסי הקרן'!$C$42</f>
        <v>2.1811663179960342E-6</v>
      </c>
    </row>
    <row r="33" spans="2:12">
      <c r="B33" s="91" t="s">
        <v>2364</v>
      </c>
      <c r="C33" s="91" t="s">
        <v>2378</v>
      </c>
      <c r="D33">
        <v>12</v>
      </c>
      <c r="E33" t="s">
        <v>207</v>
      </c>
      <c r="F33" t="s">
        <v>208</v>
      </c>
      <c r="G33" t="s">
        <v>200</v>
      </c>
      <c r="H33" s="92">
        <v>0</v>
      </c>
      <c r="I33" s="92">
        <v>0</v>
      </c>
      <c r="J33" s="93">
        <v>0.16594</v>
      </c>
      <c r="K33" s="92">
        <f t="shared" si="0"/>
        <v>8.4655957508604575E-6</v>
      </c>
      <c r="L33" s="92">
        <f>J33/'סכום נכסי הקרן'!$C$42</f>
        <v>2.1713524435074804E-6</v>
      </c>
    </row>
    <row r="34" spans="2:12">
      <c r="B34" s="91" t="s">
        <v>2365</v>
      </c>
      <c r="C34" t="s">
        <v>2379</v>
      </c>
      <c r="D34">
        <v>10</v>
      </c>
      <c r="E34" t="s">
        <v>207</v>
      </c>
      <c r="F34" t="s">
        <v>208</v>
      </c>
      <c r="G34" t="s">
        <v>200</v>
      </c>
      <c r="H34" s="92">
        <v>0</v>
      </c>
      <c r="I34" s="92">
        <v>0</v>
      </c>
      <c r="J34" s="93">
        <v>8.2970000000000002E-2</v>
      </c>
      <c r="K34" s="92">
        <f t="shared" si="0"/>
        <v>4.2327978754302288E-6</v>
      </c>
      <c r="L34" s="92">
        <f>J34/'סכום נכסי הקרן'!$C$42</f>
        <v>1.0856762217537402E-6</v>
      </c>
    </row>
    <row r="35" spans="2:12">
      <c r="B35" s="91" t="s">
        <v>2366</v>
      </c>
      <c r="C35" s="91" t="s">
        <v>2380</v>
      </c>
      <c r="D35">
        <v>20</v>
      </c>
      <c r="E35" t="s">
        <v>207</v>
      </c>
      <c r="F35" t="s">
        <v>208</v>
      </c>
      <c r="G35" t="s">
        <v>200</v>
      </c>
      <c r="H35" s="92">
        <v>0</v>
      </c>
      <c r="I35" s="92">
        <v>0</v>
      </c>
      <c r="J35" s="93">
        <v>2.8680000000000001E-2</v>
      </c>
      <c r="K35" s="92">
        <f t="shared" si="0"/>
        <v>1.4631390028605394E-6</v>
      </c>
      <c r="L35" s="92">
        <f>J35/'סכום נכסי הקרן'!$C$42</f>
        <v>3.752825604422956E-7</v>
      </c>
    </row>
    <row r="36" spans="2:12">
      <c r="B36" s="91" t="s">
        <v>2365</v>
      </c>
      <c r="C36" s="91" t="s">
        <v>2381</v>
      </c>
      <c r="D36">
        <v>10</v>
      </c>
      <c r="E36" t="s">
        <v>207</v>
      </c>
      <c r="F36" t="s">
        <v>208</v>
      </c>
      <c r="G36" t="s">
        <v>203</v>
      </c>
      <c r="H36" s="92">
        <v>0</v>
      </c>
      <c r="I36" s="92">
        <v>0</v>
      </c>
      <c r="J36" s="93">
        <v>5.7398850000000001E-3</v>
      </c>
      <c r="K36" s="92">
        <f t="shared" si="0"/>
        <v>2.928259977487506E-7</v>
      </c>
      <c r="L36" s="92">
        <f>J36/'סכום נכסי הקרן'!$C$42</f>
        <v>7.5107347958309836E-8</v>
      </c>
    </row>
    <row r="37" spans="2:12">
      <c r="B37" s="91" t="s">
        <v>2365</v>
      </c>
      <c r="C37" t="s">
        <v>2382</v>
      </c>
      <c r="D37">
        <v>10</v>
      </c>
      <c r="E37" t="s">
        <v>207</v>
      </c>
      <c r="F37" t="s">
        <v>208</v>
      </c>
      <c r="G37" t="s">
        <v>201</v>
      </c>
      <c r="H37" s="92">
        <v>0</v>
      </c>
      <c r="I37" s="92">
        <v>0</v>
      </c>
      <c r="J37" s="93">
        <v>7.8044400000000004E-4</v>
      </c>
      <c r="K37" s="92">
        <f t="shared" si="0"/>
        <v>3.9815134447297446E-8</v>
      </c>
      <c r="L37" s="92">
        <f>J37/'סכום נכסי הקרן'!$C$42</f>
        <v>1.021223928179313E-8</v>
      </c>
    </row>
    <row r="38" spans="2:12">
      <c r="B38" s="91" t="s">
        <v>2362</v>
      </c>
      <c r="C38" s="91" t="s">
        <v>2383</v>
      </c>
      <c r="D38">
        <v>11</v>
      </c>
      <c r="E38" t="s">
        <v>207</v>
      </c>
      <c r="F38" t="s">
        <v>208</v>
      </c>
      <c r="G38" t="s">
        <v>113</v>
      </c>
      <c r="H38" s="92">
        <v>0</v>
      </c>
      <c r="I38" s="92">
        <v>0</v>
      </c>
      <c r="J38" s="93">
        <v>2.7E-4</v>
      </c>
      <c r="K38" s="92">
        <f t="shared" si="0"/>
        <v>1.3774321156636877E-8</v>
      </c>
      <c r="L38" s="92">
        <f>J38/'סכום נכסי הקרן'!$C$42</f>
        <v>3.532994815879352E-9</v>
      </c>
    </row>
    <row r="39" spans="2:12">
      <c r="B39" s="91" t="s">
        <v>2364</v>
      </c>
      <c r="C39" s="91" t="s">
        <v>218</v>
      </c>
      <c r="D39">
        <v>12</v>
      </c>
      <c r="E39" t="s">
        <v>207</v>
      </c>
      <c r="F39" t="s">
        <v>208</v>
      </c>
      <c r="G39" t="s">
        <v>113</v>
      </c>
      <c r="H39" s="92">
        <v>4.5280000000000001E-2</v>
      </c>
      <c r="I39" s="92">
        <v>4.5280000000000001E-2</v>
      </c>
      <c r="J39" s="93">
        <f>1.207727884+0.00012</f>
        <v>1.207847884</v>
      </c>
      <c r="K39" s="92">
        <f t="shared" si="0"/>
        <v>6.1619572824371427E-5</v>
      </c>
      <c r="L39" s="92">
        <f>J39/'סכום נכסי הקרן'!$C$42</f>
        <v>1.5804890046454981E-5</v>
      </c>
    </row>
    <row r="40" spans="2:12">
      <c r="B40" s="91" t="s">
        <v>2365</v>
      </c>
      <c r="C40" t="s">
        <v>219</v>
      </c>
      <c r="D40">
        <v>10</v>
      </c>
      <c r="E40" t="s">
        <v>207</v>
      </c>
      <c r="F40" t="s">
        <v>208</v>
      </c>
      <c r="G40" t="s">
        <v>113</v>
      </c>
      <c r="H40" s="92">
        <v>4.3729999999999998E-2</v>
      </c>
      <c r="I40" s="92">
        <v>4.3729999999999998E-2</v>
      </c>
      <c r="J40" s="93">
        <f>0.07755022+0.09864</f>
        <v>0.17619022000000001</v>
      </c>
      <c r="K40" s="92">
        <f t="shared" si="0"/>
        <v>8.9885210182907629E-6</v>
      </c>
      <c r="L40" s="92">
        <f>J40/'סכום נכסי הקרן'!$C$42</f>
        <v>2.3054782735875648E-6</v>
      </c>
    </row>
    <row r="41" spans="2:12">
      <c r="B41" s="91" t="s">
        <v>2365</v>
      </c>
      <c r="C41" t="s">
        <v>2384</v>
      </c>
      <c r="D41">
        <v>10</v>
      </c>
      <c r="E41" t="s">
        <v>207</v>
      </c>
      <c r="F41" t="s">
        <v>208</v>
      </c>
      <c r="G41" t="s">
        <v>199</v>
      </c>
      <c r="H41" s="92">
        <v>0</v>
      </c>
      <c r="I41" s="92">
        <v>0</v>
      </c>
      <c r="J41" s="93">
        <v>2.5550199999999999E-2</v>
      </c>
      <c r="K41" s="92">
        <f t="shared" si="0"/>
        <v>1.3034691126529759E-6</v>
      </c>
      <c r="L41" s="92">
        <f>J41/'סכום נכסי הקרן'!$C$42</f>
        <v>3.3432860794326153E-7</v>
      </c>
    </row>
    <row r="42" spans="2:12">
      <c r="B42" s="79" t="s">
        <v>220</v>
      </c>
      <c r="D42" s="16"/>
      <c r="I42" s="80">
        <v>0</v>
      </c>
      <c r="J42" s="81">
        <f>SUM(J43)</f>
        <v>0</v>
      </c>
      <c r="K42" s="80">
        <f t="shared" si="0"/>
        <v>0</v>
      </c>
      <c r="L42" s="80">
        <f>J42/'סכום נכסי הקרן'!$C$42</f>
        <v>0</v>
      </c>
    </row>
    <row r="43" spans="2:12">
      <c r="B43" t="s">
        <v>211</v>
      </c>
      <c r="C43" t="s">
        <v>211</v>
      </c>
      <c r="D43" s="16"/>
      <c r="E43" t="s">
        <v>211</v>
      </c>
      <c r="G43" t="s">
        <v>211</v>
      </c>
      <c r="H43" s="92">
        <v>0</v>
      </c>
      <c r="I43" s="92">
        <v>0</v>
      </c>
      <c r="J43" s="93">
        <v>0</v>
      </c>
      <c r="K43" s="92">
        <f t="shared" si="0"/>
        <v>0</v>
      </c>
      <c r="L43" s="92">
        <f>J43/'סכום נכסי הקרן'!$C$42</f>
        <v>0</v>
      </c>
    </row>
    <row r="44" spans="2:12">
      <c r="B44" s="79" t="s">
        <v>221</v>
      </c>
      <c r="D44" s="16"/>
      <c r="I44" s="80">
        <v>0</v>
      </c>
      <c r="J44" s="81">
        <v>0</v>
      </c>
      <c r="K44" s="80">
        <f t="shared" si="0"/>
        <v>0</v>
      </c>
      <c r="L44" s="80">
        <f>J44/'סכום נכסי הקרן'!$C$42</f>
        <v>0</v>
      </c>
    </row>
    <row r="45" spans="2:12">
      <c r="B45" t="s">
        <v>211</v>
      </c>
      <c r="C45" t="s">
        <v>211</v>
      </c>
      <c r="D45" s="16"/>
      <c r="E45" t="s">
        <v>211</v>
      </c>
      <c r="G45" t="s">
        <v>211</v>
      </c>
      <c r="H45" s="92">
        <v>0</v>
      </c>
      <c r="I45" s="92">
        <v>0</v>
      </c>
      <c r="J45" s="93">
        <v>0</v>
      </c>
      <c r="K45" s="92">
        <f t="shared" si="0"/>
        <v>0</v>
      </c>
      <c r="L45" s="92">
        <f>J45/'סכום נכסי הקרן'!$C$42</f>
        <v>0</v>
      </c>
    </row>
    <row r="46" spans="2:12">
      <c r="B46" s="79" t="s">
        <v>222</v>
      </c>
      <c r="D46" s="16"/>
      <c r="I46" s="80">
        <v>0</v>
      </c>
      <c r="J46" s="81">
        <v>0</v>
      </c>
      <c r="K46" s="80">
        <f t="shared" si="0"/>
        <v>0</v>
      </c>
      <c r="L46" s="80">
        <f>J46/'סכום נכסי הקרן'!$C$42</f>
        <v>0</v>
      </c>
    </row>
    <row r="47" spans="2:12">
      <c r="B47" t="s">
        <v>211</v>
      </c>
      <c r="C47" t="s">
        <v>211</v>
      </c>
      <c r="D47" s="16"/>
      <c r="E47" t="s">
        <v>211</v>
      </c>
      <c r="G47" t="s">
        <v>211</v>
      </c>
      <c r="H47" s="92">
        <v>0</v>
      </c>
      <c r="I47" s="92">
        <v>0</v>
      </c>
      <c r="J47" s="93">
        <v>0</v>
      </c>
      <c r="K47" s="92">
        <f t="shared" si="0"/>
        <v>0</v>
      </c>
      <c r="L47" s="92">
        <f>J47/'סכום נכסי הקרן'!$C$42</f>
        <v>0</v>
      </c>
    </row>
    <row r="48" spans="2:12">
      <c r="B48" s="79" t="s">
        <v>223</v>
      </c>
      <c r="D48" s="16"/>
      <c r="I48" s="80">
        <v>0</v>
      </c>
      <c r="J48" s="81">
        <v>0</v>
      </c>
      <c r="K48" s="80">
        <f t="shared" si="0"/>
        <v>0</v>
      </c>
      <c r="L48" s="80">
        <f>J48/'סכום נכסי הקרן'!$C$42</f>
        <v>0</v>
      </c>
    </row>
    <row r="49" spans="2:12">
      <c r="B49" t="s">
        <v>211</v>
      </c>
      <c r="C49" t="s">
        <v>211</v>
      </c>
      <c r="D49" s="16"/>
      <c r="E49" t="s">
        <v>211</v>
      </c>
      <c r="G49" t="s">
        <v>211</v>
      </c>
      <c r="H49" s="92">
        <v>0</v>
      </c>
      <c r="I49" s="92">
        <v>0</v>
      </c>
      <c r="J49" s="93">
        <v>0</v>
      </c>
      <c r="K49" s="92">
        <f t="shared" si="0"/>
        <v>0</v>
      </c>
      <c r="L49" s="92">
        <f>J49/'סכום נכסי הקרן'!$C$42</f>
        <v>0</v>
      </c>
    </row>
    <row r="50" spans="2:12">
      <c r="B50" s="79" t="s">
        <v>224</v>
      </c>
      <c r="D50" s="16"/>
      <c r="I50" s="80">
        <v>0</v>
      </c>
      <c r="J50" s="81">
        <f>SUM(J51)</f>
        <v>0</v>
      </c>
      <c r="K50" s="80">
        <f t="shared" si="0"/>
        <v>0</v>
      </c>
      <c r="L50" s="80">
        <f>J50/'סכום נכסי הקרן'!$C$42</f>
        <v>0</v>
      </c>
    </row>
    <row r="51" spans="2:12">
      <c r="B51" t="s">
        <v>211</v>
      </c>
      <c r="C51" t="s">
        <v>211</v>
      </c>
      <c r="D51" s="16"/>
      <c r="E51" t="s">
        <v>211</v>
      </c>
      <c r="G51" t="s">
        <v>211</v>
      </c>
      <c r="H51" s="92">
        <v>0</v>
      </c>
      <c r="I51" s="92">
        <v>0</v>
      </c>
      <c r="J51" s="93">
        <v>0</v>
      </c>
      <c r="K51" s="92">
        <f t="shared" si="0"/>
        <v>0</v>
      </c>
      <c r="L51" s="92">
        <f>J51/'סכום נכסי הקרן'!$C$42</f>
        <v>0</v>
      </c>
    </row>
    <row r="52" spans="2:12">
      <c r="B52" s="79" t="s">
        <v>225</v>
      </c>
      <c r="D52" s="16"/>
      <c r="I52" s="80">
        <v>0</v>
      </c>
      <c r="J52" s="81">
        <f>J53+J57</f>
        <v>1088.31502</v>
      </c>
      <c r="K52" s="80">
        <f t="shared" si="0"/>
        <v>5.5521483722487726E-2</v>
      </c>
      <c r="L52" s="80">
        <f>J52/'סכום נכסי הקרן'!$C$42</f>
        <v>1.4240782680383826E-2</v>
      </c>
    </row>
    <row r="53" spans="2:12">
      <c r="B53" s="79" t="s">
        <v>226</v>
      </c>
      <c r="D53" s="16"/>
      <c r="I53" s="80">
        <v>0</v>
      </c>
      <c r="J53" s="81">
        <f>SUM(J54:J56)</f>
        <v>1088.31502</v>
      </c>
      <c r="K53" s="80">
        <f t="shared" si="0"/>
        <v>5.5521483722487726E-2</v>
      </c>
      <c r="L53" s="80">
        <f>J53/'סכום נכסי הקרן'!$C$42</f>
        <v>1.4240782680383826E-2</v>
      </c>
    </row>
    <row r="54" spans="2:12">
      <c r="B54" s="91" t="s">
        <v>2385</v>
      </c>
      <c r="C54" s="91" t="s">
        <v>2386</v>
      </c>
      <c r="D54">
        <v>85</v>
      </c>
      <c r="E54" t="s">
        <v>2387</v>
      </c>
      <c r="F54" t="s">
        <v>213</v>
      </c>
      <c r="G54" t="s">
        <v>110</v>
      </c>
      <c r="H54" s="92">
        <v>3.15E-2</v>
      </c>
      <c r="I54" s="92">
        <v>3.15E-2</v>
      </c>
      <c r="J54" s="93">
        <v>129.64355</v>
      </c>
      <c r="K54" s="92">
        <f t="shared" si="0"/>
        <v>6.6138959021722621E-3</v>
      </c>
      <c r="L54" s="92">
        <f>J54/'סכום נכסי הקרן'!$C$42</f>
        <v>1.6964073706007244E-3</v>
      </c>
    </row>
    <row r="55" spans="2:12">
      <c r="B55" s="91" t="s">
        <v>2385</v>
      </c>
      <c r="C55" s="91" t="s">
        <v>2388</v>
      </c>
      <c r="D55">
        <v>85</v>
      </c>
      <c r="E55" t="s">
        <v>2387</v>
      </c>
      <c r="F55" t="s">
        <v>213</v>
      </c>
      <c r="G55" t="s">
        <v>106</v>
      </c>
      <c r="H55" s="92">
        <v>4.9799999999999997E-2</v>
      </c>
      <c r="I55" s="92">
        <v>4.9799999999999997E-2</v>
      </c>
      <c r="J55" s="93">
        <v>931.36716000000001</v>
      </c>
      <c r="K55" s="92">
        <f t="shared" si="0"/>
        <v>4.751463102438816E-2</v>
      </c>
      <c r="L55" s="92">
        <f>J55/'סכום נכסי הקרן'!$C$42</f>
        <v>1.2187093881334352E-2</v>
      </c>
    </row>
    <row r="56" spans="2:12">
      <c r="B56" s="91" t="s">
        <v>2385</v>
      </c>
      <c r="C56" s="91" t="s">
        <v>2389</v>
      </c>
      <c r="D56">
        <v>85</v>
      </c>
      <c r="E56" t="s">
        <v>2387</v>
      </c>
      <c r="F56" t="s">
        <v>213</v>
      </c>
      <c r="G56" t="s">
        <v>200</v>
      </c>
      <c r="H56" s="92">
        <v>0</v>
      </c>
      <c r="I56" s="92">
        <v>0</v>
      </c>
      <c r="J56" s="93">
        <v>27.304310000000001</v>
      </c>
      <c r="K56" s="92">
        <f t="shared" si="0"/>
        <v>1.3929567959273031E-3</v>
      </c>
      <c r="L56" s="92">
        <f>J56/'סכום נכסי הקרן'!$C$42</f>
        <v>3.5728142844875096E-4</v>
      </c>
    </row>
    <row r="57" spans="2:12">
      <c r="B57" s="79" t="s">
        <v>224</v>
      </c>
      <c r="D57" s="16"/>
      <c r="I57" s="80">
        <v>0</v>
      </c>
      <c r="J57" s="81">
        <v>0</v>
      </c>
      <c r="K57" s="80">
        <f t="shared" si="0"/>
        <v>0</v>
      </c>
      <c r="L57" s="80">
        <f>J57/'סכום נכסי הקרן'!$C$42</f>
        <v>0</v>
      </c>
    </row>
    <row r="58" spans="2:12">
      <c r="B58" t="s">
        <v>211</v>
      </c>
      <c r="C58" t="s">
        <v>211</v>
      </c>
      <c r="D58" s="16"/>
      <c r="E58" t="s">
        <v>211</v>
      </c>
      <c r="G58" t="s">
        <v>211</v>
      </c>
      <c r="H58" s="92">
        <v>0</v>
      </c>
      <c r="I58" s="92">
        <v>0</v>
      </c>
      <c r="J58" s="93">
        <v>0</v>
      </c>
      <c r="K58" s="92">
        <f t="shared" si="0"/>
        <v>0</v>
      </c>
      <c r="L58" s="92">
        <f>J58/'סכום נכסי הקרן'!$C$42</f>
        <v>0</v>
      </c>
    </row>
    <row r="59" spans="2:12">
      <c r="B59" t="s">
        <v>227</v>
      </c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5:5">
      <c r="E497" s="15"/>
    </row>
  </sheetData>
  <mergeCells count="1">
    <mergeCell ref="B7:L7"/>
  </mergeCells>
  <dataValidations count="1">
    <dataValidation allowBlank="1" showInputMessage="1" showErrorMessage="1" sqref="E11 C1:C4" xr:uid="{81CD6FD1-8400-42D7-B0C8-6EE016E27B25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7">
        <v>45106</v>
      </c>
    </row>
    <row r="2" spans="2:49" s="1" customFormat="1">
      <c r="B2" s="2" t="s">
        <v>1</v>
      </c>
      <c r="C2" s="12" t="s">
        <v>2360</v>
      </c>
    </row>
    <row r="3" spans="2:49" s="1" customFormat="1">
      <c r="B3" s="2" t="s">
        <v>2</v>
      </c>
      <c r="C3" s="26" t="s">
        <v>2361</v>
      </c>
    </row>
    <row r="4" spans="2:49" s="1" customFormat="1">
      <c r="B4" s="2" t="s">
        <v>3</v>
      </c>
      <c r="C4" s="88" t="s">
        <v>197</v>
      </c>
    </row>
    <row r="6" spans="2:49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49" ht="26.25" customHeight="1">
      <c r="B7" s="114" t="s">
        <v>143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23717403.609999999</v>
      </c>
      <c r="H11" s="7"/>
      <c r="I11" s="75">
        <v>-229.11712437815399</v>
      </c>
      <c r="J11" s="76">
        <v>1</v>
      </c>
      <c r="K11" s="76">
        <v>-3.0000000000000001E-3</v>
      </c>
      <c r="AW11" s="16"/>
    </row>
    <row r="12" spans="2:49">
      <c r="B12" s="79" t="s">
        <v>204</v>
      </c>
      <c r="C12" s="16"/>
      <c r="D12" s="16"/>
      <c r="G12" s="81">
        <v>22053510.789999999</v>
      </c>
      <c r="I12" s="81">
        <v>-600.66878641903133</v>
      </c>
      <c r="J12" s="80">
        <v>2.6217000000000001</v>
      </c>
      <c r="K12" s="80">
        <v>-7.9000000000000008E-3</v>
      </c>
    </row>
    <row r="13" spans="2:49">
      <c r="B13" s="79" t="s">
        <v>1195</v>
      </c>
      <c r="C13" s="16"/>
      <c r="D13" s="16"/>
      <c r="G13" s="81">
        <v>546449.53</v>
      </c>
      <c r="I13" s="81">
        <v>-22.568133593870002</v>
      </c>
      <c r="J13" s="80">
        <v>9.8500000000000004E-2</v>
      </c>
      <c r="K13" s="80">
        <v>-2.9999999999999997E-4</v>
      </c>
    </row>
    <row r="14" spans="2:49">
      <c r="B14" t="s">
        <v>1462</v>
      </c>
      <c r="C14" t="s">
        <v>1463</v>
      </c>
      <c r="D14" t="s">
        <v>123</v>
      </c>
      <c r="E14" t="s">
        <v>102</v>
      </c>
      <c r="F14" t="s">
        <v>1464</v>
      </c>
      <c r="G14" s="77">
        <v>27305.75</v>
      </c>
      <c r="H14" s="77">
        <v>-3.7968000000000002</v>
      </c>
      <c r="I14" s="77">
        <v>-1.0367447160000001</v>
      </c>
      <c r="J14" s="78">
        <v>4.4999999999999997E-3</v>
      </c>
      <c r="K14" s="78">
        <v>0</v>
      </c>
    </row>
    <row r="15" spans="2:49">
      <c r="B15" t="s">
        <v>1462</v>
      </c>
      <c r="C15" t="s">
        <v>1465</v>
      </c>
      <c r="D15" t="s">
        <v>123</v>
      </c>
      <c r="E15" t="s">
        <v>102</v>
      </c>
      <c r="F15" t="s">
        <v>241</v>
      </c>
      <c r="G15" s="77">
        <v>28387.65</v>
      </c>
      <c r="H15" s="77">
        <v>-3.0135000000000001</v>
      </c>
      <c r="I15" s="77">
        <v>-0.85546183274999998</v>
      </c>
      <c r="J15" s="78">
        <v>3.7000000000000002E-3</v>
      </c>
      <c r="K15" s="78">
        <v>0</v>
      </c>
    </row>
    <row r="16" spans="2:49">
      <c r="B16" t="s">
        <v>1466</v>
      </c>
      <c r="C16" t="s">
        <v>1467</v>
      </c>
      <c r="D16" t="s">
        <v>123</v>
      </c>
      <c r="E16" t="s">
        <v>102</v>
      </c>
      <c r="F16" t="s">
        <v>247</v>
      </c>
      <c r="G16" s="77">
        <v>96153.74</v>
      </c>
      <c r="H16" s="77">
        <v>-5.9061000000000003</v>
      </c>
      <c r="I16" s="77">
        <v>-5.6789360381399998</v>
      </c>
      <c r="J16" s="78">
        <v>2.4799999999999999E-2</v>
      </c>
      <c r="K16" s="78">
        <v>-1E-4</v>
      </c>
    </row>
    <row r="17" spans="2:11">
      <c r="B17" t="s">
        <v>1466</v>
      </c>
      <c r="C17" t="s">
        <v>1468</v>
      </c>
      <c r="D17" t="s">
        <v>123</v>
      </c>
      <c r="E17" t="s">
        <v>102</v>
      </c>
      <c r="F17" t="s">
        <v>238</v>
      </c>
      <c r="G17" s="77">
        <v>101016.98</v>
      </c>
      <c r="H17" s="77">
        <v>-20.2544</v>
      </c>
      <c r="I17" s="77">
        <v>-20.460383197119999</v>
      </c>
      <c r="J17" s="78">
        <v>8.9300000000000004E-2</v>
      </c>
      <c r="K17" s="78">
        <v>-2.9999999999999997E-4</v>
      </c>
    </row>
    <row r="18" spans="2:11">
      <c r="B18" t="s">
        <v>1466</v>
      </c>
      <c r="C18" t="s">
        <v>1469</v>
      </c>
      <c r="D18" t="s">
        <v>123</v>
      </c>
      <c r="E18" t="s">
        <v>102</v>
      </c>
      <c r="F18" t="s">
        <v>241</v>
      </c>
      <c r="G18" s="77">
        <v>24276.93</v>
      </c>
      <c r="H18" s="77">
        <v>18.036999999999999</v>
      </c>
      <c r="I18" s="77">
        <v>4.3788298641000001</v>
      </c>
      <c r="J18" s="78">
        <v>-1.9099999999999999E-2</v>
      </c>
      <c r="K18" s="78">
        <v>1E-4</v>
      </c>
    </row>
    <row r="19" spans="2:11">
      <c r="B19" t="s">
        <v>1470</v>
      </c>
      <c r="C19" t="s">
        <v>1471</v>
      </c>
      <c r="D19" t="s">
        <v>123</v>
      </c>
      <c r="E19" t="s">
        <v>102</v>
      </c>
      <c r="F19" t="s">
        <v>238</v>
      </c>
      <c r="G19" s="77">
        <v>69895.44</v>
      </c>
      <c r="H19" s="77">
        <v>30.247</v>
      </c>
      <c r="I19" s="77">
        <v>21.141273736799999</v>
      </c>
      <c r="J19" s="78">
        <v>-9.2299999999999993E-2</v>
      </c>
      <c r="K19" s="78">
        <v>2.9999999999999997E-4</v>
      </c>
    </row>
    <row r="20" spans="2:11">
      <c r="B20" t="s">
        <v>1470</v>
      </c>
      <c r="C20" t="s">
        <v>1472</v>
      </c>
      <c r="D20" t="s">
        <v>123</v>
      </c>
      <c r="E20" t="s">
        <v>102</v>
      </c>
      <c r="F20" t="s">
        <v>238</v>
      </c>
      <c r="G20" s="77">
        <v>60693.53</v>
      </c>
      <c r="H20" s="77">
        <v>-34.604799999999997</v>
      </c>
      <c r="I20" s="77">
        <v>-21.002874669440001</v>
      </c>
      <c r="J20" s="78">
        <v>9.1700000000000004E-2</v>
      </c>
      <c r="K20" s="78">
        <v>-2.9999999999999997E-4</v>
      </c>
    </row>
    <row r="21" spans="2:11">
      <c r="B21" t="s">
        <v>1473</v>
      </c>
      <c r="C21" t="s">
        <v>1474</v>
      </c>
      <c r="D21" t="s">
        <v>123</v>
      </c>
      <c r="E21" t="s">
        <v>102</v>
      </c>
      <c r="F21" t="s">
        <v>1379</v>
      </c>
      <c r="G21" s="77">
        <v>59476.29</v>
      </c>
      <c r="H21" s="77">
        <v>1.5334000000000001</v>
      </c>
      <c r="I21" s="77">
        <v>0.91200943085999997</v>
      </c>
      <c r="J21" s="78">
        <v>-4.0000000000000001E-3</v>
      </c>
      <c r="K21" s="78">
        <v>0</v>
      </c>
    </row>
    <row r="22" spans="2:11">
      <c r="B22" t="s">
        <v>1475</v>
      </c>
      <c r="C22" t="s">
        <v>1476</v>
      </c>
      <c r="D22" t="s">
        <v>123</v>
      </c>
      <c r="E22" t="s">
        <v>102</v>
      </c>
      <c r="F22" t="s">
        <v>235</v>
      </c>
      <c r="G22" s="77">
        <v>79243.22</v>
      </c>
      <c r="H22" s="77">
        <v>4.3099999999999999E-2</v>
      </c>
      <c r="I22" s="77">
        <v>3.4153827820000003E-2</v>
      </c>
      <c r="J22" s="78">
        <v>-1E-4</v>
      </c>
      <c r="K22" s="78">
        <v>0</v>
      </c>
    </row>
    <row r="23" spans="2:11">
      <c r="B23" s="79" t="s">
        <v>1204</v>
      </c>
      <c r="C23" s="16"/>
      <c r="D23" s="16"/>
      <c r="G23" s="81">
        <v>19100552.210000001</v>
      </c>
      <c r="I23" s="81">
        <v>-504.09827928687599</v>
      </c>
      <c r="J23" s="80">
        <v>2.2002000000000002</v>
      </c>
      <c r="K23" s="80">
        <v>-6.6E-3</v>
      </c>
    </row>
    <row r="24" spans="2:11">
      <c r="B24" t="s">
        <v>1477</v>
      </c>
      <c r="C24" t="s">
        <v>1478</v>
      </c>
      <c r="D24" t="s">
        <v>123</v>
      </c>
      <c r="E24" t="s">
        <v>106</v>
      </c>
      <c r="F24" t="s">
        <v>250</v>
      </c>
      <c r="G24" s="77">
        <v>20533.47</v>
      </c>
      <c r="H24" s="77">
        <v>0.1666</v>
      </c>
      <c r="I24" s="77">
        <v>0.12629874568584001</v>
      </c>
      <c r="J24" s="78">
        <v>-5.9999999999999995E-4</v>
      </c>
      <c r="K24" s="78">
        <v>0</v>
      </c>
    </row>
    <row r="25" spans="2:11">
      <c r="B25" t="s">
        <v>1477</v>
      </c>
      <c r="C25" t="s">
        <v>1479</v>
      </c>
      <c r="D25" t="s">
        <v>123</v>
      </c>
      <c r="E25" t="s">
        <v>106</v>
      </c>
      <c r="F25" t="s">
        <v>250</v>
      </c>
      <c r="G25" s="77">
        <v>23955.72</v>
      </c>
      <c r="H25" s="77">
        <v>2.8400000000000002E-2</v>
      </c>
      <c r="I25" s="77">
        <v>2.511824318016E-2</v>
      </c>
      <c r="J25" s="78">
        <v>-1E-4</v>
      </c>
      <c r="K25" s="78">
        <v>0</v>
      </c>
    </row>
    <row r="26" spans="2:11">
      <c r="B26" t="s">
        <v>1477</v>
      </c>
      <c r="C26" t="s">
        <v>1480</v>
      </c>
      <c r="D26" t="s">
        <v>123</v>
      </c>
      <c r="E26" t="s">
        <v>106</v>
      </c>
      <c r="F26" t="s">
        <v>1379</v>
      </c>
      <c r="G26" s="77">
        <v>65022.66</v>
      </c>
      <c r="H26" s="77">
        <v>0.42770000000000002</v>
      </c>
      <c r="I26" s="77">
        <v>1.0267522768994399</v>
      </c>
      <c r="J26" s="78">
        <v>-4.4999999999999997E-3</v>
      </c>
      <c r="K26" s="78">
        <v>0</v>
      </c>
    </row>
    <row r="27" spans="2:11">
      <c r="B27" t="s">
        <v>1481</v>
      </c>
      <c r="C27" t="s">
        <v>1482</v>
      </c>
      <c r="D27" t="s">
        <v>123</v>
      </c>
      <c r="E27" t="s">
        <v>106</v>
      </c>
      <c r="F27" t="s">
        <v>250</v>
      </c>
      <c r="G27" s="77">
        <v>34222.449999999997</v>
      </c>
      <c r="H27" s="77">
        <v>0.58909999999999996</v>
      </c>
      <c r="I27" s="77">
        <v>0.74432364029139997</v>
      </c>
      <c r="J27" s="78">
        <v>-3.2000000000000002E-3</v>
      </c>
      <c r="K27" s="78">
        <v>0</v>
      </c>
    </row>
    <row r="28" spans="2:11">
      <c r="B28" t="s">
        <v>1483</v>
      </c>
      <c r="C28" t="s">
        <v>1484</v>
      </c>
      <c r="D28" t="s">
        <v>123</v>
      </c>
      <c r="E28" t="s">
        <v>106</v>
      </c>
      <c r="F28" t="s">
        <v>1379</v>
      </c>
      <c r="G28" s="77">
        <v>27377.96</v>
      </c>
      <c r="H28" s="77">
        <v>2.6225000000000001</v>
      </c>
      <c r="I28" s="77">
        <v>2.650808007692</v>
      </c>
      <c r="J28" s="78">
        <v>-1.1599999999999999E-2</v>
      </c>
      <c r="K28" s="78">
        <v>0</v>
      </c>
    </row>
    <row r="29" spans="2:11">
      <c r="B29" t="s">
        <v>1485</v>
      </c>
      <c r="C29" t="s">
        <v>1486</v>
      </c>
      <c r="D29" t="s">
        <v>123</v>
      </c>
      <c r="E29" t="s">
        <v>106</v>
      </c>
      <c r="F29" t="s">
        <v>1379</v>
      </c>
      <c r="G29" s="77">
        <v>27377.96</v>
      </c>
      <c r="H29" s="77">
        <v>2.6036999999999999</v>
      </c>
      <c r="I29" s="77">
        <v>2.6318050751678399</v>
      </c>
      <c r="J29" s="78">
        <v>-1.15E-2</v>
      </c>
      <c r="K29" s="78">
        <v>0</v>
      </c>
    </row>
    <row r="30" spans="2:11">
      <c r="B30" t="s">
        <v>1487</v>
      </c>
      <c r="C30" t="s">
        <v>1488</v>
      </c>
      <c r="D30" t="s">
        <v>123</v>
      </c>
      <c r="E30" t="s">
        <v>106</v>
      </c>
      <c r="F30" t="s">
        <v>1379</v>
      </c>
      <c r="G30" s="77">
        <v>34222.449999999997</v>
      </c>
      <c r="H30" s="77">
        <v>2.8969999999999998</v>
      </c>
      <c r="I30" s="77">
        <v>3.660338798038</v>
      </c>
      <c r="J30" s="78">
        <v>-1.6E-2</v>
      </c>
      <c r="K30" s="78">
        <v>0</v>
      </c>
    </row>
    <row r="31" spans="2:11">
      <c r="B31" t="s">
        <v>1489</v>
      </c>
      <c r="C31" t="s">
        <v>1490</v>
      </c>
      <c r="D31" t="s">
        <v>123</v>
      </c>
      <c r="E31" t="s">
        <v>106</v>
      </c>
      <c r="F31" t="s">
        <v>1379</v>
      </c>
      <c r="G31" s="77">
        <v>31341.25</v>
      </c>
      <c r="H31" s="77">
        <v>1.8345</v>
      </c>
      <c r="I31" s="77">
        <v>2.1227347137749999</v>
      </c>
      <c r="J31" s="78">
        <v>-9.2999999999999992E-3</v>
      </c>
      <c r="K31" s="78">
        <v>0</v>
      </c>
    </row>
    <row r="32" spans="2:11">
      <c r="B32" t="s">
        <v>1489</v>
      </c>
      <c r="C32" t="s">
        <v>1491</v>
      </c>
      <c r="D32" t="s">
        <v>123</v>
      </c>
      <c r="E32" t="s">
        <v>106</v>
      </c>
      <c r="F32" t="s">
        <v>1379</v>
      </c>
      <c r="G32" s="77">
        <v>34222.449999999997</v>
      </c>
      <c r="H32" s="77">
        <v>2.9531000000000001</v>
      </c>
      <c r="I32" s="77">
        <v>3.7312207471473999</v>
      </c>
      <c r="J32" s="78">
        <v>-1.6299999999999999E-2</v>
      </c>
      <c r="K32" s="78">
        <v>0</v>
      </c>
    </row>
    <row r="33" spans="2:11">
      <c r="B33" t="s">
        <v>1492</v>
      </c>
      <c r="C33" t="s">
        <v>1493</v>
      </c>
      <c r="D33" t="s">
        <v>123</v>
      </c>
      <c r="E33" t="s">
        <v>106</v>
      </c>
      <c r="F33" t="s">
        <v>250</v>
      </c>
      <c r="G33" s="77">
        <v>41066.94</v>
      </c>
      <c r="H33" s="77">
        <v>1.6302000000000001</v>
      </c>
      <c r="I33" s="77">
        <v>2.4716952607089602</v>
      </c>
      <c r="J33" s="78">
        <v>-1.0800000000000001E-2</v>
      </c>
      <c r="K33" s="78">
        <v>0</v>
      </c>
    </row>
    <row r="34" spans="2:11">
      <c r="B34" t="s">
        <v>1494</v>
      </c>
      <c r="C34" t="s">
        <v>1495</v>
      </c>
      <c r="D34" t="s">
        <v>123</v>
      </c>
      <c r="E34" t="s">
        <v>106</v>
      </c>
      <c r="F34" t="s">
        <v>1379</v>
      </c>
      <c r="G34" s="77">
        <v>27377.96</v>
      </c>
      <c r="H34" s="77">
        <v>2.4165000000000001</v>
      </c>
      <c r="I34" s="77">
        <v>2.4425843853528</v>
      </c>
      <c r="J34" s="78">
        <v>-1.0699999999999999E-2</v>
      </c>
      <c r="K34" s="78">
        <v>0</v>
      </c>
    </row>
    <row r="35" spans="2:11">
      <c r="B35" t="s">
        <v>1496</v>
      </c>
      <c r="C35" t="s">
        <v>1497</v>
      </c>
      <c r="D35" t="s">
        <v>123</v>
      </c>
      <c r="E35" t="s">
        <v>106</v>
      </c>
      <c r="F35" t="s">
        <v>1379</v>
      </c>
      <c r="G35" s="77">
        <v>34222.449999999997</v>
      </c>
      <c r="H35" s="77">
        <v>2.4178000000000002</v>
      </c>
      <c r="I35" s="77">
        <v>3.0548730224012002</v>
      </c>
      <c r="J35" s="78">
        <v>-1.3299999999999999E-2</v>
      </c>
      <c r="K35" s="78">
        <v>0</v>
      </c>
    </row>
    <row r="36" spans="2:11">
      <c r="B36" t="s">
        <v>1498</v>
      </c>
      <c r="C36" t="s">
        <v>1499</v>
      </c>
      <c r="D36" t="s">
        <v>123</v>
      </c>
      <c r="E36" t="s">
        <v>106</v>
      </c>
      <c r="F36" t="s">
        <v>250</v>
      </c>
      <c r="G36" s="77">
        <v>23955.72</v>
      </c>
      <c r="H36" s="77">
        <v>1.5699000000000001</v>
      </c>
      <c r="I36" s="77">
        <v>1.38849049184976</v>
      </c>
      <c r="J36" s="78">
        <v>-6.1000000000000004E-3</v>
      </c>
      <c r="K36" s="78">
        <v>0</v>
      </c>
    </row>
    <row r="37" spans="2:11">
      <c r="B37" t="s">
        <v>1500</v>
      </c>
      <c r="C37" t="s">
        <v>1501</v>
      </c>
      <c r="D37" t="s">
        <v>123</v>
      </c>
      <c r="E37" t="s">
        <v>106</v>
      </c>
      <c r="F37" t="s">
        <v>1379</v>
      </c>
      <c r="G37" s="77">
        <v>91031.72</v>
      </c>
      <c r="H37" s="77">
        <v>2.3542000000000001</v>
      </c>
      <c r="I37" s="77">
        <v>7.9122098332700803</v>
      </c>
      <c r="J37" s="78">
        <v>-3.4500000000000003E-2</v>
      </c>
      <c r="K37" s="78">
        <v>1E-4</v>
      </c>
    </row>
    <row r="38" spans="2:11">
      <c r="B38" t="s">
        <v>1502</v>
      </c>
      <c r="C38" t="s">
        <v>1503</v>
      </c>
      <c r="D38" t="s">
        <v>123</v>
      </c>
      <c r="E38" t="s">
        <v>106</v>
      </c>
      <c r="F38" t="s">
        <v>1379</v>
      </c>
      <c r="G38" s="77">
        <v>20533.47</v>
      </c>
      <c r="H38" s="77">
        <v>3.4582000000000002</v>
      </c>
      <c r="I38" s="77">
        <v>2.6216465926216799</v>
      </c>
      <c r="J38" s="78">
        <v>-1.14E-2</v>
      </c>
      <c r="K38" s="78">
        <v>0</v>
      </c>
    </row>
    <row r="39" spans="2:11">
      <c r="B39" t="s">
        <v>1502</v>
      </c>
      <c r="C39" t="s">
        <v>1504</v>
      </c>
      <c r="D39" t="s">
        <v>123</v>
      </c>
      <c r="E39" t="s">
        <v>106</v>
      </c>
      <c r="F39" t="s">
        <v>1379</v>
      </c>
      <c r="G39" s="77">
        <v>20533.47</v>
      </c>
      <c r="H39" s="77">
        <v>3.5882000000000001</v>
      </c>
      <c r="I39" s="77">
        <v>2.72019903523368</v>
      </c>
      <c r="J39" s="78">
        <v>-1.1900000000000001E-2</v>
      </c>
      <c r="K39" s="78">
        <v>0</v>
      </c>
    </row>
    <row r="40" spans="2:11">
      <c r="B40" t="s">
        <v>1502</v>
      </c>
      <c r="C40" t="s">
        <v>1505</v>
      </c>
      <c r="D40" t="s">
        <v>123</v>
      </c>
      <c r="E40" t="s">
        <v>106</v>
      </c>
      <c r="F40" t="s">
        <v>1379</v>
      </c>
      <c r="G40" s="77">
        <v>54755.92</v>
      </c>
      <c r="H40" s="77">
        <v>2.0768</v>
      </c>
      <c r="I40" s="77">
        <v>4.1984351346995199</v>
      </c>
      <c r="J40" s="78">
        <v>-1.83E-2</v>
      </c>
      <c r="K40" s="78">
        <v>1E-4</v>
      </c>
    </row>
    <row r="41" spans="2:11">
      <c r="B41" t="s">
        <v>1506</v>
      </c>
      <c r="C41" t="s">
        <v>1507</v>
      </c>
      <c r="D41" t="s">
        <v>123</v>
      </c>
      <c r="E41" t="s">
        <v>106</v>
      </c>
      <c r="F41" t="s">
        <v>1379</v>
      </c>
      <c r="G41" s="77">
        <v>54755.92</v>
      </c>
      <c r="H41" s="77">
        <v>2.9641000000000002</v>
      </c>
      <c r="I41" s="77">
        <v>5.9921906696662397</v>
      </c>
      <c r="J41" s="78">
        <v>-2.6200000000000001E-2</v>
      </c>
      <c r="K41" s="78">
        <v>1E-4</v>
      </c>
    </row>
    <row r="42" spans="2:11">
      <c r="B42" t="s">
        <v>1506</v>
      </c>
      <c r="C42" t="s">
        <v>1508</v>
      </c>
      <c r="D42" t="s">
        <v>123</v>
      </c>
      <c r="E42" t="s">
        <v>106</v>
      </c>
      <c r="F42" t="s">
        <v>1379</v>
      </c>
      <c r="G42" s="77">
        <v>27377.96</v>
      </c>
      <c r="H42" s="77">
        <v>2.9641000000000002</v>
      </c>
      <c r="I42" s="77">
        <v>2.9960953348331198</v>
      </c>
      <c r="J42" s="78">
        <v>-1.3100000000000001E-2</v>
      </c>
      <c r="K42" s="78">
        <v>0</v>
      </c>
    </row>
    <row r="43" spans="2:11">
      <c r="B43" t="s">
        <v>1506</v>
      </c>
      <c r="C43" t="s">
        <v>1509</v>
      </c>
      <c r="D43" t="s">
        <v>123</v>
      </c>
      <c r="E43" t="s">
        <v>106</v>
      </c>
      <c r="F43" t="s">
        <v>1379</v>
      </c>
      <c r="G43" s="77">
        <v>58178.17</v>
      </c>
      <c r="H43" s="77">
        <v>2.0701999999999998</v>
      </c>
      <c r="I43" s="77">
        <v>4.44666132295528</v>
      </c>
      <c r="J43" s="78">
        <v>-1.9400000000000001E-2</v>
      </c>
      <c r="K43" s="78">
        <v>1E-4</v>
      </c>
    </row>
    <row r="44" spans="2:11">
      <c r="B44" t="s">
        <v>1506</v>
      </c>
      <c r="C44" t="s">
        <v>1510</v>
      </c>
      <c r="D44" t="s">
        <v>123</v>
      </c>
      <c r="E44" t="s">
        <v>106</v>
      </c>
      <c r="F44" t="s">
        <v>1379</v>
      </c>
      <c r="G44" s="77">
        <v>65022.66</v>
      </c>
      <c r="H44" s="77">
        <v>2.0701999999999998</v>
      </c>
      <c r="I44" s="77">
        <v>4.9697979042254401</v>
      </c>
      <c r="J44" s="78">
        <v>-2.1700000000000001E-2</v>
      </c>
      <c r="K44" s="78">
        <v>1E-4</v>
      </c>
    </row>
    <row r="45" spans="2:11">
      <c r="B45" t="s">
        <v>1511</v>
      </c>
      <c r="C45" t="s">
        <v>1512</v>
      </c>
      <c r="D45" t="s">
        <v>123</v>
      </c>
      <c r="E45" t="s">
        <v>102</v>
      </c>
      <c r="F45" t="s">
        <v>241</v>
      </c>
      <c r="G45" s="77">
        <v>297254.56</v>
      </c>
      <c r="H45" s="77">
        <v>-4.8510999999999997</v>
      </c>
      <c r="I45" s="77">
        <v>-14.42011596016</v>
      </c>
      <c r="J45" s="78">
        <v>6.2899999999999998E-2</v>
      </c>
      <c r="K45" s="78">
        <v>-2.0000000000000001E-4</v>
      </c>
    </row>
    <row r="46" spans="2:11">
      <c r="B46" t="s">
        <v>1511</v>
      </c>
      <c r="C46" t="s">
        <v>1513</v>
      </c>
      <c r="D46" t="s">
        <v>123</v>
      </c>
      <c r="E46" t="s">
        <v>102</v>
      </c>
      <c r="F46" t="s">
        <v>241</v>
      </c>
      <c r="G46" s="77">
        <v>119847.02</v>
      </c>
      <c r="H46" s="77">
        <v>-4.8630000000000004</v>
      </c>
      <c r="I46" s="77">
        <v>-5.8281605825999998</v>
      </c>
      <c r="J46" s="78">
        <v>2.5399999999999999E-2</v>
      </c>
      <c r="K46" s="78">
        <v>-1E-4</v>
      </c>
    </row>
    <row r="47" spans="2:11">
      <c r="B47" t="s">
        <v>1514</v>
      </c>
      <c r="C47" t="s">
        <v>1515</v>
      </c>
      <c r="D47" t="s">
        <v>123</v>
      </c>
      <c r="E47" t="s">
        <v>102</v>
      </c>
      <c r="F47" t="s">
        <v>241</v>
      </c>
      <c r="G47" s="77">
        <v>207068</v>
      </c>
      <c r="H47" s="77">
        <v>-4.4904000000000002</v>
      </c>
      <c r="I47" s="77">
        <v>-9.2981814719999996</v>
      </c>
      <c r="J47" s="78">
        <v>4.0599999999999997E-2</v>
      </c>
      <c r="K47" s="78">
        <v>-1E-4</v>
      </c>
    </row>
    <row r="48" spans="2:11">
      <c r="B48" t="s">
        <v>1514</v>
      </c>
      <c r="C48" t="s">
        <v>1516</v>
      </c>
      <c r="D48" t="s">
        <v>123</v>
      </c>
      <c r="E48" t="s">
        <v>102</v>
      </c>
      <c r="F48" t="s">
        <v>241</v>
      </c>
      <c r="G48" s="77">
        <v>209194.79</v>
      </c>
      <c r="H48" s="77">
        <v>-4.5260999999999996</v>
      </c>
      <c r="I48" s="77">
        <v>-9.4683653901899998</v>
      </c>
      <c r="J48" s="78">
        <v>4.1300000000000003E-2</v>
      </c>
      <c r="K48" s="78">
        <v>-1E-4</v>
      </c>
    </row>
    <row r="49" spans="2:11">
      <c r="B49" t="s">
        <v>1517</v>
      </c>
      <c r="C49" t="s">
        <v>1518</v>
      </c>
      <c r="D49" t="s">
        <v>123</v>
      </c>
      <c r="E49" t="s">
        <v>102</v>
      </c>
      <c r="F49" t="s">
        <v>250</v>
      </c>
      <c r="G49" s="77">
        <v>74639.16</v>
      </c>
      <c r="H49" s="77">
        <v>-1.5528999999999999</v>
      </c>
      <c r="I49" s="77">
        <v>-1.15907151564</v>
      </c>
      <c r="J49" s="78">
        <v>5.1000000000000004E-3</v>
      </c>
      <c r="K49" s="78">
        <v>0</v>
      </c>
    </row>
    <row r="50" spans="2:11">
      <c r="B50" t="s">
        <v>1517</v>
      </c>
      <c r="C50" t="s">
        <v>1519</v>
      </c>
      <c r="D50" t="s">
        <v>123</v>
      </c>
      <c r="E50" t="s">
        <v>102</v>
      </c>
      <c r="F50" t="s">
        <v>250</v>
      </c>
      <c r="G50" s="77">
        <v>236142.78</v>
      </c>
      <c r="H50" s="77">
        <v>-1.6452</v>
      </c>
      <c r="I50" s="77">
        <v>-3.8850210165600001</v>
      </c>
      <c r="J50" s="78">
        <v>1.7000000000000001E-2</v>
      </c>
      <c r="K50" s="78">
        <v>-1E-4</v>
      </c>
    </row>
    <row r="51" spans="2:11">
      <c r="B51" t="s">
        <v>1517</v>
      </c>
      <c r="C51" t="s">
        <v>1520</v>
      </c>
      <c r="D51" t="s">
        <v>123</v>
      </c>
      <c r="E51" t="s">
        <v>102</v>
      </c>
      <c r="F51" t="s">
        <v>250</v>
      </c>
      <c r="G51" s="77">
        <v>87055.07</v>
      </c>
      <c r="H51" s="77">
        <v>-1.5809</v>
      </c>
      <c r="I51" s="77">
        <v>-1.37625360163</v>
      </c>
      <c r="J51" s="78">
        <v>6.0000000000000001E-3</v>
      </c>
      <c r="K51" s="78">
        <v>0</v>
      </c>
    </row>
    <row r="52" spans="2:11">
      <c r="B52" t="s">
        <v>1521</v>
      </c>
      <c r="C52" t="s">
        <v>1522</v>
      </c>
      <c r="D52" t="s">
        <v>123</v>
      </c>
      <c r="E52" t="s">
        <v>102</v>
      </c>
      <c r="F52" t="s">
        <v>250</v>
      </c>
      <c r="G52" s="77">
        <v>57207.18</v>
      </c>
      <c r="H52" s="77">
        <v>-1.119</v>
      </c>
      <c r="I52" s="77">
        <v>-0.6401483442</v>
      </c>
      <c r="J52" s="78">
        <v>2.8E-3</v>
      </c>
      <c r="K52" s="78">
        <v>0</v>
      </c>
    </row>
    <row r="53" spans="2:11">
      <c r="B53" t="s">
        <v>1521</v>
      </c>
      <c r="C53" t="s">
        <v>1523</v>
      </c>
      <c r="D53" t="s">
        <v>123</v>
      </c>
      <c r="E53" t="s">
        <v>102</v>
      </c>
      <c r="F53" t="s">
        <v>250</v>
      </c>
      <c r="G53" s="77">
        <v>49964.78</v>
      </c>
      <c r="H53" s="77">
        <v>-1.1355999999999999</v>
      </c>
      <c r="I53" s="77">
        <v>-0.56740004168000002</v>
      </c>
      <c r="J53" s="78">
        <v>2.5000000000000001E-3</v>
      </c>
      <c r="K53" s="78">
        <v>0</v>
      </c>
    </row>
    <row r="54" spans="2:11">
      <c r="B54" t="s">
        <v>1521</v>
      </c>
      <c r="C54" t="s">
        <v>1524</v>
      </c>
      <c r="D54" t="s">
        <v>123</v>
      </c>
      <c r="E54" t="s">
        <v>102</v>
      </c>
      <c r="F54" t="s">
        <v>250</v>
      </c>
      <c r="G54" s="77">
        <v>302286.90000000002</v>
      </c>
      <c r="H54" s="77">
        <v>-1.1355999999999999</v>
      </c>
      <c r="I54" s="77">
        <v>-3.4327700364</v>
      </c>
      <c r="J54" s="78">
        <v>1.4999999999999999E-2</v>
      </c>
      <c r="K54" s="78">
        <v>0</v>
      </c>
    </row>
    <row r="55" spans="2:11">
      <c r="B55" t="s">
        <v>1525</v>
      </c>
      <c r="C55" t="s">
        <v>1526</v>
      </c>
      <c r="D55" t="s">
        <v>123</v>
      </c>
      <c r="E55" t="s">
        <v>102</v>
      </c>
      <c r="F55" t="s">
        <v>241</v>
      </c>
      <c r="G55" s="77">
        <v>91152.89</v>
      </c>
      <c r="H55" s="77">
        <v>-1.2878000000000001</v>
      </c>
      <c r="I55" s="77">
        <v>-1.17386691742</v>
      </c>
      <c r="J55" s="78">
        <v>5.1000000000000004E-3</v>
      </c>
      <c r="K55" s="78">
        <v>0</v>
      </c>
    </row>
    <row r="56" spans="2:11">
      <c r="B56" t="s">
        <v>1525</v>
      </c>
      <c r="C56" t="s">
        <v>1527</v>
      </c>
      <c r="D56" t="s">
        <v>123</v>
      </c>
      <c r="E56" t="s">
        <v>102</v>
      </c>
      <c r="F56" t="s">
        <v>241</v>
      </c>
      <c r="G56" s="77">
        <v>208580.36</v>
      </c>
      <c r="H56" s="77">
        <v>-2.7088000000000001</v>
      </c>
      <c r="I56" s="77">
        <v>-5.6500247916799999</v>
      </c>
      <c r="J56" s="78">
        <v>2.47E-2</v>
      </c>
      <c r="K56" s="78">
        <v>-1E-4</v>
      </c>
    </row>
    <row r="57" spans="2:11">
      <c r="B57" t="s">
        <v>1525</v>
      </c>
      <c r="C57" t="s">
        <v>1528</v>
      </c>
      <c r="D57" t="s">
        <v>123</v>
      </c>
      <c r="E57" t="s">
        <v>102</v>
      </c>
      <c r="F57" t="s">
        <v>241</v>
      </c>
      <c r="G57" s="77">
        <v>73555</v>
      </c>
      <c r="H57" s="77">
        <v>-2.7948</v>
      </c>
      <c r="I57" s="77">
        <v>-2.0557151400000002</v>
      </c>
      <c r="J57" s="78">
        <v>8.9999999999999993E-3</v>
      </c>
      <c r="K57" s="78">
        <v>0</v>
      </c>
    </row>
    <row r="58" spans="2:11">
      <c r="B58" t="s">
        <v>1525</v>
      </c>
      <c r="C58" t="s">
        <v>1529</v>
      </c>
      <c r="D58" t="s">
        <v>123</v>
      </c>
      <c r="E58" t="s">
        <v>102</v>
      </c>
      <c r="F58" t="s">
        <v>241</v>
      </c>
      <c r="G58" s="77">
        <v>124672.39</v>
      </c>
      <c r="H58" s="77">
        <v>-1.0791999999999999</v>
      </c>
      <c r="I58" s="77">
        <v>-1.3454644328800001</v>
      </c>
      <c r="J58" s="78">
        <v>5.8999999999999999E-3</v>
      </c>
      <c r="K58" s="78">
        <v>0</v>
      </c>
    </row>
    <row r="59" spans="2:11">
      <c r="B59" t="s">
        <v>1525</v>
      </c>
      <c r="C59" t="s">
        <v>1530</v>
      </c>
      <c r="D59" t="s">
        <v>123</v>
      </c>
      <c r="E59" t="s">
        <v>102</v>
      </c>
      <c r="F59" t="s">
        <v>241</v>
      </c>
      <c r="G59" s="77">
        <v>236584.93</v>
      </c>
      <c r="H59" s="77">
        <v>-1.2041999999999999</v>
      </c>
      <c r="I59" s="77">
        <v>-2.8489557270599999</v>
      </c>
      <c r="J59" s="78">
        <v>1.24E-2</v>
      </c>
      <c r="K59" s="78">
        <v>0</v>
      </c>
    </row>
    <row r="60" spans="2:11">
      <c r="B60" t="s">
        <v>1531</v>
      </c>
      <c r="C60" t="s">
        <v>1532</v>
      </c>
      <c r="D60" t="s">
        <v>123</v>
      </c>
      <c r="E60" t="s">
        <v>102</v>
      </c>
      <c r="F60" t="s">
        <v>250</v>
      </c>
      <c r="G60" s="77">
        <v>50079.76</v>
      </c>
      <c r="H60" s="77">
        <v>-0.90339999999999998</v>
      </c>
      <c r="I60" s="77">
        <v>-0.45242055184000002</v>
      </c>
      <c r="J60" s="78">
        <v>2E-3</v>
      </c>
      <c r="K60" s="78">
        <v>0</v>
      </c>
    </row>
    <row r="61" spans="2:11">
      <c r="B61" t="s">
        <v>1531</v>
      </c>
      <c r="C61" t="s">
        <v>1533</v>
      </c>
      <c r="D61" t="s">
        <v>123</v>
      </c>
      <c r="E61" t="s">
        <v>102</v>
      </c>
      <c r="F61" t="s">
        <v>1379</v>
      </c>
      <c r="G61" s="77">
        <v>175504.36</v>
      </c>
      <c r="H61" s="77">
        <v>-0.77390000000000003</v>
      </c>
      <c r="I61" s="77">
        <v>-1.35822824204</v>
      </c>
      <c r="J61" s="78">
        <v>5.8999999999999999E-3</v>
      </c>
      <c r="K61" s="78">
        <v>0</v>
      </c>
    </row>
    <row r="62" spans="2:11">
      <c r="B62" t="s">
        <v>1531</v>
      </c>
      <c r="C62" t="s">
        <v>1534</v>
      </c>
      <c r="D62" t="s">
        <v>123</v>
      </c>
      <c r="E62" t="s">
        <v>102</v>
      </c>
      <c r="F62" t="s">
        <v>1379</v>
      </c>
      <c r="G62" s="77">
        <v>125391.06</v>
      </c>
      <c r="H62" s="77">
        <v>-0.74919999999999998</v>
      </c>
      <c r="I62" s="77">
        <v>-0.93942982151999999</v>
      </c>
      <c r="J62" s="78">
        <v>4.1000000000000003E-3</v>
      </c>
      <c r="K62" s="78">
        <v>0</v>
      </c>
    </row>
    <row r="63" spans="2:11">
      <c r="B63" t="s">
        <v>1535</v>
      </c>
      <c r="C63" t="s">
        <v>1536</v>
      </c>
      <c r="D63" t="s">
        <v>123</v>
      </c>
      <c r="E63" t="s">
        <v>102</v>
      </c>
      <c r="F63" t="s">
        <v>244</v>
      </c>
      <c r="G63" s="77">
        <v>2257.8200000000002</v>
      </c>
      <c r="H63" s="77">
        <v>-2.2254</v>
      </c>
      <c r="I63" s="77">
        <v>-5.0245526280000001E-2</v>
      </c>
      <c r="J63" s="78">
        <v>2.0000000000000001E-4</v>
      </c>
      <c r="K63" s="78">
        <v>0</v>
      </c>
    </row>
    <row r="64" spans="2:11">
      <c r="B64" t="s">
        <v>1535</v>
      </c>
      <c r="C64" t="s">
        <v>1537</v>
      </c>
      <c r="D64" t="s">
        <v>123</v>
      </c>
      <c r="E64" t="s">
        <v>102</v>
      </c>
      <c r="F64" t="s">
        <v>244</v>
      </c>
      <c r="G64" s="77">
        <v>90262.8</v>
      </c>
      <c r="H64" s="77">
        <v>-2.2820999999999998</v>
      </c>
      <c r="I64" s="77">
        <v>-2.0598873588000002</v>
      </c>
      <c r="J64" s="78">
        <v>8.9999999999999993E-3</v>
      </c>
      <c r="K64" s="78">
        <v>0</v>
      </c>
    </row>
    <row r="65" spans="2:11">
      <c r="B65" t="s">
        <v>1535</v>
      </c>
      <c r="C65" t="s">
        <v>1538</v>
      </c>
      <c r="D65" t="s">
        <v>123</v>
      </c>
      <c r="E65" t="s">
        <v>102</v>
      </c>
      <c r="F65" t="s">
        <v>250</v>
      </c>
      <c r="G65" s="77">
        <v>85626.8</v>
      </c>
      <c r="H65" s="77">
        <v>0.2666</v>
      </c>
      <c r="I65" s="77">
        <v>0.2282810488</v>
      </c>
      <c r="J65" s="78">
        <v>-1E-3</v>
      </c>
      <c r="K65" s="78">
        <v>0</v>
      </c>
    </row>
    <row r="66" spans="2:11">
      <c r="B66" t="s">
        <v>1535</v>
      </c>
      <c r="C66" t="s">
        <v>1539</v>
      </c>
      <c r="D66" t="s">
        <v>123</v>
      </c>
      <c r="E66" t="s">
        <v>102</v>
      </c>
      <c r="F66" t="s">
        <v>244</v>
      </c>
      <c r="G66" s="77">
        <v>51297.33</v>
      </c>
      <c r="H66" s="77">
        <v>-3.1734</v>
      </c>
      <c r="I66" s="77">
        <v>-1.6278694702200001</v>
      </c>
      <c r="J66" s="78">
        <v>7.1000000000000004E-3</v>
      </c>
      <c r="K66" s="78">
        <v>0</v>
      </c>
    </row>
    <row r="67" spans="2:11">
      <c r="B67" t="s">
        <v>1535</v>
      </c>
      <c r="C67" t="s">
        <v>1540</v>
      </c>
      <c r="D67" t="s">
        <v>123</v>
      </c>
      <c r="E67" t="s">
        <v>102</v>
      </c>
      <c r="F67" t="s">
        <v>250</v>
      </c>
      <c r="G67" s="77">
        <v>63191.75</v>
      </c>
      <c r="H67" s="77">
        <v>0.29360000000000003</v>
      </c>
      <c r="I67" s="77">
        <v>0.18553097800000001</v>
      </c>
      <c r="J67" s="78">
        <v>-8.0000000000000004E-4</v>
      </c>
      <c r="K67" s="78">
        <v>0</v>
      </c>
    </row>
    <row r="68" spans="2:11">
      <c r="B68" t="s">
        <v>1535</v>
      </c>
      <c r="C68" t="s">
        <v>1541</v>
      </c>
      <c r="D68" t="s">
        <v>123</v>
      </c>
      <c r="E68" t="s">
        <v>102</v>
      </c>
      <c r="F68" t="s">
        <v>250</v>
      </c>
      <c r="G68" s="77">
        <v>25269.86</v>
      </c>
      <c r="H68" s="77">
        <v>0.2666</v>
      </c>
      <c r="I68" s="77">
        <v>6.7369446760000007E-2</v>
      </c>
      <c r="J68" s="78">
        <v>-2.9999999999999997E-4</v>
      </c>
      <c r="K68" s="78">
        <v>0</v>
      </c>
    </row>
    <row r="69" spans="2:11">
      <c r="B69" t="s">
        <v>1535</v>
      </c>
      <c r="C69" t="s">
        <v>1542</v>
      </c>
      <c r="D69" t="s">
        <v>123</v>
      </c>
      <c r="E69" t="s">
        <v>102</v>
      </c>
      <c r="F69" t="s">
        <v>244</v>
      </c>
      <c r="G69" s="77">
        <v>8000.44</v>
      </c>
      <c r="H69" s="77">
        <v>-2.2254999999999998</v>
      </c>
      <c r="I69" s="77">
        <v>-0.1780497922</v>
      </c>
      <c r="J69" s="78">
        <v>8.0000000000000004E-4</v>
      </c>
      <c r="K69" s="78">
        <v>0</v>
      </c>
    </row>
    <row r="70" spans="2:11">
      <c r="B70" t="s">
        <v>1543</v>
      </c>
      <c r="C70" t="s">
        <v>1544</v>
      </c>
      <c r="D70" t="s">
        <v>123</v>
      </c>
      <c r="E70" t="s">
        <v>102</v>
      </c>
      <c r="F70" t="s">
        <v>241</v>
      </c>
      <c r="G70" s="77">
        <v>100747.39</v>
      </c>
      <c r="H70" s="77">
        <v>-2.7892999999999999</v>
      </c>
      <c r="I70" s="77">
        <v>-2.81014694927</v>
      </c>
      <c r="J70" s="78">
        <v>1.23E-2</v>
      </c>
      <c r="K70" s="78">
        <v>0</v>
      </c>
    </row>
    <row r="71" spans="2:11">
      <c r="B71" t="s">
        <v>1543</v>
      </c>
      <c r="C71" t="s">
        <v>1545</v>
      </c>
      <c r="D71" t="s">
        <v>123</v>
      </c>
      <c r="E71" t="s">
        <v>102</v>
      </c>
      <c r="F71" t="s">
        <v>241</v>
      </c>
      <c r="G71" s="77">
        <v>97785.86</v>
      </c>
      <c r="H71" s="77">
        <v>-2.7892999999999999</v>
      </c>
      <c r="I71" s="77">
        <v>-2.7275409929799999</v>
      </c>
      <c r="J71" s="78">
        <v>1.1900000000000001E-2</v>
      </c>
      <c r="K71" s="78">
        <v>0</v>
      </c>
    </row>
    <row r="72" spans="2:11">
      <c r="B72" t="s">
        <v>1546</v>
      </c>
      <c r="C72" t="s">
        <v>1547</v>
      </c>
      <c r="D72" t="s">
        <v>123</v>
      </c>
      <c r="E72" t="s">
        <v>102</v>
      </c>
      <c r="F72" t="s">
        <v>250</v>
      </c>
      <c r="G72" s="77">
        <v>99546.26</v>
      </c>
      <c r="H72" s="77">
        <v>-1.2649999999999999</v>
      </c>
      <c r="I72" s="77">
        <v>-1.2592601889999999</v>
      </c>
      <c r="J72" s="78">
        <v>5.4999999999999997E-3</v>
      </c>
      <c r="K72" s="78">
        <v>0</v>
      </c>
    </row>
    <row r="73" spans="2:11">
      <c r="B73" t="s">
        <v>1546</v>
      </c>
      <c r="C73" t="s">
        <v>1548</v>
      </c>
      <c r="D73" t="s">
        <v>123</v>
      </c>
      <c r="E73" t="s">
        <v>102</v>
      </c>
      <c r="F73" t="s">
        <v>250</v>
      </c>
      <c r="G73" s="77">
        <v>273752.21999999997</v>
      </c>
      <c r="H73" s="77">
        <v>-1.2649999999999999</v>
      </c>
      <c r="I73" s="77">
        <v>-3.4629655829999999</v>
      </c>
      <c r="J73" s="78">
        <v>1.5100000000000001E-2</v>
      </c>
      <c r="K73" s="78">
        <v>0</v>
      </c>
    </row>
    <row r="74" spans="2:11">
      <c r="B74" t="s">
        <v>1546</v>
      </c>
      <c r="C74" t="s">
        <v>1549</v>
      </c>
      <c r="D74" t="s">
        <v>123</v>
      </c>
      <c r="E74" t="s">
        <v>102</v>
      </c>
      <c r="F74" t="s">
        <v>250</v>
      </c>
      <c r="G74" s="77">
        <v>87174.85</v>
      </c>
      <c r="H74" s="77">
        <v>-1.1815</v>
      </c>
      <c r="I74" s="77">
        <v>-1.02997085275</v>
      </c>
      <c r="J74" s="78">
        <v>4.4999999999999997E-3</v>
      </c>
      <c r="K74" s="78">
        <v>0</v>
      </c>
    </row>
    <row r="75" spans="2:11">
      <c r="B75" t="s">
        <v>1546</v>
      </c>
      <c r="C75" t="s">
        <v>1550</v>
      </c>
      <c r="D75" t="s">
        <v>123</v>
      </c>
      <c r="E75" t="s">
        <v>102</v>
      </c>
      <c r="F75" t="s">
        <v>250</v>
      </c>
      <c r="G75" s="77">
        <v>310996.51</v>
      </c>
      <c r="H75" s="77">
        <v>-1.2928999999999999</v>
      </c>
      <c r="I75" s="77">
        <v>-4.0208738777899997</v>
      </c>
      <c r="J75" s="78">
        <v>1.7500000000000002E-2</v>
      </c>
      <c r="K75" s="78">
        <v>-1E-4</v>
      </c>
    </row>
    <row r="76" spans="2:11">
      <c r="B76" t="s">
        <v>1546</v>
      </c>
      <c r="C76" t="s">
        <v>1551</v>
      </c>
      <c r="D76" t="s">
        <v>123</v>
      </c>
      <c r="E76" t="s">
        <v>102</v>
      </c>
      <c r="F76" t="s">
        <v>250</v>
      </c>
      <c r="G76" s="77">
        <v>7178.63</v>
      </c>
      <c r="H76" s="77">
        <v>-1.2650999999999999</v>
      </c>
      <c r="I76" s="77">
        <v>-9.0816848130000002E-2</v>
      </c>
      <c r="J76" s="78">
        <v>4.0000000000000002E-4</v>
      </c>
      <c r="K76" s="78">
        <v>0</v>
      </c>
    </row>
    <row r="77" spans="2:11">
      <c r="B77" t="s">
        <v>1552</v>
      </c>
      <c r="C77" t="s">
        <v>1553</v>
      </c>
      <c r="D77" t="s">
        <v>123</v>
      </c>
      <c r="E77" t="s">
        <v>102</v>
      </c>
      <c r="F77" t="s">
        <v>241</v>
      </c>
      <c r="G77" s="77">
        <v>2265.7199999999998</v>
      </c>
      <c r="H77" s="77">
        <v>-1.5636000000000001</v>
      </c>
      <c r="I77" s="77">
        <v>-3.5426797920000003E-2</v>
      </c>
      <c r="J77" s="78">
        <v>2.0000000000000001E-4</v>
      </c>
      <c r="K77" s="78">
        <v>0</v>
      </c>
    </row>
    <row r="78" spans="2:11">
      <c r="B78" t="s">
        <v>1552</v>
      </c>
      <c r="C78" t="s">
        <v>1554</v>
      </c>
      <c r="D78" t="s">
        <v>123</v>
      </c>
      <c r="E78" t="s">
        <v>102</v>
      </c>
      <c r="F78" t="s">
        <v>241</v>
      </c>
      <c r="G78" s="77">
        <v>33969.86</v>
      </c>
      <c r="H78" s="77">
        <v>-1.6115999999999999</v>
      </c>
      <c r="I78" s="77">
        <v>-0.54745826375999995</v>
      </c>
      <c r="J78" s="78">
        <v>2.3999999999999998E-3</v>
      </c>
      <c r="K78" s="78">
        <v>0</v>
      </c>
    </row>
    <row r="79" spans="2:11">
      <c r="B79" t="s">
        <v>1552</v>
      </c>
      <c r="C79" t="s">
        <v>1555</v>
      </c>
      <c r="D79" t="s">
        <v>123</v>
      </c>
      <c r="E79" t="s">
        <v>102</v>
      </c>
      <c r="F79" t="s">
        <v>241</v>
      </c>
      <c r="G79" s="77">
        <v>74433.83</v>
      </c>
      <c r="H79" s="77">
        <v>-1.2725</v>
      </c>
      <c r="I79" s="77">
        <v>-0.94717048675000004</v>
      </c>
      <c r="J79" s="78">
        <v>4.1000000000000003E-3</v>
      </c>
      <c r="K79" s="78">
        <v>0</v>
      </c>
    </row>
    <row r="80" spans="2:11">
      <c r="B80" t="s">
        <v>1552</v>
      </c>
      <c r="C80" t="s">
        <v>1556</v>
      </c>
      <c r="D80" t="s">
        <v>123</v>
      </c>
      <c r="E80" t="s">
        <v>102</v>
      </c>
      <c r="F80" t="s">
        <v>241</v>
      </c>
      <c r="G80" s="77">
        <v>74187.429999999993</v>
      </c>
      <c r="H80" s="77">
        <v>-1.6088</v>
      </c>
      <c r="I80" s="77">
        <v>-1.1935273738400001</v>
      </c>
      <c r="J80" s="78">
        <v>5.1999999999999998E-3</v>
      </c>
      <c r="K80" s="78">
        <v>0</v>
      </c>
    </row>
    <row r="81" spans="2:11">
      <c r="B81" t="s">
        <v>1552</v>
      </c>
      <c r="C81" t="s">
        <v>1557</v>
      </c>
      <c r="D81" t="s">
        <v>123</v>
      </c>
      <c r="E81" t="s">
        <v>102</v>
      </c>
      <c r="F81" t="s">
        <v>241</v>
      </c>
      <c r="G81" s="77">
        <v>74177.16</v>
      </c>
      <c r="H81" s="77">
        <v>-1.6229</v>
      </c>
      <c r="I81" s="77">
        <v>-1.2038211296400001</v>
      </c>
      <c r="J81" s="78">
        <v>5.3E-3</v>
      </c>
      <c r="K81" s="78">
        <v>0</v>
      </c>
    </row>
    <row r="82" spans="2:11">
      <c r="B82" t="s">
        <v>1552</v>
      </c>
      <c r="C82" t="s">
        <v>1558</v>
      </c>
      <c r="D82" t="s">
        <v>123</v>
      </c>
      <c r="E82" t="s">
        <v>102</v>
      </c>
      <c r="F82" t="s">
        <v>241</v>
      </c>
      <c r="G82" s="77">
        <v>282037.07</v>
      </c>
      <c r="H82" s="77">
        <v>-1.5639000000000001</v>
      </c>
      <c r="I82" s="77">
        <v>-4.4107777377300001</v>
      </c>
      <c r="J82" s="78">
        <v>1.9300000000000001E-2</v>
      </c>
      <c r="K82" s="78">
        <v>-1E-4</v>
      </c>
    </row>
    <row r="83" spans="2:11">
      <c r="B83" t="s">
        <v>1559</v>
      </c>
      <c r="C83" t="s">
        <v>1560</v>
      </c>
      <c r="D83" t="s">
        <v>123</v>
      </c>
      <c r="E83" t="s">
        <v>102</v>
      </c>
      <c r="F83" t="s">
        <v>1379</v>
      </c>
      <c r="G83" s="77">
        <v>237267.67</v>
      </c>
      <c r="H83" s="77">
        <v>-0.43109999999999998</v>
      </c>
      <c r="I83" s="77">
        <v>-1.0228609253700001</v>
      </c>
      <c r="J83" s="78">
        <v>4.4999999999999997E-3</v>
      </c>
      <c r="K83" s="78">
        <v>0</v>
      </c>
    </row>
    <row r="84" spans="2:11">
      <c r="B84" t="s">
        <v>1561</v>
      </c>
      <c r="C84" t="s">
        <v>1562</v>
      </c>
      <c r="D84" t="s">
        <v>123</v>
      </c>
      <c r="E84" t="s">
        <v>102</v>
      </c>
      <c r="F84" t="s">
        <v>244</v>
      </c>
      <c r="G84" s="77">
        <v>124484.98</v>
      </c>
      <c r="H84" s="77">
        <v>-2.9367999999999999</v>
      </c>
      <c r="I84" s="77">
        <v>-3.65587489264</v>
      </c>
      <c r="J84" s="78">
        <v>1.6E-2</v>
      </c>
      <c r="K84" s="78">
        <v>0</v>
      </c>
    </row>
    <row r="85" spans="2:11">
      <c r="B85" t="s">
        <v>1561</v>
      </c>
      <c r="C85" t="s">
        <v>1563</v>
      </c>
      <c r="D85" t="s">
        <v>123</v>
      </c>
      <c r="E85" t="s">
        <v>102</v>
      </c>
      <c r="F85" t="s">
        <v>244</v>
      </c>
      <c r="G85" s="77">
        <v>112312.06</v>
      </c>
      <c r="H85" s="77">
        <v>-2.9079000000000002</v>
      </c>
      <c r="I85" s="77">
        <v>-3.2659223927399998</v>
      </c>
      <c r="J85" s="78">
        <v>1.43E-2</v>
      </c>
      <c r="K85" s="78">
        <v>0</v>
      </c>
    </row>
    <row r="86" spans="2:11">
      <c r="B86" t="s">
        <v>1561</v>
      </c>
      <c r="C86" t="s">
        <v>1564</v>
      </c>
      <c r="D86" t="s">
        <v>123</v>
      </c>
      <c r="E86" t="s">
        <v>102</v>
      </c>
      <c r="F86" t="s">
        <v>244</v>
      </c>
      <c r="G86" s="77">
        <v>7128.83</v>
      </c>
      <c r="H86" s="77">
        <v>-2.9367000000000001</v>
      </c>
      <c r="I86" s="77">
        <v>-0.20935235060999999</v>
      </c>
      <c r="J86" s="78">
        <v>8.9999999999999998E-4</v>
      </c>
      <c r="K86" s="78">
        <v>0</v>
      </c>
    </row>
    <row r="87" spans="2:11">
      <c r="B87" t="s">
        <v>1561</v>
      </c>
      <c r="C87" t="s">
        <v>1565</v>
      </c>
      <c r="D87" t="s">
        <v>123</v>
      </c>
      <c r="E87" t="s">
        <v>102</v>
      </c>
      <c r="F87" t="s">
        <v>244</v>
      </c>
      <c r="G87" s="77">
        <v>889.18</v>
      </c>
      <c r="H87" s="77">
        <v>-1.8837999999999999</v>
      </c>
      <c r="I87" s="77">
        <v>-1.675037284E-2</v>
      </c>
      <c r="J87" s="78">
        <v>1E-4</v>
      </c>
      <c r="K87" s="78">
        <v>0</v>
      </c>
    </row>
    <row r="88" spans="2:11">
      <c r="B88" t="s">
        <v>1566</v>
      </c>
      <c r="C88" t="s">
        <v>1567</v>
      </c>
      <c r="D88" t="s">
        <v>123</v>
      </c>
      <c r="E88" t="s">
        <v>102</v>
      </c>
      <c r="F88" t="s">
        <v>244</v>
      </c>
      <c r="G88" s="77">
        <v>167739.29</v>
      </c>
      <c r="H88" s="77">
        <v>-1.8516999999999999</v>
      </c>
      <c r="I88" s="77">
        <v>-3.1060284329300001</v>
      </c>
      <c r="J88" s="78">
        <v>1.3599999999999999E-2</v>
      </c>
      <c r="K88" s="78">
        <v>0</v>
      </c>
    </row>
    <row r="89" spans="2:11">
      <c r="B89" t="s">
        <v>1566</v>
      </c>
      <c r="C89" t="s">
        <v>1568</v>
      </c>
      <c r="D89" t="s">
        <v>123</v>
      </c>
      <c r="E89" t="s">
        <v>102</v>
      </c>
      <c r="F89" t="s">
        <v>244</v>
      </c>
      <c r="G89" s="77">
        <v>147923.12</v>
      </c>
      <c r="H89" s="77">
        <v>-1.9083000000000001</v>
      </c>
      <c r="I89" s="77">
        <v>-2.8228168989600002</v>
      </c>
      <c r="J89" s="78">
        <v>1.23E-2</v>
      </c>
      <c r="K89" s="78">
        <v>0</v>
      </c>
    </row>
    <row r="90" spans="2:11">
      <c r="B90" t="s">
        <v>1566</v>
      </c>
      <c r="C90" t="s">
        <v>1569</v>
      </c>
      <c r="D90" t="s">
        <v>123</v>
      </c>
      <c r="E90" t="s">
        <v>102</v>
      </c>
      <c r="F90" t="s">
        <v>244</v>
      </c>
      <c r="G90" s="77">
        <v>108476.95</v>
      </c>
      <c r="H90" s="77">
        <v>-1.9083000000000001</v>
      </c>
      <c r="I90" s="77">
        <v>-2.0700656368499999</v>
      </c>
      <c r="J90" s="78">
        <v>8.9999999999999993E-3</v>
      </c>
      <c r="K90" s="78">
        <v>0</v>
      </c>
    </row>
    <row r="91" spans="2:11">
      <c r="B91" t="s">
        <v>1566</v>
      </c>
      <c r="C91" t="s">
        <v>1570</v>
      </c>
      <c r="D91" t="s">
        <v>123</v>
      </c>
      <c r="E91" t="s">
        <v>102</v>
      </c>
      <c r="F91" t="s">
        <v>244</v>
      </c>
      <c r="G91" s="77">
        <v>123303.49</v>
      </c>
      <c r="H91" s="77">
        <v>-1.88</v>
      </c>
      <c r="I91" s="77">
        <v>-2.3181056120000001</v>
      </c>
      <c r="J91" s="78">
        <v>1.01E-2</v>
      </c>
      <c r="K91" s="78">
        <v>0</v>
      </c>
    </row>
    <row r="92" spans="2:11">
      <c r="B92" t="s">
        <v>1566</v>
      </c>
      <c r="C92" t="s">
        <v>1571</v>
      </c>
      <c r="D92" t="s">
        <v>123</v>
      </c>
      <c r="E92" t="s">
        <v>102</v>
      </c>
      <c r="F92" t="s">
        <v>235</v>
      </c>
      <c r="G92" s="77">
        <v>123341.13</v>
      </c>
      <c r="H92" s="77">
        <v>-1.8489</v>
      </c>
      <c r="I92" s="77">
        <v>-2.2804541525699999</v>
      </c>
      <c r="J92" s="78">
        <v>0.01</v>
      </c>
      <c r="K92" s="78">
        <v>0</v>
      </c>
    </row>
    <row r="93" spans="2:11">
      <c r="B93" t="s">
        <v>1566</v>
      </c>
      <c r="C93" t="s">
        <v>1572</v>
      </c>
      <c r="D93" t="s">
        <v>123</v>
      </c>
      <c r="E93" t="s">
        <v>102</v>
      </c>
      <c r="F93" t="s">
        <v>235</v>
      </c>
      <c r="G93" s="77">
        <v>98768.73</v>
      </c>
      <c r="H93" s="77">
        <v>-1.7501</v>
      </c>
      <c r="I93" s="77">
        <v>-1.7285515437300001</v>
      </c>
      <c r="J93" s="78">
        <v>7.4999999999999997E-3</v>
      </c>
      <c r="K93" s="78">
        <v>0</v>
      </c>
    </row>
    <row r="94" spans="2:11">
      <c r="B94" t="s">
        <v>1573</v>
      </c>
      <c r="C94" t="s">
        <v>1574</v>
      </c>
      <c r="D94" t="s">
        <v>123</v>
      </c>
      <c r="E94" t="s">
        <v>102</v>
      </c>
      <c r="F94" t="s">
        <v>238</v>
      </c>
      <c r="G94" s="77">
        <v>93986.14</v>
      </c>
      <c r="H94" s="77">
        <v>-10.336399999999999</v>
      </c>
      <c r="I94" s="77">
        <v>-9.7147833749599997</v>
      </c>
      <c r="J94" s="78">
        <v>4.24E-2</v>
      </c>
      <c r="K94" s="78">
        <v>-1E-4</v>
      </c>
    </row>
    <row r="95" spans="2:11">
      <c r="B95" t="s">
        <v>1573</v>
      </c>
      <c r="C95" t="s">
        <v>1575</v>
      </c>
      <c r="D95" t="s">
        <v>123</v>
      </c>
      <c r="E95" t="s">
        <v>102</v>
      </c>
      <c r="F95" t="s">
        <v>238</v>
      </c>
      <c r="G95" s="77">
        <v>136991.1</v>
      </c>
      <c r="H95" s="77">
        <v>-10.210699999999999</v>
      </c>
      <c r="I95" s="77">
        <v>-13.987750247699999</v>
      </c>
      <c r="J95" s="78">
        <v>6.1100000000000002E-2</v>
      </c>
      <c r="K95" s="78">
        <v>-2.0000000000000001E-4</v>
      </c>
    </row>
    <row r="96" spans="2:11">
      <c r="B96" t="s">
        <v>1573</v>
      </c>
      <c r="C96" t="s">
        <v>1576</v>
      </c>
      <c r="D96" t="s">
        <v>123</v>
      </c>
      <c r="E96" t="s">
        <v>102</v>
      </c>
      <c r="F96" t="s">
        <v>238</v>
      </c>
      <c r="G96" s="77">
        <v>79916.27</v>
      </c>
      <c r="H96" s="77">
        <v>-10.2041</v>
      </c>
      <c r="I96" s="77">
        <v>-8.1547361070700006</v>
      </c>
      <c r="J96" s="78">
        <v>3.56E-2</v>
      </c>
      <c r="K96" s="78">
        <v>-1E-4</v>
      </c>
    </row>
    <row r="97" spans="2:11">
      <c r="B97" t="s">
        <v>1577</v>
      </c>
      <c r="C97" t="s">
        <v>1578</v>
      </c>
      <c r="D97" t="s">
        <v>123</v>
      </c>
      <c r="E97" t="s">
        <v>102</v>
      </c>
      <c r="F97" t="s">
        <v>238</v>
      </c>
      <c r="G97" s="77">
        <v>31121.86</v>
      </c>
      <c r="H97" s="77">
        <v>-11.0642</v>
      </c>
      <c r="I97" s="77">
        <v>-3.4433848341200002</v>
      </c>
      <c r="J97" s="78">
        <v>1.4999999999999999E-2</v>
      </c>
      <c r="K97" s="78">
        <v>0</v>
      </c>
    </row>
    <row r="98" spans="2:11">
      <c r="B98" t="s">
        <v>1577</v>
      </c>
      <c r="C98" t="s">
        <v>1579</v>
      </c>
      <c r="D98" t="s">
        <v>123</v>
      </c>
      <c r="E98" t="s">
        <v>102</v>
      </c>
      <c r="F98" t="s">
        <v>238</v>
      </c>
      <c r="G98" s="77">
        <v>79293.42</v>
      </c>
      <c r="H98" s="77">
        <v>-11.0642</v>
      </c>
      <c r="I98" s="77">
        <v>-8.7731825756399999</v>
      </c>
      <c r="J98" s="78">
        <v>3.8300000000000001E-2</v>
      </c>
      <c r="K98" s="78">
        <v>-1E-4</v>
      </c>
    </row>
    <row r="99" spans="2:11">
      <c r="B99" t="s">
        <v>1577</v>
      </c>
      <c r="C99" t="s">
        <v>1580</v>
      </c>
      <c r="D99" t="s">
        <v>123</v>
      </c>
      <c r="E99" t="s">
        <v>102</v>
      </c>
      <c r="F99" t="s">
        <v>238</v>
      </c>
      <c r="G99" s="77">
        <v>169991.46</v>
      </c>
      <c r="H99" s="77">
        <v>-11.0139</v>
      </c>
      <c r="I99" s="77">
        <v>-18.722689412939999</v>
      </c>
      <c r="J99" s="78">
        <v>8.1699999999999995E-2</v>
      </c>
      <c r="K99" s="78">
        <v>-2.0000000000000001E-4</v>
      </c>
    </row>
    <row r="100" spans="2:11">
      <c r="B100" t="s">
        <v>1577</v>
      </c>
      <c r="C100" t="s">
        <v>1581</v>
      </c>
      <c r="D100" t="s">
        <v>123</v>
      </c>
      <c r="E100" t="s">
        <v>102</v>
      </c>
      <c r="F100" t="s">
        <v>238</v>
      </c>
      <c r="G100" s="77">
        <v>90621.05</v>
      </c>
      <c r="H100" s="77">
        <v>-11.0642</v>
      </c>
      <c r="I100" s="77">
        <v>-10.0264942141</v>
      </c>
      <c r="J100" s="78">
        <v>4.3799999999999999E-2</v>
      </c>
      <c r="K100" s="78">
        <v>-1E-4</v>
      </c>
    </row>
    <row r="101" spans="2:11">
      <c r="B101" t="s">
        <v>1582</v>
      </c>
      <c r="C101" t="s">
        <v>1583</v>
      </c>
      <c r="D101" t="s">
        <v>123</v>
      </c>
      <c r="E101" t="s">
        <v>102</v>
      </c>
      <c r="F101" t="s">
        <v>1379</v>
      </c>
      <c r="G101" s="77">
        <v>127444.4</v>
      </c>
      <c r="H101" s="77">
        <v>0.88980000000000004</v>
      </c>
      <c r="I101" s="77">
        <v>1.1340002711999999</v>
      </c>
      <c r="J101" s="78">
        <v>-4.8999999999999998E-3</v>
      </c>
      <c r="K101" s="78">
        <v>0</v>
      </c>
    </row>
    <row r="102" spans="2:11">
      <c r="B102" t="s">
        <v>1582</v>
      </c>
      <c r="C102" t="s">
        <v>1584</v>
      </c>
      <c r="D102" t="s">
        <v>123</v>
      </c>
      <c r="E102" t="s">
        <v>102</v>
      </c>
      <c r="F102" t="s">
        <v>1379</v>
      </c>
      <c r="G102" s="77">
        <v>76481.02</v>
      </c>
      <c r="H102" s="77">
        <v>0.90849999999999997</v>
      </c>
      <c r="I102" s="77">
        <v>0.69483006670000003</v>
      </c>
      <c r="J102" s="78">
        <v>-3.0000000000000001E-3</v>
      </c>
      <c r="K102" s="78">
        <v>0</v>
      </c>
    </row>
    <row r="103" spans="2:11">
      <c r="B103" t="s">
        <v>1582</v>
      </c>
      <c r="C103" t="s">
        <v>1585</v>
      </c>
      <c r="D103" t="s">
        <v>123</v>
      </c>
      <c r="E103" t="s">
        <v>102</v>
      </c>
      <c r="F103" t="s">
        <v>1379</v>
      </c>
      <c r="G103" s="77">
        <v>101943.75</v>
      </c>
      <c r="H103" s="77">
        <v>0.87839999999999996</v>
      </c>
      <c r="I103" s="77">
        <v>0.89547390000000004</v>
      </c>
      <c r="J103" s="78">
        <v>-3.8999999999999998E-3</v>
      </c>
      <c r="K103" s="78">
        <v>0</v>
      </c>
    </row>
    <row r="104" spans="2:11">
      <c r="B104" t="s">
        <v>1586</v>
      </c>
      <c r="C104" t="s">
        <v>1587</v>
      </c>
      <c r="D104" t="s">
        <v>123</v>
      </c>
      <c r="E104" t="s">
        <v>102</v>
      </c>
      <c r="F104" t="s">
        <v>250</v>
      </c>
      <c r="G104" s="77">
        <v>312160.08</v>
      </c>
      <c r="H104" s="77">
        <v>-0.89339999999999997</v>
      </c>
      <c r="I104" s="77">
        <v>-2.7888381547200001</v>
      </c>
      <c r="J104" s="78">
        <v>1.2200000000000001E-2</v>
      </c>
      <c r="K104" s="78">
        <v>0</v>
      </c>
    </row>
    <row r="105" spans="2:11">
      <c r="B105" t="s">
        <v>1586</v>
      </c>
      <c r="C105" t="s">
        <v>1588</v>
      </c>
      <c r="D105" t="s">
        <v>123</v>
      </c>
      <c r="E105" t="s">
        <v>102</v>
      </c>
      <c r="F105" t="s">
        <v>250</v>
      </c>
      <c r="G105" s="77">
        <v>5404.11</v>
      </c>
      <c r="H105" s="77">
        <v>-0.86599999999999999</v>
      </c>
      <c r="I105" s="77">
        <v>-4.6799592600000002E-2</v>
      </c>
      <c r="J105" s="78">
        <v>2.0000000000000001E-4</v>
      </c>
      <c r="K105" s="78">
        <v>0</v>
      </c>
    </row>
    <row r="106" spans="2:11">
      <c r="B106" t="s">
        <v>1589</v>
      </c>
      <c r="C106" t="s">
        <v>1590</v>
      </c>
      <c r="D106" t="s">
        <v>123</v>
      </c>
      <c r="E106" t="s">
        <v>102</v>
      </c>
      <c r="F106" t="s">
        <v>238</v>
      </c>
      <c r="G106" s="77">
        <v>217175.67</v>
      </c>
      <c r="H106" s="77">
        <v>-10.0611</v>
      </c>
      <c r="I106" s="77">
        <v>-21.85026133437</v>
      </c>
      <c r="J106" s="78">
        <v>9.5399999999999999E-2</v>
      </c>
      <c r="K106" s="78">
        <v>-2.9999999999999997E-4</v>
      </c>
    </row>
    <row r="107" spans="2:11">
      <c r="B107" t="s">
        <v>1589</v>
      </c>
      <c r="C107" t="s">
        <v>1591</v>
      </c>
      <c r="D107" t="s">
        <v>123</v>
      </c>
      <c r="E107" t="s">
        <v>102</v>
      </c>
      <c r="F107" t="s">
        <v>238</v>
      </c>
      <c r="G107" s="77">
        <v>109773.57</v>
      </c>
      <c r="H107" s="77">
        <v>-10.0183</v>
      </c>
      <c r="I107" s="77">
        <v>-10.99744556331</v>
      </c>
      <c r="J107" s="78">
        <v>4.8000000000000001E-2</v>
      </c>
      <c r="K107" s="78">
        <v>-1E-4</v>
      </c>
    </row>
    <row r="108" spans="2:11">
      <c r="B108" t="s">
        <v>1589</v>
      </c>
      <c r="C108" t="s">
        <v>1592</v>
      </c>
      <c r="D108" t="s">
        <v>123</v>
      </c>
      <c r="E108" t="s">
        <v>102</v>
      </c>
      <c r="F108" t="s">
        <v>238</v>
      </c>
      <c r="G108" s="77">
        <v>107419.07</v>
      </c>
      <c r="H108" s="77">
        <v>-10.0875</v>
      </c>
      <c r="I108" s="77">
        <v>-10.835898686249999</v>
      </c>
      <c r="J108" s="78">
        <v>4.7300000000000002E-2</v>
      </c>
      <c r="K108" s="78">
        <v>-1E-4</v>
      </c>
    </row>
    <row r="109" spans="2:11">
      <c r="B109" t="s">
        <v>1593</v>
      </c>
      <c r="C109" t="s">
        <v>1594</v>
      </c>
      <c r="D109" t="s">
        <v>123</v>
      </c>
      <c r="E109" t="s">
        <v>102</v>
      </c>
      <c r="F109" t="s">
        <v>1379</v>
      </c>
      <c r="G109" s="77">
        <v>127239.07</v>
      </c>
      <c r="H109" s="77">
        <v>0.73250000000000004</v>
      </c>
      <c r="I109" s="77">
        <v>0.93202618775000001</v>
      </c>
      <c r="J109" s="78">
        <v>-4.1000000000000003E-3</v>
      </c>
      <c r="K109" s="78">
        <v>0</v>
      </c>
    </row>
    <row r="110" spans="2:11">
      <c r="B110" t="s">
        <v>1593</v>
      </c>
      <c r="C110" t="s">
        <v>1595</v>
      </c>
      <c r="D110" t="s">
        <v>123</v>
      </c>
      <c r="E110" t="s">
        <v>102</v>
      </c>
      <c r="F110" t="s">
        <v>1379</v>
      </c>
      <c r="G110" s="77">
        <v>254615.03</v>
      </c>
      <c r="H110" s="77">
        <v>0.78590000000000004</v>
      </c>
      <c r="I110" s="77">
        <v>2.0010195207699999</v>
      </c>
      <c r="J110" s="78">
        <v>-8.6999999999999994E-3</v>
      </c>
      <c r="K110" s="78">
        <v>0</v>
      </c>
    </row>
    <row r="111" spans="2:11">
      <c r="B111" t="s">
        <v>1596</v>
      </c>
      <c r="C111" t="s">
        <v>1597</v>
      </c>
      <c r="D111" t="s">
        <v>123</v>
      </c>
      <c r="E111" t="s">
        <v>102</v>
      </c>
      <c r="F111" t="s">
        <v>250</v>
      </c>
      <c r="G111" s="77">
        <v>92770.1</v>
      </c>
      <c r="H111" s="77">
        <v>0.51249999999999996</v>
      </c>
      <c r="I111" s="77">
        <v>0.47544676250000001</v>
      </c>
      <c r="J111" s="78">
        <v>-2.0999999999999999E-3</v>
      </c>
      <c r="K111" s="78">
        <v>0</v>
      </c>
    </row>
    <row r="112" spans="2:11">
      <c r="B112" t="s">
        <v>1596</v>
      </c>
      <c r="C112" t="s">
        <v>1598</v>
      </c>
      <c r="D112" t="s">
        <v>123</v>
      </c>
      <c r="E112" t="s">
        <v>102</v>
      </c>
      <c r="F112" t="s">
        <v>250</v>
      </c>
      <c r="G112" s="77">
        <v>76035.44</v>
      </c>
      <c r="H112" s="77">
        <v>0.59309999999999996</v>
      </c>
      <c r="I112" s="77">
        <v>0.45096619463999998</v>
      </c>
      <c r="J112" s="78">
        <v>-2E-3</v>
      </c>
      <c r="K112" s="78">
        <v>0</v>
      </c>
    </row>
    <row r="113" spans="2:11">
      <c r="B113" t="s">
        <v>1596</v>
      </c>
      <c r="C113" t="s">
        <v>1599</v>
      </c>
      <c r="D113" t="s">
        <v>123</v>
      </c>
      <c r="E113" t="s">
        <v>102</v>
      </c>
      <c r="F113" t="s">
        <v>250</v>
      </c>
      <c r="G113" s="77">
        <v>55714.15</v>
      </c>
      <c r="H113" s="77">
        <v>0.51249999999999996</v>
      </c>
      <c r="I113" s="77">
        <v>0.28553501874999998</v>
      </c>
      <c r="J113" s="78">
        <v>-1.1999999999999999E-3</v>
      </c>
      <c r="K113" s="78">
        <v>0</v>
      </c>
    </row>
    <row r="114" spans="2:11">
      <c r="B114" t="s">
        <v>1596</v>
      </c>
      <c r="C114" t="s">
        <v>1600</v>
      </c>
      <c r="D114" t="s">
        <v>123</v>
      </c>
      <c r="E114" t="s">
        <v>102</v>
      </c>
      <c r="F114" t="s">
        <v>250</v>
      </c>
      <c r="G114" s="77">
        <v>822.48</v>
      </c>
      <c r="H114" s="77">
        <v>0.5927</v>
      </c>
      <c r="I114" s="77">
        <v>4.8748389599999999E-3</v>
      </c>
      <c r="J114" s="78">
        <v>0</v>
      </c>
      <c r="K114" s="78">
        <v>0</v>
      </c>
    </row>
    <row r="115" spans="2:11">
      <c r="B115" t="s">
        <v>1601</v>
      </c>
      <c r="C115" t="s">
        <v>1602</v>
      </c>
      <c r="D115" t="s">
        <v>123</v>
      </c>
      <c r="E115" t="s">
        <v>102</v>
      </c>
      <c r="F115" t="s">
        <v>244</v>
      </c>
      <c r="G115" s="77">
        <v>90636.39</v>
      </c>
      <c r="H115" s="77">
        <v>-1.5228999999999999</v>
      </c>
      <c r="I115" s="77">
        <v>-1.3803015833100001</v>
      </c>
      <c r="J115" s="78">
        <v>6.0000000000000001E-3</v>
      </c>
      <c r="K115" s="78">
        <v>0</v>
      </c>
    </row>
    <row r="116" spans="2:11">
      <c r="B116" t="s">
        <v>1603</v>
      </c>
      <c r="C116" t="s">
        <v>1604</v>
      </c>
      <c r="D116" t="s">
        <v>123</v>
      </c>
      <c r="E116" t="s">
        <v>102</v>
      </c>
      <c r="F116" t="s">
        <v>244</v>
      </c>
      <c r="G116" s="77">
        <v>143349.63</v>
      </c>
      <c r="H116" s="77">
        <v>-1.4476</v>
      </c>
      <c r="I116" s="77">
        <v>-2.0751292438800002</v>
      </c>
      <c r="J116" s="78">
        <v>9.1000000000000004E-3</v>
      </c>
      <c r="K116" s="78">
        <v>0</v>
      </c>
    </row>
    <row r="117" spans="2:11">
      <c r="B117" t="s">
        <v>1603</v>
      </c>
      <c r="C117" t="s">
        <v>1605</v>
      </c>
      <c r="D117" t="s">
        <v>123</v>
      </c>
      <c r="E117" t="s">
        <v>102</v>
      </c>
      <c r="F117" t="s">
        <v>244</v>
      </c>
      <c r="G117" s="77">
        <v>185417.23</v>
      </c>
      <c r="H117" s="77">
        <v>-1.4195</v>
      </c>
      <c r="I117" s="77">
        <v>-2.6319975798500002</v>
      </c>
      <c r="J117" s="78">
        <v>1.15E-2</v>
      </c>
      <c r="K117" s="78">
        <v>0</v>
      </c>
    </row>
    <row r="118" spans="2:11">
      <c r="B118" t="s">
        <v>1606</v>
      </c>
      <c r="C118" t="s">
        <v>1607</v>
      </c>
      <c r="D118" t="s">
        <v>123</v>
      </c>
      <c r="E118" t="s">
        <v>102</v>
      </c>
      <c r="F118" t="s">
        <v>244</v>
      </c>
      <c r="G118" s="77">
        <v>22377.65</v>
      </c>
      <c r="H118" s="77">
        <v>-2.7942999999999998</v>
      </c>
      <c r="I118" s="77">
        <v>-0.62529867395000005</v>
      </c>
      <c r="J118" s="78">
        <v>2.7000000000000001E-3</v>
      </c>
      <c r="K118" s="78">
        <v>0</v>
      </c>
    </row>
    <row r="119" spans="2:11">
      <c r="B119" t="s">
        <v>1606</v>
      </c>
      <c r="C119" t="s">
        <v>1608</v>
      </c>
      <c r="D119" t="s">
        <v>123</v>
      </c>
      <c r="E119" t="s">
        <v>102</v>
      </c>
      <c r="F119" t="s">
        <v>244</v>
      </c>
      <c r="G119" s="77">
        <v>201335.2</v>
      </c>
      <c r="H119" s="77">
        <v>-2.9182999999999999</v>
      </c>
      <c r="I119" s="77">
        <v>-5.8755651416000001</v>
      </c>
      <c r="J119" s="78">
        <v>2.5600000000000001E-2</v>
      </c>
      <c r="K119" s="78">
        <v>-1E-4</v>
      </c>
    </row>
    <row r="120" spans="2:11">
      <c r="B120" t="s">
        <v>1606</v>
      </c>
      <c r="C120" t="s">
        <v>1609</v>
      </c>
      <c r="D120" t="s">
        <v>123</v>
      </c>
      <c r="E120" t="s">
        <v>102</v>
      </c>
      <c r="F120" t="s">
        <v>244</v>
      </c>
      <c r="G120" s="77">
        <v>68275.7</v>
      </c>
      <c r="H120" s="77">
        <v>-3.0078</v>
      </c>
      <c r="I120" s="77">
        <v>-2.0535965046000002</v>
      </c>
      <c r="J120" s="78">
        <v>8.9999999999999993E-3</v>
      </c>
      <c r="K120" s="78">
        <v>0</v>
      </c>
    </row>
    <row r="121" spans="2:11">
      <c r="B121" t="s">
        <v>1606</v>
      </c>
      <c r="C121" t="s">
        <v>1610</v>
      </c>
      <c r="D121" t="s">
        <v>123</v>
      </c>
      <c r="E121" t="s">
        <v>102</v>
      </c>
      <c r="F121" t="s">
        <v>244</v>
      </c>
      <c r="G121" s="77">
        <v>146608.98000000001</v>
      </c>
      <c r="H121" s="77">
        <v>-2.7942999999999998</v>
      </c>
      <c r="I121" s="77">
        <v>-4.0966947281400001</v>
      </c>
      <c r="J121" s="78">
        <v>1.7899999999999999E-2</v>
      </c>
      <c r="K121" s="78">
        <v>-1E-4</v>
      </c>
    </row>
    <row r="122" spans="2:11">
      <c r="B122" t="s">
        <v>1606</v>
      </c>
      <c r="C122" t="s">
        <v>1611</v>
      </c>
      <c r="D122" t="s">
        <v>123</v>
      </c>
      <c r="E122" t="s">
        <v>102</v>
      </c>
      <c r="F122" t="s">
        <v>244</v>
      </c>
      <c r="G122" s="77">
        <v>85416.5</v>
      </c>
      <c r="H122" s="77">
        <v>-2.9211</v>
      </c>
      <c r="I122" s="77">
        <v>-2.4951013815</v>
      </c>
      <c r="J122" s="78">
        <v>1.09E-2</v>
      </c>
      <c r="K122" s="78">
        <v>0</v>
      </c>
    </row>
    <row r="123" spans="2:11">
      <c r="B123" t="s">
        <v>1606</v>
      </c>
      <c r="C123" t="s">
        <v>1612</v>
      </c>
      <c r="D123" t="s">
        <v>123</v>
      </c>
      <c r="E123" t="s">
        <v>102</v>
      </c>
      <c r="F123" t="s">
        <v>244</v>
      </c>
      <c r="G123" s="77">
        <v>8447.7999999999993</v>
      </c>
      <c r="H123" s="77">
        <v>-2.9180999999999999</v>
      </c>
      <c r="I123" s="77">
        <v>-0.2465152518</v>
      </c>
      <c r="J123" s="78">
        <v>1.1000000000000001E-3</v>
      </c>
      <c r="K123" s="78">
        <v>0</v>
      </c>
    </row>
    <row r="124" spans="2:11">
      <c r="B124" t="s">
        <v>1613</v>
      </c>
      <c r="C124" t="s">
        <v>1614</v>
      </c>
      <c r="D124" t="s">
        <v>123</v>
      </c>
      <c r="E124" t="s">
        <v>102</v>
      </c>
      <c r="F124" t="s">
        <v>244</v>
      </c>
      <c r="G124" s="77">
        <v>112458.67</v>
      </c>
      <c r="H124" s="77">
        <v>-2.0853999999999999</v>
      </c>
      <c r="I124" s="77">
        <v>-2.34521310418</v>
      </c>
      <c r="J124" s="78">
        <v>1.0200000000000001E-2</v>
      </c>
      <c r="K124" s="78">
        <v>0</v>
      </c>
    </row>
    <row r="125" spans="2:11">
      <c r="B125" t="s">
        <v>1613</v>
      </c>
      <c r="C125" t="s">
        <v>1615</v>
      </c>
      <c r="D125" t="s">
        <v>123</v>
      </c>
      <c r="E125" t="s">
        <v>102</v>
      </c>
      <c r="F125" t="s">
        <v>244</v>
      </c>
      <c r="G125" s="77">
        <v>73345.55</v>
      </c>
      <c r="H125" s="77">
        <v>-2.5484</v>
      </c>
      <c r="I125" s="77">
        <v>-1.8691379962000001</v>
      </c>
      <c r="J125" s="78">
        <v>8.2000000000000007E-3</v>
      </c>
      <c r="K125" s="78">
        <v>0</v>
      </c>
    </row>
    <row r="126" spans="2:11">
      <c r="B126" t="s">
        <v>1613</v>
      </c>
      <c r="C126" t="s">
        <v>1616</v>
      </c>
      <c r="D126" t="s">
        <v>123</v>
      </c>
      <c r="E126" t="s">
        <v>102</v>
      </c>
      <c r="F126" t="s">
        <v>244</v>
      </c>
      <c r="G126" s="77">
        <v>122797</v>
      </c>
      <c r="H126" s="77">
        <v>-2.0853999999999999</v>
      </c>
      <c r="I126" s="77">
        <v>-2.5608086380000001</v>
      </c>
      <c r="J126" s="78">
        <v>1.12E-2</v>
      </c>
      <c r="K126" s="78">
        <v>0</v>
      </c>
    </row>
    <row r="127" spans="2:11">
      <c r="B127" t="s">
        <v>1617</v>
      </c>
      <c r="C127" t="s">
        <v>1618</v>
      </c>
      <c r="D127" t="s">
        <v>123</v>
      </c>
      <c r="E127" t="s">
        <v>102</v>
      </c>
      <c r="F127" t="s">
        <v>244</v>
      </c>
      <c r="G127" s="77">
        <v>112020.35</v>
      </c>
      <c r="H127" s="77">
        <v>-0.8952</v>
      </c>
      <c r="I127" s="77">
        <v>-1.0028061732</v>
      </c>
      <c r="J127" s="78">
        <v>4.4000000000000003E-3</v>
      </c>
      <c r="K127" s="78">
        <v>0</v>
      </c>
    </row>
    <row r="128" spans="2:11">
      <c r="B128" t="s">
        <v>1617</v>
      </c>
      <c r="C128" t="s">
        <v>1619</v>
      </c>
      <c r="D128" t="s">
        <v>123</v>
      </c>
      <c r="E128" t="s">
        <v>102</v>
      </c>
      <c r="F128" t="s">
        <v>235</v>
      </c>
      <c r="G128" s="77">
        <v>98812.53</v>
      </c>
      <c r="H128" s="77">
        <v>-1.6724000000000001</v>
      </c>
      <c r="I128" s="77">
        <v>-1.6525407517199999</v>
      </c>
      <c r="J128" s="78">
        <v>7.1999999999999998E-3</v>
      </c>
      <c r="K128" s="78">
        <v>0</v>
      </c>
    </row>
    <row r="129" spans="2:11">
      <c r="B129" t="s">
        <v>1617</v>
      </c>
      <c r="C129" t="s">
        <v>1620</v>
      </c>
      <c r="D129" t="s">
        <v>123</v>
      </c>
      <c r="E129" t="s">
        <v>102</v>
      </c>
      <c r="F129" t="s">
        <v>235</v>
      </c>
      <c r="G129" s="77">
        <v>123618.33</v>
      </c>
      <c r="H129" s="77">
        <v>-1.5880000000000001</v>
      </c>
      <c r="I129" s="77">
        <v>-1.9630590804000001</v>
      </c>
      <c r="J129" s="78">
        <v>8.6E-3</v>
      </c>
      <c r="K129" s="78">
        <v>0</v>
      </c>
    </row>
    <row r="130" spans="2:11">
      <c r="B130" t="s">
        <v>1621</v>
      </c>
      <c r="C130" t="s">
        <v>1622</v>
      </c>
      <c r="D130" t="s">
        <v>123</v>
      </c>
      <c r="E130" t="s">
        <v>102</v>
      </c>
      <c r="F130" t="s">
        <v>1379</v>
      </c>
      <c r="G130" s="77">
        <v>100417.37</v>
      </c>
      <c r="H130" s="77">
        <v>-3.2389000000000001</v>
      </c>
      <c r="I130" s="77">
        <v>-3.2524181969299999</v>
      </c>
      <c r="J130" s="78">
        <v>1.4200000000000001E-2</v>
      </c>
      <c r="K130" s="78">
        <v>0</v>
      </c>
    </row>
    <row r="131" spans="2:11">
      <c r="B131" t="s">
        <v>1621</v>
      </c>
      <c r="C131" t="s">
        <v>1623</v>
      </c>
      <c r="D131" t="s">
        <v>123</v>
      </c>
      <c r="E131" t="s">
        <v>102</v>
      </c>
      <c r="F131" t="s">
        <v>1379</v>
      </c>
      <c r="G131" s="77">
        <v>120433.14</v>
      </c>
      <c r="H131" s="77">
        <v>-3.2968999999999999</v>
      </c>
      <c r="I131" s="77">
        <v>-3.9705601926599998</v>
      </c>
      <c r="J131" s="78">
        <v>1.7299999999999999E-2</v>
      </c>
      <c r="K131" s="78">
        <v>-1E-4</v>
      </c>
    </row>
    <row r="132" spans="2:11">
      <c r="B132" t="s">
        <v>1621</v>
      </c>
      <c r="C132" t="s">
        <v>1624</v>
      </c>
      <c r="D132" t="s">
        <v>123</v>
      </c>
      <c r="E132" t="s">
        <v>102</v>
      </c>
      <c r="F132" t="s">
        <v>238</v>
      </c>
      <c r="G132" s="77">
        <v>105644.7</v>
      </c>
      <c r="H132" s="77">
        <v>-7.1517999999999997</v>
      </c>
      <c r="I132" s="77">
        <v>-7.5554976545999999</v>
      </c>
      <c r="J132" s="78">
        <v>3.3000000000000002E-2</v>
      </c>
      <c r="K132" s="78">
        <v>-1E-4</v>
      </c>
    </row>
    <row r="133" spans="2:11">
      <c r="B133" t="s">
        <v>1621</v>
      </c>
      <c r="C133" t="s">
        <v>1625</v>
      </c>
      <c r="D133" t="s">
        <v>123</v>
      </c>
      <c r="E133" t="s">
        <v>102</v>
      </c>
      <c r="F133" t="s">
        <v>238</v>
      </c>
      <c r="G133" s="77">
        <v>108102.56</v>
      </c>
      <c r="H133" s="77">
        <v>-7.0425000000000004</v>
      </c>
      <c r="I133" s="77">
        <v>-7.6131227880000001</v>
      </c>
      <c r="J133" s="78">
        <v>3.32E-2</v>
      </c>
      <c r="K133" s="78">
        <v>-1E-4</v>
      </c>
    </row>
    <row r="134" spans="2:11">
      <c r="B134" t="s">
        <v>1621</v>
      </c>
      <c r="C134" t="s">
        <v>1626</v>
      </c>
      <c r="D134" t="s">
        <v>123</v>
      </c>
      <c r="E134" t="s">
        <v>102</v>
      </c>
      <c r="F134" t="s">
        <v>238</v>
      </c>
      <c r="G134" s="77">
        <v>46953.2</v>
      </c>
      <c r="H134" s="77">
        <v>-7.1517999999999997</v>
      </c>
      <c r="I134" s="77">
        <v>-3.3579989576</v>
      </c>
      <c r="J134" s="78">
        <v>1.47E-2</v>
      </c>
      <c r="K134" s="78">
        <v>0</v>
      </c>
    </row>
    <row r="135" spans="2:11">
      <c r="B135" t="s">
        <v>1621</v>
      </c>
      <c r="C135" t="s">
        <v>1627</v>
      </c>
      <c r="D135" t="s">
        <v>123</v>
      </c>
      <c r="E135" t="s">
        <v>102</v>
      </c>
      <c r="F135" t="s">
        <v>238</v>
      </c>
      <c r="G135" s="77">
        <v>84604.47</v>
      </c>
      <c r="H135" s="77">
        <v>-7.0393999999999997</v>
      </c>
      <c r="I135" s="77">
        <v>-5.9556470611799996</v>
      </c>
      <c r="J135" s="78">
        <v>2.5999999999999999E-2</v>
      </c>
      <c r="K135" s="78">
        <v>-1E-4</v>
      </c>
    </row>
    <row r="136" spans="2:11">
      <c r="B136" t="s">
        <v>1628</v>
      </c>
      <c r="C136" t="s">
        <v>1629</v>
      </c>
      <c r="D136" t="s">
        <v>123</v>
      </c>
      <c r="E136" t="s">
        <v>102</v>
      </c>
      <c r="F136" t="s">
        <v>244</v>
      </c>
      <c r="G136" s="77">
        <v>33068.15</v>
      </c>
      <c r="H136" s="77">
        <v>-4.3322000000000003</v>
      </c>
      <c r="I136" s="77">
        <v>-1.4325783942999999</v>
      </c>
      <c r="J136" s="78">
        <v>6.3E-3</v>
      </c>
      <c r="K136" s="78">
        <v>0</v>
      </c>
    </row>
    <row r="137" spans="2:11">
      <c r="B137" t="s">
        <v>1628</v>
      </c>
      <c r="C137" t="s">
        <v>1630</v>
      </c>
      <c r="D137" t="s">
        <v>123</v>
      </c>
      <c r="E137" t="s">
        <v>102</v>
      </c>
      <c r="F137" t="s">
        <v>244</v>
      </c>
      <c r="G137" s="77">
        <v>99026.08</v>
      </c>
      <c r="H137" s="77">
        <v>-1.4477</v>
      </c>
      <c r="I137" s="77">
        <v>-1.4336005601599999</v>
      </c>
      <c r="J137" s="78">
        <v>6.3E-3</v>
      </c>
      <c r="K137" s="78">
        <v>0</v>
      </c>
    </row>
    <row r="138" spans="2:11">
      <c r="B138" t="s">
        <v>1628</v>
      </c>
      <c r="C138" t="s">
        <v>1631</v>
      </c>
      <c r="D138" t="s">
        <v>123</v>
      </c>
      <c r="E138" t="s">
        <v>102</v>
      </c>
      <c r="F138" t="s">
        <v>244</v>
      </c>
      <c r="G138" s="77">
        <v>40957.43</v>
      </c>
      <c r="H138" s="77">
        <v>-4.2432999999999996</v>
      </c>
      <c r="I138" s="77">
        <v>-1.7379466271899999</v>
      </c>
      <c r="J138" s="78">
        <v>7.6E-3</v>
      </c>
      <c r="K138" s="78">
        <v>0</v>
      </c>
    </row>
    <row r="139" spans="2:11">
      <c r="B139" t="s">
        <v>1628</v>
      </c>
      <c r="C139" t="s">
        <v>1632</v>
      </c>
      <c r="D139" t="s">
        <v>123</v>
      </c>
      <c r="E139" t="s">
        <v>102</v>
      </c>
      <c r="F139" t="s">
        <v>244</v>
      </c>
      <c r="G139" s="77">
        <v>120360.36</v>
      </c>
      <c r="H139" s="77">
        <v>-4.3322000000000003</v>
      </c>
      <c r="I139" s="77">
        <v>-5.21425151592</v>
      </c>
      <c r="J139" s="78">
        <v>2.2800000000000001E-2</v>
      </c>
      <c r="K139" s="78">
        <v>-1E-4</v>
      </c>
    </row>
    <row r="140" spans="2:11">
      <c r="B140" t="s">
        <v>1628</v>
      </c>
      <c r="C140" t="s">
        <v>1633</v>
      </c>
      <c r="D140" t="s">
        <v>123</v>
      </c>
      <c r="E140" t="s">
        <v>102</v>
      </c>
      <c r="F140" t="s">
        <v>244</v>
      </c>
      <c r="G140" s="77">
        <v>48239.97</v>
      </c>
      <c r="H140" s="77">
        <v>-4.125</v>
      </c>
      <c r="I140" s="77">
        <v>-1.9898987625</v>
      </c>
      <c r="J140" s="78">
        <v>8.6999999999999994E-3</v>
      </c>
      <c r="K140" s="78">
        <v>0</v>
      </c>
    </row>
    <row r="141" spans="2:11">
      <c r="B141" t="s">
        <v>1628</v>
      </c>
      <c r="C141" t="s">
        <v>1634</v>
      </c>
      <c r="D141" t="s">
        <v>123</v>
      </c>
      <c r="E141" t="s">
        <v>102</v>
      </c>
      <c r="F141" t="s">
        <v>244</v>
      </c>
      <c r="G141" s="77">
        <v>1785.28</v>
      </c>
      <c r="H141" s="77">
        <v>-1.4473</v>
      </c>
      <c r="I141" s="77">
        <v>-2.5838357440000001E-2</v>
      </c>
      <c r="J141" s="78">
        <v>1E-4</v>
      </c>
      <c r="K141" s="78">
        <v>0</v>
      </c>
    </row>
    <row r="142" spans="2:11">
      <c r="B142" t="s">
        <v>1635</v>
      </c>
      <c r="C142" t="s">
        <v>1636</v>
      </c>
      <c r="D142" t="s">
        <v>123</v>
      </c>
      <c r="E142" t="s">
        <v>102</v>
      </c>
      <c r="F142" t="s">
        <v>1379</v>
      </c>
      <c r="G142" s="77">
        <v>137906.51</v>
      </c>
      <c r="H142" s="77">
        <v>-0.64480000000000004</v>
      </c>
      <c r="I142" s="77">
        <v>-0.88922117647999999</v>
      </c>
      <c r="J142" s="78">
        <v>3.8999999999999998E-3</v>
      </c>
      <c r="K142" s="78">
        <v>0</v>
      </c>
    </row>
    <row r="143" spans="2:11">
      <c r="B143" t="s">
        <v>1635</v>
      </c>
      <c r="C143" t="s">
        <v>1637</v>
      </c>
      <c r="D143" t="s">
        <v>123</v>
      </c>
      <c r="E143" t="s">
        <v>102</v>
      </c>
      <c r="F143" t="s">
        <v>1379</v>
      </c>
      <c r="G143" s="77">
        <v>371135.93</v>
      </c>
      <c r="H143" s="77">
        <v>-0.61180000000000001</v>
      </c>
      <c r="I143" s="77">
        <v>-2.2706096197400001</v>
      </c>
      <c r="J143" s="78">
        <v>9.9000000000000008E-3</v>
      </c>
      <c r="K143" s="78">
        <v>0</v>
      </c>
    </row>
    <row r="144" spans="2:11">
      <c r="B144" t="s">
        <v>1635</v>
      </c>
      <c r="C144" t="s">
        <v>1638</v>
      </c>
      <c r="D144" t="s">
        <v>123</v>
      </c>
      <c r="E144" t="s">
        <v>102</v>
      </c>
      <c r="F144" t="s">
        <v>1379</v>
      </c>
      <c r="G144" s="77">
        <v>87917.47</v>
      </c>
      <c r="H144" s="77">
        <v>-0.55700000000000005</v>
      </c>
      <c r="I144" s="77">
        <v>-0.48970030790000002</v>
      </c>
      <c r="J144" s="78">
        <v>2.0999999999999999E-3</v>
      </c>
      <c r="K144" s="78">
        <v>0</v>
      </c>
    </row>
    <row r="145" spans="2:11">
      <c r="B145" t="s">
        <v>1639</v>
      </c>
      <c r="C145" t="s">
        <v>1640</v>
      </c>
      <c r="D145" t="s">
        <v>123</v>
      </c>
      <c r="E145" t="s">
        <v>102</v>
      </c>
      <c r="F145" t="s">
        <v>1379</v>
      </c>
      <c r="G145" s="77">
        <v>134717.23000000001</v>
      </c>
      <c r="H145" s="77">
        <v>-2.5996999999999999</v>
      </c>
      <c r="I145" s="77">
        <v>-3.5022438283100001</v>
      </c>
      <c r="J145" s="78">
        <v>1.5299999999999999E-2</v>
      </c>
      <c r="K145" s="78">
        <v>0</v>
      </c>
    </row>
    <row r="146" spans="2:11">
      <c r="B146" t="s">
        <v>1639</v>
      </c>
      <c r="C146" t="s">
        <v>1641</v>
      </c>
      <c r="D146" t="s">
        <v>123</v>
      </c>
      <c r="E146" t="s">
        <v>102</v>
      </c>
      <c r="F146" t="s">
        <v>238</v>
      </c>
      <c r="G146" s="77">
        <v>364099.49</v>
      </c>
      <c r="H146" s="77">
        <v>-7.0839999999999996</v>
      </c>
      <c r="I146" s="77">
        <v>-25.792807871600001</v>
      </c>
      <c r="J146" s="78">
        <v>0.11260000000000001</v>
      </c>
      <c r="K146" s="78">
        <v>-2.9999999999999997E-4</v>
      </c>
    </row>
    <row r="147" spans="2:11">
      <c r="B147" t="s">
        <v>1642</v>
      </c>
      <c r="C147" t="s">
        <v>1643</v>
      </c>
      <c r="D147" t="s">
        <v>123</v>
      </c>
      <c r="E147" t="s">
        <v>102</v>
      </c>
      <c r="F147" t="s">
        <v>1379</v>
      </c>
      <c r="G147" s="77">
        <v>172054.74</v>
      </c>
      <c r="H147" s="77">
        <v>-2.7641</v>
      </c>
      <c r="I147" s="77">
        <v>-4.7557650683399997</v>
      </c>
      <c r="J147" s="78">
        <v>2.0799999999999999E-2</v>
      </c>
      <c r="K147" s="78">
        <v>-1E-4</v>
      </c>
    </row>
    <row r="148" spans="2:11">
      <c r="B148" t="s">
        <v>1642</v>
      </c>
      <c r="C148" t="s">
        <v>1644</v>
      </c>
      <c r="D148" t="s">
        <v>123</v>
      </c>
      <c r="E148" t="s">
        <v>102</v>
      </c>
      <c r="F148" t="s">
        <v>1379</v>
      </c>
      <c r="G148" s="77">
        <v>98286.88</v>
      </c>
      <c r="H148" s="77">
        <v>-2.7955999999999999</v>
      </c>
      <c r="I148" s="77">
        <v>-2.7477080172799999</v>
      </c>
      <c r="J148" s="78">
        <v>1.2E-2</v>
      </c>
      <c r="K148" s="78">
        <v>0</v>
      </c>
    </row>
    <row r="149" spans="2:11">
      <c r="B149" t="s">
        <v>1645</v>
      </c>
      <c r="C149" t="s">
        <v>1646</v>
      </c>
      <c r="D149" t="s">
        <v>123</v>
      </c>
      <c r="E149" t="s">
        <v>102</v>
      </c>
      <c r="F149" t="s">
        <v>241</v>
      </c>
      <c r="G149" s="77">
        <v>63776.31</v>
      </c>
      <c r="H149" s="77">
        <v>-8.3573000000000004</v>
      </c>
      <c r="I149" s="77">
        <v>-5.3299775556300002</v>
      </c>
      <c r="J149" s="78">
        <v>2.3300000000000001E-2</v>
      </c>
      <c r="K149" s="78">
        <v>-1E-4</v>
      </c>
    </row>
    <row r="150" spans="2:11">
      <c r="B150" t="s">
        <v>1645</v>
      </c>
      <c r="C150" t="s">
        <v>1647</v>
      </c>
      <c r="D150" t="s">
        <v>123</v>
      </c>
      <c r="E150" t="s">
        <v>102</v>
      </c>
      <c r="F150" t="s">
        <v>241</v>
      </c>
      <c r="G150" s="77">
        <v>85934.01</v>
      </c>
      <c r="H150" s="77">
        <v>-8.2997999999999994</v>
      </c>
      <c r="I150" s="77">
        <v>-7.1323509619800003</v>
      </c>
      <c r="J150" s="78">
        <v>3.1099999999999999E-2</v>
      </c>
      <c r="K150" s="78">
        <v>-1E-4</v>
      </c>
    </row>
    <row r="151" spans="2:11">
      <c r="B151" t="s">
        <v>1645</v>
      </c>
      <c r="C151" t="s">
        <v>1648</v>
      </c>
      <c r="D151" t="s">
        <v>123</v>
      </c>
      <c r="E151" t="s">
        <v>102</v>
      </c>
      <c r="F151" t="s">
        <v>241</v>
      </c>
      <c r="G151" s="77">
        <v>167134.23000000001</v>
      </c>
      <c r="H151" s="77">
        <v>-8.3573000000000004</v>
      </c>
      <c r="I151" s="77">
        <v>-13.96790900379</v>
      </c>
      <c r="J151" s="78">
        <v>6.0999999999999999E-2</v>
      </c>
      <c r="K151" s="78">
        <v>-2.0000000000000001E-4</v>
      </c>
    </row>
    <row r="152" spans="2:11">
      <c r="B152" t="s">
        <v>1645</v>
      </c>
      <c r="C152" t="s">
        <v>1649</v>
      </c>
      <c r="D152" t="s">
        <v>123</v>
      </c>
      <c r="E152" t="s">
        <v>102</v>
      </c>
      <c r="F152" t="s">
        <v>241</v>
      </c>
      <c r="G152" s="77">
        <v>104505.1</v>
      </c>
      <c r="H152" s="77">
        <v>-8.3094000000000001</v>
      </c>
      <c r="I152" s="77">
        <v>-8.6837467793999998</v>
      </c>
      <c r="J152" s="78">
        <v>3.7900000000000003E-2</v>
      </c>
      <c r="K152" s="78">
        <v>-1E-4</v>
      </c>
    </row>
    <row r="153" spans="2:11">
      <c r="B153" t="s">
        <v>1650</v>
      </c>
      <c r="C153" t="s">
        <v>1651</v>
      </c>
      <c r="D153" t="s">
        <v>123</v>
      </c>
      <c r="E153" t="s">
        <v>102</v>
      </c>
      <c r="F153" t="s">
        <v>1379</v>
      </c>
      <c r="G153" s="77">
        <v>45281.84</v>
      </c>
      <c r="H153" s="77">
        <v>-2.1671999999999998</v>
      </c>
      <c r="I153" s="77">
        <v>-0.98134803648000002</v>
      </c>
      <c r="J153" s="78">
        <v>4.3E-3</v>
      </c>
      <c r="K153" s="78">
        <v>0</v>
      </c>
    </row>
    <row r="154" spans="2:11">
      <c r="B154" t="s">
        <v>1650</v>
      </c>
      <c r="C154" t="s">
        <v>1652</v>
      </c>
      <c r="D154" t="s">
        <v>123</v>
      </c>
      <c r="E154" t="s">
        <v>102</v>
      </c>
      <c r="F154" t="s">
        <v>1379</v>
      </c>
      <c r="G154" s="77">
        <v>24715.45</v>
      </c>
      <c r="H154" s="77">
        <v>-2.1955</v>
      </c>
      <c r="I154" s="77">
        <v>-0.54262770475</v>
      </c>
      <c r="J154" s="78">
        <v>2.3999999999999998E-3</v>
      </c>
      <c r="K154" s="78">
        <v>0</v>
      </c>
    </row>
    <row r="155" spans="2:11">
      <c r="B155" t="s">
        <v>1650</v>
      </c>
      <c r="C155" t="s">
        <v>1653</v>
      </c>
      <c r="D155" t="s">
        <v>123</v>
      </c>
      <c r="E155" t="s">
        <v>102</v>
      </c>
      <c r="F155" t="s">
        <v>1379</v>
      </c>
      <c r="G155" s="77">
        <v>135972.64000000001</v>
      </c>
      <c r="H155" s="77">
        <v>-2.1671999999999998</v>
      </c>
      <c r="I155" s="77">
        <v>-2.94679905408</v>
      </c>
      <c r="J155" s="78">
        <v>1.29E-2</v>
      </c>
      <c r="K155" s="78">
        <v>0</v>
      </c>
    </row>
    <row r="156" spans="2:11">
      <c r="B156" t="s">
        <v>1650</v>
      </c>
      <c r="C156" t="s">
        <v>1654</v>
      </c>
      <c r="D156" t="s">
        <v>123</v>
      </c>
      <c r="E156" t="s">
        <v>102</v>
      </c>
      <c r="F156" t="s">
        <v>1379</v>
      </c>
      <c r="G156" s="77">
        <v>259727.86</v>
      </c>
      <c r="H156" s="77">
        <v>-2.1107</v>
      </c>
      <c r="I156" s="77">
        <v>-5.4820759410199997</v>
      </c>
      <c r="J156" s="78">
        <v>2.3900000000000001E-2</v>
      </c>
      <c r="K156" s="78">
        <v>-1E-4</v>
      </c>
    </row>
    <row r="157" spans="2:11">
      <c r="B157" t="s">
        <v>1650</v>
      </c>
      <c r="C157" t="s">
        <v>1655</v>
      </c>
      <c r="D157" t="s">
        <v>123</v>
      </c>
      <c r="E157" t="s">
        <v>102</v>
      </c>
      <c r="F157" t="s">
        <v>1379</v>
      </c>
      <c r="G157" s="77">
        <v>179384.5</v>
      </c>
      <c r="H157" s="77">
        <v>-2.2238000000000002</v>
      </c>
      <c r="I157" s="77">
        <v>-3.9891525109999999</v>
      </c>
      <c r="J157" s="78">
        <v>1.7399999999999999E-2</v>
      </c>
      <c r="K157" s="78">
        <v>-1E-4</v>
      </c>
    </row>
    <row r="158" spans="2:11">
      <c r="B158" t="s">
        <v>1650</v>
      </c>
      <c r="C158" t="s">
        <v>1656</v>
      </c>
      <c r="D158" t="s">
        <v>123</v>
      </c>
      <c r="E158" t="s">
        <v>102</v>
      </c>
      <c r="F158" t="s">
        <v>1379</v>
      </c>
      <c r="G158" s="77">
        <v>8020.43</v>
      </c>
      <c r="H158" s="77">
        <v>-2.1956000000000002</v>
      </c>
      <c r="I158" s="77">
        <v>-0.17609656107999999</v>
      </c>
      <c r="J158" s="78">
        <v>8.0000000000000004E-4</v>
      </c>
      <c r="K158" s="78">
        <v>0</v>
      </c>
    </row>
    <row r="159" spans="2:11">
      <c r="B159" t="s">
        <v>1657</v>
      </c>
      <c r="C159" t="s">
        <v>1658</v>
      </c>
      <c r="D159" t="s">
        <v>123</v>
      </c>
      <c r="E159" t="s">
        <v>102</v>
      </c>
      <c r="F159" t="s">
        <v>241</v>
      </c>
      <c r="G159" s="77">
        <v>84664</v>
      </c>
      <c r="H159" s="77">
        <v>-8.8268000000000004</v>
      </c>
      <c r="I159" s="77">
        <v>-7.4731219519999996</v>
      </c>
      <c r="J159" s="78">
        <v>3.2599999999999997E-2</v>
      </c>
      <c r="K159" s="78">
        <v>-1E-4</v>
      </c>
    </row>
    <row r="160" spans="2:11">
      <c r="B160" t="s">
        <v>1657</v>
      </c>
      <c r="C160" t="s">
        <v>1659</v>
      </c>
      <c r="D160" t="s">
        <v>123</v>
      </c>
      <c r="E160" t="s">
        <v>102</v>
      </c>
      <c r="F160" t="s">
        <v>241</v>
      </c>
      <c r="G160" s="77">
        <v>115558.95</v>
      </c>
      <c r="H160" s="77">
        <v>-8.8268000000000004</v>
      </c>
      <c r="I160" s="77">
        <v>-10.2001573986</v>
      </c>
      <c r="J160" s="78">
        <v>4.4499999999999998E-2</v>
      </c>
      <c r="K160" s="78">
        <v>-1E-4</v>
      </c>
    </row>
    <row r="161" spans="2:11">
      <c r="B161" t="s">
        <v>1657</v>
      </c>
      <c r="C161" t="s">
        <v>1660</v>
      </c>
      <c r="D161" t="s">
        <v>123</v>
      </c>
      <c r="E161" t="s">
        <v>102</v>
      </c>
      <c r="F161" t="s">
        <v>241</v>
      </c>
      <c r="G161" s="77">
        <v>143161.54</v>
      </c>
      <c r="H161" s="77">
        <v>-8.9268000000000001</v>
      </c>
      <c r="I161" s="77">
        <v>-12.77974435272</v>
      </c>
      <c r="J161" s="78">
        <v>5.5800000000000002E-2</v>
      </c>
      <c r="K161" s="78">
        <v>-2.0000000000000001E-4</v>
      </c>
    </row>
    <row r="162" spans="2:11">
      <c r="B162" t="s">
        <v>1661</v>
      </c>
      <c r="C162" t="s">
        <v>1662</v>
      </c>
      <c r="D162" t="s">
        <v>123</v>
      </c>
      <c r="E162" t="s">
        <v>102</v>
      </c>
      <c r="F162" t="s">
        <v>1379</v>
      </c>
      <c r="G162" s="77">
        <v>164358.97</v>
      </c>
      <c r="H162" s="77">
        <v>-2.7366999999999999</v>
      </c>
      <c r="I162" s="77">
        <v>-4.4980119319899998</v>
      </c>
      <c r="J162" s="78">
        <v>1.9599999999999999E-2</v>
      </c>
      <c r="K162" s="78">
        <v>-1E-4</v>
      </c>
    </row>
    <row r="163" spans="2:11">
      <c r="B163" t="s">
        <v>1663</v>
      </c>
      <c r="C163" t="s">
        <v>1664</v>
      </c>
      <c r="D163" t="s">
        <v>123</v>
      </c>
      <c r="E163" t="s">
        <v>102</v>
      </c>
      <c r="F163" t="s">
        <v>244</v>
      </c>
      <c r="G163" s="77">
        <v>169007.57</v>
      </c>
      <c r="H163" s="77">
        <v>-3.9994000000000001</v>
      </c>
      <c r="I163" s="77">
        <v>-6.75928875458</v>
      </c>
      <c r="J163" s="78">
        <v>2.9499999999999998E-2</v>
      </c>
      <c r="K163" s="78">
        <v>-1E-4</v>
      </c>
    </row>
    <row r="164" spans="2:11">
      <c r="B164" t="s">
        <v>1663</v>
      </c>
      <c r="C164" t="s">
        <v>1665</v>
      </c>
      <c r="D164" t="s">
        <v>123</v>
      </c>
      <c r="E164" t="s">
        <v>102</v>
      </c>
      <c r="F164" t="s">
        <v>244</v>
      </c>
      <c r="G164" s="77">
        <v>72483.149999999994</v>
      </c>
      <c r="H164" s="77">
        <v>-3.9258000000000002</v>
      </c>
      <c r="I164" s="77">
        <v>-2.8455435027</v>
      </c>
      <c r="J164" s="78">
        <v>1.24E-2</v>
      </c>
      <c r="K164" s="78">
        <v>0</v>
      </c>
    </row>
    <row r="165" spans="2:11">
      <c r="B165" t="s">
        <v>1666</v>
      </c>
      <c r="C165" t="s">
        <v>1667</v>
      </c>
      <c r="D165" t="s">
        <v>123</v>
      </c>
      <c r="E165" t="s">
        <v>102</v>
      </c>
      <c r="F165" t="s">
        <v>244</v>
      </c>
      <c r="G165" s="77">
        <v>55254.62</v>
      </c>
      <c r="H165" s="77">
        <v>-4.0381</v>
      </c>
      <c r="I165" s="77">
        <v>-2.23123681022</v>
      </c>
      <c r="J165" s="78">
        <v>9.7000000000000003E-3</v>
      </c>
      <c r="K165" s="78">
        <v>0</v>
      </c>
    </row>
    <row r="166" spans="2:11">
      <c r="B166" t="s">
        <v>1666</v>
      </c>
      <c r="C166" t="s">
        <v>1668</v>
      </c>
      <c r="D166" t="s">
        <v>123</v>
      </c>
      <c r="E166" t="s">
        <v>102</v>
      </c>
      <c r="F166" t="s">
        <v>244</v>
      </c>
      <c r="G166" s="77">
        <v>41027.24</v>
      </c>
      <c r="H166" s="77">
        <v>-4.0381999999999998</v>
      </c>
      <c r="I166" s="77">
        <v>-1.6567620056800001</v>
      </c>
      <c r="J166" s="78">
        <v>7.1999999999999998E-3</v>
      </c>
      <c r="K166" s="78">
        <v>0</v>
      </c>
    </row>
    <row r="167" spans="2:11">
      <c r="B167" t="s">
        <v>1666</v>
      </c>
      <c r="C167" t="s">
        <v>1669</v>
      </c>
      <c r="D167" t="s">
        <v>123</v>
      </c>
      <c r="E167" t="s">
        <v>102</v>
      </c>
      <c r="F167" t="s">
        <v>244</v>
      </c>
      <c r="G167" s="77">
        <v>205252.57</v>
      </c>
      <c r="H167" s="77">
        <v>-3.9792000000000001</v>
      </c>
      <c r="I167" s="77">
        <v>-8.1674102654399992</v>
      </c>
      <c r="J167" s="78">
        <v>3.56E-2</v>
      </c>
      <c r="K167" s="78">
        <v>-1E-4</v>
      </c>
    </row>
    <row r="168" spans="2:11">
      <c r="B168" t="s">
        <v>1670</v>
      </c>
      <c r="C168" t="s">
        <v>1671</v>
      </c>
      <c r="D168" t="s">
        <v>123</v>
      </c>
      <c r="E168" t="s">
        <v>102</v>
      </c>
      <c r="F168" t="s">
        <v>235</v>
      </c>
      <c r="G168" s="77">
        <v>33442.370000000003</v>
      </c>
      <c r="H168" s="77">
        <v>-3.1316999999999999</v>
      </c>
      <c r="I168" s="77">
        <v>-1.0473147012899999</v>
      </c>
      <c r="J168" s="78">
        <v>4.5999999999999999E-3</v>
      </c>
      <c r="K168" s="78">
        <v>0</v>
      </c>
    </row>
    <row r="169" spans="2:11">
      <c r="B169" t="s">
        <v>1670</v>
      </c>
      <c r="C169" t="s">
        <v>1672</v>
      </c>
      <c r="D169" t="s">
        <v>123</v>
      </c>
      <c r="E169" t="s">
        <v>102</v>
      </c>
      <c r="F169" t="s">
        <v>235</v>
      </c>
      <c r="G169" s="77">
        <v>77992.7</v>
      </c>
      <c r="H169" s="77">
        <v>-3.1839</v>
      </c>
      <c r="I169" s="77">
        <v>-2.4832095753000001</v>
      </c>
      <c r="J169" s="78">
        <v>1.0800000000000001E-2</v>
      </c>
      <c r="K169" s="78">
        <v>0</v>
      </c>
    </row>
    <row r="170" spans="2:11">
      <c r="B170" t="s">
        <v>1670</v>
      </c>
      <c r="C170" t="s">
        <v>1673</v>
      </c>
      <c r="D170" t="s">
        <v>123</v>
      </c>
      <c r="E170" t="s">
        <v>102</v>
      </c>
      <c r="F170" t="s">
        <v>235</v>
      </c>
      <c r="G170" s="77">
        <v>48688.959999999999</v>
      </c>
      <c r="H170" s="77">
        <v>-3.1316999999999999</v>
      </c>
      <c r="I170" s="77">
        <v>-1.5247921603200001</v>
      </c>
      <c r="J170" s="78">
        <v>6.7000000000000002E-3</v>
      </c>
      <c r="K170" s="78">
        <v>0</v>
      </c>
    </row>
    <row r="171" spans="2:11">
      <c r="B171" t="s">
        <v>1670</v>
      </c>
      <c r="C171" t="s">
        <v>1674</v>
      </c>
      <c r="D171" t="s">
        <v>123</v>
      </c>
      <c r="E171" t="s">
        <v>102</v>
      </c>
      <c r="F171" t="s">
        <v>235</v>
      </c>
      <c r="G171" s="77">
        <v>24352.7</v>
      </c>
      <c r="H171" s="77">
        <v>-3.0969000000000002</v>
      </c>
      <c r="I171" s="77">
        <v>-0.75417876630000003</v>
      </c>
      <c r="J171" s="78">
        <v>3.3E-3</v>
      </c>
      <c r="K171" s="78">
        <v>0</v>
      </c>
    </row>
    <row r="172" spans="2:11">
      <c r="B172" t="s">
        <v>1670</v>
      </c>
      <c r="C172" t="s">
        <v>1675</v>
      </c>
      <c r="D172" t="s">
        <v>123</v>
      </c>
      <c r="E172" t="s">
        <v>102</v>
      </c>
      <c r="F172" t="s">
        <v>235</v>
      </c>
      <c r="G172" s="77">
        <v>206823.38</v>
      </c>
      <c r="H172" s="77">
        <v>-3.1839</v>
      </c>
      <c r="I172" s="77">
        <v>-6.5850495958200002</v>
      </c>
      <c r="J172" s="78">
        <v>2.87E-2</v>
      </c>
      <c r="K172" s="78">
        <v>-1E-4</v>
      </c>
    </row>
    <row r="173" spans="2:11">
      <c r="B173" t="s">
        <v>1670</v>
      </c>
      <c r="C173" t="s">
        <v>1676</v>
      </c>
      <c r="D173" t="s">
        <v>123</v>
      </c>
      <c r="E173" t="s">
        <v>102</v>
      </c>
      <c r="F173" t="s">
        <v>235</v>
      </c>
      <c r="G173" s="77">
        <v>4388.91</v>
      </c>
      <c r="H173" s="77">
        <v>-3.1316999999999999</v>
      </c>
      <c r="I173" s="77">
        <v>-0.13744749446999999</v>
      </c>
      <c r="J173" s="78">
        <v>5.9999999999999995E-4</v>
      </c>
      <c r="K173" s="78">
        <v>0</v>
      </c>
    </row>
    <row r="174" spans="2:11">
      <c r="B174" t="s">
        <v>1677</v>
      </c>
      <c r="C174" t="s">
        <v>1678</v>
      </c>
      <c r="D174" t="s">
        <v>123</v>
      </c>
      <c r="E174" t="s">
        <v>102</v>
      </c>
      <c r="F174" t="s">
        <v>241</v>
      </c>
      <c r="G174" s="77">
        <v>93002.93</v>
      </c>
      <c r="H174" s="77">
        <v>-8.1547999999999998</v>
      </c>
      <c r="I174" s="77">
        <v>-7.5842029356399996</v>
      </c>
      <c r="J174" s="78">
        <v>3.3099999999999997E-2</v>
      </c>
      <c r="K174" s="78">
        <v>-1E-4</v>
      </c>
    </row>
    <row r="175" spans="2:11">
      <c r="B175" t="s">
        <v>1677</v>
      </c>
      <c r="C175" t="s">
        <v>1679</v>
      </c>
      <c r="D175" t="s">
        <v>123</v>
      </c>
      <c r="E175" t="s">
        <v>102</v>
      </c>
      <c r="F175" t="s">
        <v>241</v>
      </c>
      <c r="G175" s="77">
        <v>144281.85</v>
      </c>
      <c r="H175" s="77">
        <v>-8.0594000000000001</v>
      </c>
      <c r="I175" s="77">
        <v>-11.6282514189</v>
      </c>
      <c r="J175" s="78">
        <v>5.0799999999999998E-2</v>
      </c>
      <c r="K175" s="78">
        <v>-2.0000000000000001E-4</v>
      </c>
    </row>
    <row r="176" spans="2:11">
      <c r="B176" t="s">
        <v>1677</v>
      </c>
      <c r="C176" t="s">
        <v>1680</v>
      </c>
      <c r="D176" t="s">
        <v>123</v>
      </c>
      <c r="E176" t="s">
        <v>102</v>
      </c>
      <c r="F176" t="s">
        <v>241</v>
      </c>
      <c r="G176" s="77">
        <v>104551.3</v>
      </c>
      <c r="H176" s="77">
        <v>-8.2344000000000008</v>
      </c>
      <c r="I176" s="77">
        <v>-8.6091722472000001</v>
      </c>
      <c r="J176" s="78">
        <v>3.7600000000000001E-2</v>
      </c>
      <c r="K176" s="78">
        <v>-1E-4</v>
      </c>
    </row>
    <row r="177" spans="2:11">
      <c r="B177" t="s">
        <v>1681</v>
      </c>
      <c r="C177" t="s">
        <v>1682</v>
      </c>
      <c r="D177" t="s">
        <v>123</v>
      </c>
      <c r="E177" t="s">
        <v>102</v>
      </c>
      <c r="F177" t="s">
        <v>241</v>
      </c>
      <c r="G177" s="77">
        <v>82141.75</v>
      </c>
      <c r="H177" s="77">
        <v>-7.1432000000000002</v>
      </c>
      <c r="I177" s="77">
        <v>-5.8675494859999997</v>
      </c>
      <c r="J177" s="78">
        <v>2.5600000000000001E-2</v>
      </c>
      <c r="K177" s="78">
        <v>-1E-4</v>
      </c>
    </row>
    <row r="178" spans="2:11">
      <c r="B178" t="s">
        <v>1681</v>
      </c>
      <c r="C178" t="s">
        <v>1683</v>
      </c>
      <c r="D178" t="s">
        <v>123</v>
      </c>
      <c r="E178" t="s">
        <v>102</v>
      </c>
      <c r="F178" t="s">
        <v>1379</v>
      </c>
      <c r="G178" s="77">
        <v>73838.36</v>
      </c>
      <c r="H178" s="77">
        <v>-2.1644999999999999</v>
      </c>
      <c r="I178" s="77">
        <v>-1.5982313022000001</v>
      </c>
      <c r="J178" s="78">
        <v>7.0000000000000001E-3</v>
      </c>
      <c r="K178" s="78">
        <v>0</v>
      </c>
    </row>
    <row r="179" spans="2:11">
      <c r="B179" t="s">
        <v>1681</v>
      </c>
      <c r="C179" t="s">
        <v>1684</v>
      </c>
      <c r="D179" t="s">
        <v>123</v>
      </c>
      <c r="E179" t="s">
        <v>102</v>
      </c>
      <c r="F179" t="s">
        <v>241</v>
      </c>
      <c r="G179" s="77">
        <v>8469.83</v>
      </c>
      <c r="H179" s="77">
        <v>-7.0465</v>
      </c>
      <c r="I179" s="77">
        <v>-0.59682657095000002</v>
      </c>
      <c r="J179" s="78">
        <v>2.5999999999999999E-3</v>
      </c>
      <c r="K179" s="78">
        <v>0</v>
      </c>
    </row>
    <row r="180" spans="2:11">
      <c r="B180" t="s">
        <v>1685</v>
      </c>
      <c r="C180" t="s">
        <v>1686</v>
      </c>
      <c r="D180" t="s">
        <v>123</v>
      </c>
      <c r="E180" t="s">
        <v>102</v>
      </c>
      <c r="F180" t="s">
        <v>250</v>
      </c>
      <c r="G180" s="77">
        <v>91336.16</v>
      </c>
      <c r="H180" s="77">
        <v>0.4703</v>
      </c>
      <c r="I180" s="77">
        <v>0.42955396048</v>
      </c>
      <c r="J180" s="78">
        <v>-1.9E-3</v>
      </c>
      <c r="K180" s="78">
        <v>0</v>
      </c>
    </row>
    <row r="181" spans="2:11">
      <c r="B181" t="s">
        <v>1685</v>
      </c>
      <c r="C181" t="s">
        <v>1687</v>
      </c>
      <c r="D181" t="s">
        <v>123</v>
      </c>
      <c r="E181" t="s">
        <v>102</v>
      </c>
      <c r="F181" t="s">
        <v>1379</v>
      </c>
      <c r="G181" s="77">
        <v>89468.31</v>
      </c>
      <c r="H181" s="77">
        <v>-1.7575000000000001</v>
      </c>
      <c r="I181" s="77">
        <v>-1.5724055482499999</v>
      </c>
      <c r="J181" s="78">
        <v>6.8999999999999999E-3</v>
      </c>
      <c r="K181" s="78">
        <v>0</v>
      </c>
    </row>
    <row r="182" spans="2:11">
      <c r="B182" t="s">
        <v>1688</v>
      </c>
      <c r="C182" t="s">
        <v>1689</v>
      </c>
      <c r="D182" t="s">
        <v>123</v>
      </c>
      <c r="E182" t="s">
        <v>102</v>
      </c>
      <c r="F182" t="s">
        <v>241</v>
      </c>
      <c r="G182" s="77">
        <v>42941.27</v>
      </c>
      <c r="H182" s="77">
        <v>-7.2504999999999997</v>
      </c>
      <c r="I182" s="77">
        <v>-3.11345678135</v>
      </c>
      <c r="J182" s="78">
        <v>1.3599999999999999E-2</v>
      </c>
      <c r="K182" s="78">
        <v>0</v>
      </c>
    </row>
    <row r="183" spans="2:11">
      <c r="B183" t="s">
        <v>1688</v>
      </c>
      <c r="C183" t="s">
        <v>1690</v>
      </c>
      <c r="D183" t="s">
        <v>123</v>
      </c>
      <c r="E183" t="s">
        <v>102</v>
      </c>
      <c r="F183" t="s">
        <v>241</v>
      </c>
      <c r="G183" s="77">
        <v>46888.86</v>
      </c>
      <c r="H183" s="77">
        <v>-7.2504999999999997</v>
      </c>
      <c r="I183" s="77">
        <v>-3.3996767942999999</v>
      </c>
      <c r="J183" s="78">
        <v>1.4800000000000001E-2</v>
      </c>
      <c r="K183" s="78">
        <v>0</v>
      </c>
    </row>
    <row r="184" spans="2:11">
      <c r="B184" t="s">
        <v>1688</v>
      </c>
      <c r="C184" t="s">
        <v>1691</v>
      </c>
      <c r="D184" t="s">
        <v>123</v>
      </c>
      <c r="E184" t="s">
        <v>102</v>
      </c>
      <c r="F184" t="s">
        <v>241</v>
      </c>
      <c r="G184" s="77">
        <v>7436.51</v>
      </c>
      <c r="H184" s="77">
        <v>-7.2849000000000004</v>
      </c>
      <c r="I184" s="77">
        <v>-0.54174231698999997</v>
      </c>
      <c r="J184" s="78">
        <v>2.3999999999999998E-3</v>
      </c>
      <c r="K184" s="78">
        <v>0</v>
      </c>
    </row>
    <row r="185" spans="2:11">
      <c r="B185" t="s">
        <v>1692</v>
      </c>
      <c r="C185" t="s">
        <v>1693</v>
      </c>
      <c r="D185" t="s">
        <v>123</v>
      </c>
      <c r="E185" t="s">
        <v>102</v>
      </c>
      <c r="F185" t="s">
        <v>250</v>
      </c>
      <c r="G185" s="77">
        <v>69728.009999999995</v>
      </c>
      <c r="H185" s="77">
        <v>0.50700000000000001</v>
      </c>
      <c r="I185" s="77">
        <v>0.35352101070000003</v>
      </c>
      <c r="J185" s="78">
        <v>-1.5E-3</v>
      </c>
      <c r="K185" s="78">
        <v>0</v>
      </c>
    </row>
    <row r="186" spans="2:11">
      <c r="B186" t="s">
        <v>1692</v>
      </c>
      <c r="C186" t="s">
        <v>1694</v>
      </c>
      <c r="D186" t="s">
        <v>123</v>
      </c>
      <c r="E186" t="s">
        <v>102</v>
      </c>
      <c r="F186" t="s">
        <v>250</v>
      </c>
      <c r="G186" s="77">
        <v>72032.850000000006</v>
      </c>
      <c r="H186" s="77">
        <v>0.48020000000000002</v>
      </c>
      <c r="I186" s="77">
        <v>0.34590174569999999</v>
      </c>
      <c r="J186" s="78">
        <v>-1.5E-3</v>
      </c>
      <c r="K186" s="78">
        <v>0</v>
      </c>
    </row>
    <row r="187" spans="2:11">
      <c r="B187" t="s">
        <v>1692</v>
      </c>
      <c r="C187" t="s">
        <v>1695</v>
      </c>
      <c r="D187" t="s">
        <v>123</v>
      </c>
      <c r="E187" t="s">
        <v>102</v>
      </c>
      <c r="F187" t="s">
        <v>250</v>
      </c>
      <c r="G187" s="77">
        <v>185017.23</v>
      </c>
      <c r="H187" s="77">
        <v>0.58750000000000002</v>
      </c>
      <c r="I187" s="77">
        <v>1.08697622625</v>
      </c>
      <c r="J187" s="78">
        <v>-4.7000000000000002E-3</v>
      </c>
      <c r="K187" s="78">
        <v>0</v>
      </c>
    </row>
    <row r="188" spans="2:11">
      <c r="B188" t="s">
        <v>1696</v>
      </c>
      <c r="C188" t="s">
        <v>1697</v>
      </c>
      <c r="D188" t="s">
        <v>123</v>
      </c>
      <c r="E188" t="s">
        <v>102</v>
      </c>
      <c r="F188" t="s">
        <v>241</v>
      </c>
      <c r="G188" s="77">
        <v>87529.84</v>
      </c>
      <c r="H188" s="77">
        <v>-5.2267999999999999</v>
      </c>
      <c r="I188" s="77">
        <v>-4.5750096771199997</v>
      </c>
      <c r="J188" s="78">
        <v>0.02</v>
      </c>
      <c r="K188" s="78">
        <v>-1E-4</v>
      </c>
    </row>
    <row r="189" spans="2:11">
      <c r="B189" t="s">
        <v>1696</v>
      </c>
      <c r="C189" t="s">
        <v>1698</v>
      </c>
      <c r="D189" t="s">
        <v>123</v>
      </c>
      <c r="E189" t="s">
        <v>102</v>
      </c>
      <c r="F189" t="s">
        <v>244</v>
      </c>
      <c r="G189" s="77">
        <v>78870.259999999995</v>
      </c>
      <c r="H189" s="77">
        <v>-2.1827000000000001</v>
      </c>
      <c r="I189" s="77">
        <v>-1.7215011650200001</v>
      </c>
      <c r="J189" s="78">
        <v>7.4999999999999997E-3</v>
      </c>
      <c r="K189" s="78">
        <v>0</v>
      </c>
    </row>
    <row r="190" spans="2:11">
      <c r="B190" t="s">
        <v>1696</v>
      </c>
      <c r="C190" t="s">
        <v>1699</v>
      </c>
      <c r="D190" t="s">
        <v>123</v>
      </c>
      <c r="E190" t="s">
        <v>102</v>
      </c>
      <c r="F190" t="s">
        <v>241</v>
      </c>
      <c r="G190" s="77">
        <v>23898.22</v>
      </c>
      <c r="H190" s="77">
        <v>-5.2087000000000003</v>
      </c>
      <c r="I190" s="77">
        <v>-1.24478658514</v>
      </c>
      <c r="J190" s="78">
        <v>5.4000000000000003E-3</v>
      </c>
      <c r="K190" s="78">
        <v>0</v>
      </c>
    </row>
    <row r="191" spans="2:11">
      <c r="B191" t="s">
        <v>1696</v>
      </c>
      <c r="C191" t="s">
        <v>1700</v>
      </c>
      <c r="D191" t="s">
        <v>123</v>
      </c>
      <c r="E191" t="s">
        <v>102</v>
      </c>
      <c r="F191" t="s">
        <v>241</v>
      </c>
      <c r="G191" s="77">
        <v>119470.57</v>
      </c>
      <c r="H191" s="77">
        <v>-5.2267999999999999</v>
      </c>
      <c r="I191" s="77">
        <v>-6.2444877527599996</v>
      </c>
      <c r="J191" s="78">
        <v>2.7300000000000001E-2</v>
      </c>
      <c r="K191" s="78">
        <v>-1E-4</v>
      </c>
    </row>
    <row r="192" spans="2:11">
      <c r="B192" t="s">
        <v>1701</v>
      </c>
      <c r="C192" t="s">
        <v>1702</v>
      </c>
      <c r="D192" t="s">
        <v>123</v>
      </c>
      <c r="E192" t="s">
        <v>102</v>
      </c>
      <c r="F192" t="s">
        <v>235</v>
      </c>
      <c r="G192" s="77">
        <v>135713.88</v>
      </c>
      <c r="H192" s="77">
        <v>-1.6256999999999999</v>
      </c>
      <c r="I192" s="77">
        <v>-2.2063005471600001</v>
      </c>
      <c r="J192" s="78">
        <v>9.5999999999999992E-3</v>
      </c>
      <c r="K192" s="78">
        <v>0</v>
      </c>
    </row>
    <row r="193" spans="2:11">
      <c r="B193" t="s">
        <v>1701</v>
      </c>
      <c r="C193" t="s">
        <v>1703</v>
      </c>
      <c r="D193" t="s">
        <v>123</v>
      </c>
      <c r="E193" t="s">
        <v>102</v>
      </c>
      <c r="F193" t="s">
        <v>235</v>
      </c>
      <c r="G193" s="77">
        <v>95929.89</v>
      </c>
      <c r="H193" s="77">
        <v>-1.6396999999999999</v>
      </c>
      <c r="I193" s="77">
        <v>-1.5729624063300001</v>
      </c>
      <c r="J193" s="78">
        <v>6.8999999999999999E-3</v>
      </c>
      <c r="K193" s="78">
        <v>0</v>
      </c>
    </row>
    <row r="194" spans="2:11">
      <c r="B194" t="s">
        <v>1701</v>
      </c>
      <c r="C194" t="s">
        <v>1704</v>
      </c>
      <c r="D194" t="s">
        <v>123</v>
      </c>
      <c r="E194" t="s">
        <v>102</v>
      </c>
      <c r="F194" t="s">
        <v>235</v>
      </c>
      <c r="G194" s="77">
        <v>123491.71</v>
      </c>
      <c r="H194" s="77">
        <v>-1.6256999999999999</v>
      </c>
      <c r="I194" s="77">
        <v>-2.0076047294700001</v>
      </c>
      <c r="J194" s="78">
        <v>8.8000000000000005E-3</v>
      </c>
      <c r="K194" s="78">
        <v>0</v>
      </c>
    </row>
    <row r="195" spans="2:11">
      <c r="B195" t="s">
        <v>1701</v>
      </c>
      <c r="C195" t="s">
        <v>1705</v>
      </c>
      <c r="D195" t="s">
        <v>123</v>
      </c>
      <c r="E195" t="s">
        <v>102</v>
      </c>
      <c r="F195" t="s">
        <v>235</v>
      </c>
      <c r="G195" s="77">
        <v>111142.54</v>
      </c>
      <c r="H195" s="77">
        <v>-1.6256999999999999</v>
      </c>
      <c r="I195" s="77">
        <v>-1.80684427278</v>
      </c>
      <c r="J195" s="78">
        <v>7.9000000000000008E-3</v>
      </c>
      <c r="K195" s="78">
        <v>0</v>
      </c>
    </row>
    <row r="196" spans="2:11">
      <c r="B196" t="s">
        <v>1701</v>
      </c>
      <c r="C196" t="s">
        <v>1706</v>
      </c>
      <c r="D196" t="s">
        <v>123</v>
      </c>
      <c r="E196" t="s">
        <v>102</v>
      </c>
      <c r="F196" t="s">
        <v>235</v>
      </c>
      <c r="G196" s="77">
        <v>98711.23</v>
      </c>
      <c r="H196" s="77">
        <v>-1.7101999999999999</v>
      </c>
      <c r="I196" s="77">
        <v>-1.6881594554599999</v>
      </c>
      <c r="J196" s="78">
        <v>7.4000000000000003E-3</v>
      </c>
      <c r="K196" s="78">
        <v>0</v>
      </c>
    </row>
    <row r="197" spans="2:11">
      <c r="B197" t="s">
        <v>1707</v>
      </c>
      <c r="C197" t="s">
        <v>1708</v>
      </c>
      <c r="D197" t="s">
        <v>123</v>
      </c>
      <c r="E197" t="s">
        <v>102</v>
      </c>
      <c r="F197" t="s">
        <v>235</v>
      </c>
      <c r="G197" s="77">
        <v>329079.65999999997</v>
      </c>
      <c r="H197" s="77">
        <v>-1.4361999999999999</v>
      </c>
      <c r="I197" s="77">
        <v>-4.7262420769200002</v>
      </c>
      <c r="J197" s="78">
        <v>2.06E-2</v>
      </c>
      <c r="K197" s="78">
        <v>-1E-4</v>
      </c>
    </row>
    <row r="198" spans="2:11">
      <c r="B198" t="s">
        <v>1707</v>
      </c>
      <c r="C198" t="s">
        <v>1709</v>
      </c>
      <c r="D198" t="s">
        <v>123</v>
      </c>
      <c r="E198" t="s">
        <v>102</v>
      </c>
      <c r="F198" t="s">
        <v>235</v>
      </c>
      <c r="G198" s="77">
        <v>3569.57</v>
      </c>
      <c r="H198" s="77">
        <v>-1.4077</v>
      </c>
      <c r="I198" s="77">
        <v>-5.0248836890000002E-2</v>
      </c>
      <c r="J198" s="78">
        <v>2.0000000000000001E-4</v>
      </c>
      <c r="K198" s="78">
        <v>0</v>
      </c>
    </row>
    <row r="199" spans="2:11">
      <c r="B199" t="s">
        <v>1710</v>
      </c>
      <c r="C199" t="s">
        <v>1711</v>
      </c>
      <c r="D199" t="s">
        <v>123</v>
      </c>
      <c r="E199" t="s">
        <v>102</v>
      </c>
      <c r="F199" t="s">
        <v>235</v>
      </c>
      <c r="G199" s="77">
        <v>99108.22</v>
      </c>
      <c r="H199" s="77">
        <v>-1.2894000000000001</v>
      </c>
      <c r="I199" s="77">
        <v>-1.2779013886799999</v>
      </c>
      <c r="J199" s="78">
        <v>5.5999999999999999E-3</v>
      </c>
      <c r="K199" s="78">
        <v>0</v>
      </c>
    </row>
    <row r="200" spans="2:11">
      <c r="B200" t="s">
        <v>1710</v>
      </c>
      <c r="C200" t="s">
        <v>1712</v>
      </c>
      <c r="D200" t="s">
        <v>123</v>
      </c>
      <c r="E200" t="s">
        <v>102</v>
      </c>
      <c r="F200" t="s">
        <v>235</v>
      </c>
      <c r="G200" s="77">
        <v>123885.27</v>
      </c>
      <c r="H200" s="77">
        <v>-1.2894000000000001</v>
      </c>
      <c r="I200" s="77">
        <v>-1.5973766713799999</v>
      </c>
      <c r="J200" s="78">
        <v>7.0000000000000001E-3</v>
      </c>
      <c r="K200" s="78">
        <v>0</v>
      </c>
    </row>
    <row r="201" spans="2:11">
      <c r="B201" t="s">
        <v>1710</v>
      </c>
      <c r="C201" t="s">
        <v>1713</v>
      </c>
      <c r="D201" t="s">
        <v>123</v>
      </c>
      <c r="E201" t="s">
        <v>102</v>
      </c>
      <c r="F201" t="s">
        <v>235</v>
      </c>
      <c r="G201" s="77">
        <v>198052.16</v>
      </c>
      <c r="H201" s="77">
        <v>-1.3734</v>
      </c>
      <c r="I201" s="77">
        <v>-2.7200483654399998</v>
      </c>
      <c r="J201" s="78">
        <v>1.1900000000000001E-2</v>
      </c>
      <c r="K201" s="78">
        <v>0</v>
      </c>
    </row>
    <row r="202" spans="2:11">
      <c r="B202" t="s">
        <v>1710</v>
      </c>
      <c r="C202" t="s">
        <v>1714</v>
      </c>
      <c r="D202" t="s">
        <v>123</v>
      </c>
      <c r="E202" t="s">
        <v>102</v>
      </c>
      <c r="F202" t="s">
        <v>235</v>
      </c>
      <c r="G202" s="77">
        <v>99108.22</v>
      </c>
      <c r="H202" s="77">
        <v>-1.2894000000000001</v>
      </c>
      <c r="I202" s="77">
        <v>-1.2779013886799999</v>
      </c>
      <c r="J202" s="78">
        <v>5.5999999999999999E-3</v>
      </c>
      <c r="K202" s="78">
        <v>0</v>
      </c>
    </row>
    <row r="203" spans="2:11">
      <c r="B203" t="s">
        <v>1715</v>
      </c>
      <c r="C203" t="s">
        <v>1716</v>
      </c>
      <c r="D203" t="s">
        <v>123</v>
      </c>
      <c r="E203" t="s">
        <v>102</v>
      </c>
      <c r="F203" t="s">
        <v>1379</v>
      </c>
      <c r="G203" s="77">
        <v>44466.97</v>
      </c>
      <c r="H203" s="77">
        <v>-3.3672</v>
      </c>
      <c r="I203" s="77">
        <v>-1.49729181384</v>
      </c>
      <c r="J203" s="78">
        <v>6.4999999999999997E-3</v>
      </c>
      <c r="K203" s="78">
        <v>0</v>
      </c>
    </row>
    <row r="204" spans="2:11">
      <c r="B204" t="s">
        <v>1715</v>
      </c>
      <c r="C204" t="s">
        <v>1717</v>
      </c>
      <c r="D204" t="s">
        <v>123</v>
      </c>
      <c r="E204" t="s">
        <v>102</v>
      </c>
      <c r="F204" t="s">
        <v>250</v>
      </c>
      <c r="G204" s="77">
        <v>198857.07</v>
      </c>
      <c r="H204" s="77">
        <v>-0.95640000000000003</v>
      </c>
      <c r="I204" s="77">
        <v>-1.9018690174799999</v>
      </c>
      <c r="J204" s="78">
        <v>8.3000000000000001E-3</v>
      </c>
      <c r="K204" s="78">
        <v>0</v>
      </c>
    </row>
    <row r="205" spans="2:11">
      <c r="B205" t="s">
        <v>1715</v>
      </c>
      <c r="C205" t="s">
        <v>1718</v>
      </c>
      <c r="D205" t="s">
        <v>123</v>
      </c>
      <c r="E205" t="s">
        <v>102</v>
      </c>
      <c r="F205" t="s">
        <v>250</v>
      </c>
      <c r="G205" s="77">
        <v>99381.99</v>
      </c>
      <c r="H205" s="77">
        <v>-1.0037</v>
      </c>
      <c r="I205" s="77">
        <v>-0.99749703362999997</v>
      </c>
      <c r="J205" s="78">
        <v>4.4000000000000003E-3</v>
      </c>
      <c r="K205" s="78">
        <v>0</v>
      </c>
    </row>
    <row r="206" spans="2:11">
      <c r="B206" t="s">
        <v>1715</v>
      </c>
      <c r="C206" t="s">
        <v>1719</v>
      </c>
      <c r="D206" t="s">
        <v>123</v>
      </c>
      <c r="E206" t="s">
        <v>102</v>
      </c>
      <c r="F206" t="s">
        <v>250</v>
      </c>
      <c r="G206" s="77">
        <v>149072.99</v>
      </c>
      <c r="H206" s="77">
        <v>-1.0037</v>
      </c>
      <c r="I206" s="77">
        <v>-1.49624560063</v>
      </c>
      <c r="J206" s="78">
        <v>6.4999999999999997E-3</v>
      </c>
      <c r="K206" s="78">
        <v>0</v>
      </c>
    </row>
    <row r="207" spans="2:11">
      <c r="B207" t="s">
        <v>1715</v>
      </c>
      <c r="C207" t="s">
        <v>1720</v>
      </c>
      <c r="D207" t="s">
        <v>123</v>
      </c>
      <c r="E207" t="s">
        <v>102</v>
      </c>
      <c r="F207" t="s">
        <v>1379</v>
      </c>
      <c r="G207" s="77">
        <v>205776.17</v>
      </c>
      <c r="H207" s="77">
        <v>-3.6594000000000002</v>
      </c>
      <c r="I207" s="77">
        <v>-7.5301731649799999</v>
      </c>
      <c r="J207" s="78">
        <v>3.2899999999999999E-2</v>
      </c>
      <c r="K207" s="78">
        <v>-1E-4</v>
      </c>
    </row>
    <row r="208" spans="2:11">
      <c r="B208" t="s">
        <v>1715</v>
      </c>
      <c r="C208" t="s">
        <v>1721</v>
      </c>
      <c r="D208" t="s">
        <v>123</v>
      </c>
      <c r="E208" t="s">
        <v>102</v>
      </c>
      <c r="F208" t="s">
        <v>1379</v>
      </c>
      <c r="G208" s="77">
        <v>84851.14</v>
      </c>
      <c r="H208" s="77">
        <v>-3.5131000000000001</v>
      </c>
      <c r="I208" s="77">
        <v>-2.9809053993400001</v>
      </c>
      <c r="J208" s="78">
        <v>1.2999999999999999E-2</v>
      </c>
      <c r="K208" s="78">
        <v>0</v>
      </c>
    </row>
    <row r="209" spans="2:11">
      <c r="B209" t="s">
        <v>1715</v>
      </c>
      <c r="C209" t="s">
        <v>1722</v>
      </c>
      <c r="D209" t="s">
        <v>123</v>
      </c>
      <c r="E209" t="s">
        <v>102</v>
      </c>
      <c r="F209" t="s">
        <v>1379</v>
      </c>
      <c r="G209" s="77">
        <v>4726.97</v>
      </c>
      <c r="H209" s="77">
        <v>-3.3673999999999999</v>
      </c>
      <c r="I209" s="77">
        <v>-0.15917598778</v>
      </c>
      <c r="J209" s="78">
        <v>6.9999999999999999E-4</v>
      </c>
      <c r="K209" s="78">
        <v>0</v>
      </c>
    </row>
    <row r="210" spans="2:11">
      <c r="B210" t="s">
        <v>1723</v>
      </c>
      <c r="C210" t="s">
        <v>1724</v>
      </c>
      <c r="D210" t="s">
        <v>123</v>
      </c>
      <c r="E210" t="s">
        <v>106</v>
      </c>
      <c r="F210" t="s">
        <v>1725</v>
      </c>
      <c r="G210" s="77">
        <v>332200</v>
      </c>
      <c r="H210" s="77">
        <v>4.3505882352941301</v>
      </c>
      <c r="I210" s="77">
        <v>14.4526541176471</v>
      </c>
      <c r="J210" s="78">
        <v>-6.3100000000000003E-2</v>
      </c>
      <c r="K210" s="78">
        <v>2.0000000000000001E-4</v>
      </c>
    </row>
    <row r="211" spans="2:11">
      <c r="B211" t="s">
        <v>1726</v>
      </c>
      <c r="C211" t="s">
        <v>1727</v>
      </c>
      <c r="D211" t="s">
        <v>123</v>
      </c>
      <c r="E211" t="s">
        <v>106</v>
      </c>
      <c r="F211" t="s">
        <v>1728</v>
      </c>
      <c r="G211" s="77">
        <v>180000</v>
      </c>
      <c r="H211" s="77">
        <v>6.3049999999999997</v>
      </c>
      <c r="I211" s="77">
        <v>11.349</v>
      </c>
      <c r="J211" s="78">
        <v>-4.9500000000000002E-2</v>
      </c>
      <c r="K211" s="78">
        <v>1E-4</v>
      </c>
    </row>
    <row r="212" spans="2:11">
      <c r="B212" t="s">
        <v>1729</v>
      </c>
      <c r="C212" t="s">
        <v>1730</v>
      </c>
      <c r="D212" t="s">
        <v>123</v>
      </c>
      <c r="E212" t="s">
        <v>106</v>
      </c>
      <c r="F212" t="s">
        <v>1731</v>
      </c>
      <c r="G212" s="77">
        <v>-90000</v>
      </c>
      <c r="H212" s="77">
        <v>4.3304</v>
      </c>
      <c r="I212" s="77">
        <v>-3.8973599999999999</v>
      </c>
      <c r="J212" s="78">
        <v>1.7000000000000001E-2</v>
      </c>
      <c r="K212" s="78">
        <v>-1E-4</v>
      </c>
    </row>
    <row r="213" spans="2:11">
      <c r="B213" t="s">
        <v>1732</v>
      </c>
      <c r="C213" t="s">
        <v>1733</v>
      </c>
      <c r="D213" t="s">
        <v>123</v>
      </c>
      <c r="E213" t="s">
        <v>106</v>
      </c>
      <c r="F213" t="s">
        <v>1734</v>
      </c>
      <c r="G213" s="77">
        <v>-40000</v>
      </c>
      <c r="H213" s="77">
        <v>3.9368500000000002</v>
      </c>
      <c r="I213" s="77">
        <v>-1.57474</v>
      </c>
      <c r="J213" s="78">
        <v>6.8999999999999999E-3</v>
      </c>
      <c r="K213" s="78">
        <v>0</v>
      </c>
    </row>
    <row r="214" spans="2:11">
      <c r="B214" t="s">
        <v>1735</v>
      </c>
      <c r="C214" t="s">
        <v>1736</v>
      </c>
      <c r="D214" t="s">
        <v>123</v>
      </c>
      <c r="E214" t="s">
        <v>106</v>
      </c>
      <c r="F214" t="s">
        <v>1737</v>
      </c>
      <c r="G214" s="77">
        <v>-315000</v>
      </c>
      <c r="H214" s="77">
        <v>10.430406349206285</v>
      </c>
      <c r="I214" s="77">
        <v>-32.855779999999797</v>
      </c>
      <c r="J214" s="78">
        <v>0.1434</v>
      </c>
      <c r="K214" s="78">
        <v>-4.0000000000000002E-4</v>
      </c>
    </row>
    <row r="215" spans="2:11">
      <c r="B215" t="s">
        <v>1738</v>
      </c>
      <c r="C215" t="s">
        <v>1739</v>
      </c>
      <c r="D215" t="s">
        <v>123</v>
      </c>
      <c r="E215" t="s">
        <v>106</v>
      </c>
      <c r="F215" t="s">
        <v>1740</v>
      </c>
      <c r="G215" s="77">
        <v>70000</v>
      </c>
      <c r="H215" s="77">
        <v>6.1179674459884144</v>
      </c>
      <c r="I215" s="77">
        <v>4.2825772121918897</v>
      </c>
      <c r="J215" s="78">
        <v>-1.8700000000000001E-2</v>
      </c>
      <c r="K215" s="78">
        <v>1E-4</v>
      </c>
    </row>
    <row r="216" spans="2:11">
      <c r="B216" t="s">
        <v>1741</v>
      </c>
      <c r="C216" t="s">
        <v>1742</v>
      </c>
      <c r="D216" t="s">
        <v>123</v>
      </c>
      <c r="E216" t="s">
        <v>106</v>
      </c>
      <c r="F216" t="s">
        <v>1743</v>
      </c>
      <c r="G216" s="77">
        <v>-40000</v>
      </c>
      <c r="H216" s="77">
        <v>2.3429600000000002</v>
      </c>
      <c r="I216" s="77">
        <v>-0.93718400000000002</v>
      </c>
      <c r="J216" s="78">
        <v>4.1000000000000003E-3</v>
      </c>
      <c r="K216" s="78">
        <v>0</v>
      </c>
    </row>
    <row r="217" spans="2:11">
      <c r="B217" s="79" t="s">
        <v>1461</v>
      </c>
      <c r="C217" s="16"/>
      <c r="D217" s="16"/>
      <c r="G217" s="81">
        <v>2406509.0499999998</v>
      </c>
      <c r="I217" s="81">
        <v>-74.002373538285426</v>
      </c>
      <c r="J217" s="80">
        <v>0.32300000000000001</v>
      </c>
      <c r="K217" s="80">
        <v>-1E-3</v>
      </c>
    </row>
    <row r="218" spans="2:11">
      <c r="B218" t="s">
        <v>1744</v>
      </c>
      <c r="C218" t="s">
        <v>1745</v>
      </c>
      <c r="D218" t="s">
        <v>123</v>
      </c>
      <c r="E218" t="s">
        <v>106</v>
      </c>
      <c r="F218" t="s">
        <v>250</v>
      </c>
      <c r="G218" s="77">
        <v>28846.79</v>
      </c>
      <c r="H218" s="77">
        <v>-2.3574000000000002</v>
      </c>
      <c r="I218" s="77">
        <v>-2.5106863677823199</v>
      </c>
      <c r="J218" s="78">
        <v>1.0999999999999999E-2</v>
      </c>
      <c r="K218" s="78">
        <v>0</v>
      </c>
    </row>
    <row r="219" spans="2:11">
      <c r="B219" t="s">
        <v>1744</v>
      </c>
      <c r="C219" t="s">
        <v>1746</v>
      </c>
      <c r="D219" t="s">
        <v>123</v>
      </c>
      <c r="E219" t="s">
        <v>106</v>
      </c>
      <c r="F219" t="s">
        <v>1379</v>
      </c>
      <c r="G219" s="77">
        <v>14706.79</v>
      </c>
      <c r="H219" s="77">
        <v>-1.6791</v>
      </c>
      <c r="I219" s="77">
        <v>-0.91170879660588</v>
      </c>
      <c r="J219" s="78">
        <v>4.0000000000000001E-3</v>
      </c>
      <c r="K219" s="78">
        <v>0</v>
      </c>
    </row>
    <row r="220" spans="2:11">
      <c r="B220" t="s">
        <v>1744</v>
      </c>
      <c r="C220" t="s">
        <v>1747</v>
      </c>
      <c r="D220" t="s">
        <v>123</v>
      </c>
      <c r="E220" t="s">
        <v>106</v>
      </c>
      <c r="F220" t="s">
        <v>1379</v>
      </c>
      <c r="G220" s="77">
        <v>29698.76</v>
      </c>
      <c r="H220" s="77">
        <v>0.57899999999999996</v>
      </c>
      <c r="I220" s="77">
        <v>0.63486088891680004</v>
      </c>
      <c r="J220" s="78">
        <v>-2.8E-3</v>
      </c>
      <c r="K220" s="78">
        <v>0</v>
      </c>
    </row>
    <row r="221" spans="2:11">
      <c r="B221" t="s">
        <v>1744</v>
      </c>
      <c r="C221" t="s">
        <v>1748</v>
      </c>
      <c r="D221" t="s">
        <v>123</v>
      </c>
      <c r="E221" t="s">
        <v>106</v>
      </c>
      <c r="F221" t="s">
        <v>1379</v>
      </c>
      <c r="G221" s="77">
        <v>22918.77</v>
      </c>
      <c r="H221" s="77">
        <v>0.8982</v>
      </c>
      <c r="I221" s="77">
        <v>0.76002179978088003</v>
      </c>
      <c r="J221" s="78">
        <v>-3.3E-3</v>
      </c>
      <c r="K221" s="78">
        <v>0</v>
      </c>
    </row>
    <row r="222" spans="2:11">
      <c r="B222" t="s">
        <v>1744</v>
      </c>
      <c r="C222" t="s">
        <v>1749</v>
      </c>
      <c r="D222" t="s">
        <v>123</v>
      </c>
      <c r="E222" t="s">
        <v>106</v>
      </c>
      <c r="F222" t="s">
        <v>1379</v>
      </c>
      <c r="G222" s="77">
        <v>22932.46</v>
      </c>
      <c r="H222" s="77">
        <v>0.95730000000000004</v>
      </c>
      <c r="I222" s="77">
        <v>0.81051376692935995</v>
      </c>
      <c r="J222" s="78">
        <v>-3.5000000000000001E-3</v>
      </c>
      <c r="K222" s="78">
        <v>0</v>
      </c>
    </row>
    <row r="223" spans="2:11">
      <c r="B223" t="s">
        <v>1744</v>
      </c>
      <c r="C223" t="s">
        <v>1750</v>
      </c>
      <c r="D223" t="s">
        <v>123</v>
      </c>
      <c r="E223" t="s">
        <v>106</v>
      </c>
      <c r="F223" t="s">
        <v>1379</v>
      </c>
      <c r="G223" s="77">
        <v>16184.48</v>
      </c>
      <c r="H223" s="77">
        <v>1.7636000000000001</v>
      </c>
      <c r="I223" s="77">
        <v>1.0538056744217601</v>
      </c>
      <c r="J223" s="78">
        <v>-4.5999999999999999E-3</v>
      </c>
      <c r="K223" s="78">
        <v>0</v>
      </c>
    </row>
    <row r="224" spans="2:11">
      <c r="B224" t="s">
        <v>1744</v>
      </c>
      <c r="C224" t="s">
        <v>1751</v>
      </c>
      <c r="D224" t="s">
        <v>123</v>
      </c>
      <c r="E224" t="s">
        <v>106</v>
      </c>
      <c r="F224" t="s">
        <v>1379</v>
      </c>
      <c r="G224" s="77">
        <v>13921.69</v>
      </c>
      <c r="H224" s="77">
        <v>2.1114000000000002</v>
      </c>
      <c r="I224" s="77">
        <v>1.08523594134072</v>
      </c>
      <c r="J224" s="78">
        <v>-4.7000000000000002E-3</v>
      </c>
      <c r="K224" s="78">
        <v>0</v>
      </c>
    </row>
    <row r="225" spans="2:11">
      <c r="B225" t="s">
        <v>1744</v>
      </c>
      <c r="C225" t="s">
        <v>1752</v>
      </c>
      <c r="D225" t="s">
        <v>123</v>
      </c>
      <c r="E225" t="s">
        <v>106</v>
      </c>
      <c r="F225" t="s">
        <v>1379</v>
      </c>
      <c r="G225" s="77">
        <v>20921.96</v>
      </c>
      <c r="H225" s="77">
        <v>2.2957999999999998</v>
      </c>
      <c r="I225" s="77">
        <v>1.7733649125545601</v>
      </c>
      <c r="J225" s="78">
        <v>-7.7000000000000002E-3</v>
      </c>
      <c r="K225" s="78">
        <v>0</v>
      </c>
    </row>
    <row r="226" spans="2:11">
      <c r="B226" t="s">
        <v>1753</v>
      </c>
      <c r="C226" t="s">
        <v>1754</v>
      </c>
      <c r="D226" t="s">
        <v>123</v>
      </c>
      <c r="E226" t="s">
        <v>106</v>
      </c>
      <c r="F226" t="s">
        <v>241</v>
      </c>
      <c r="G226" s="77">
        <v>72994.289999999994</v>
      </c>
      <c r="H226" s="77">
        <v>-0.3846</v>
      </c>
      <c r="I226" s="77">
        <v>-1.03647745724328</v>
      </c>
      <c r="J226" s="78">
        <v>4.4999999999999997E-3</v>
      </c>
      <c r="K226" s="78">
        <v>0</v>
      </c>
    </row>
    <row r="227" spans="2:11">
      <c r="B227" t="s">
        <v>1753</v>
      </c>
      <c r="C227" t="s">
        <v>1755</v>
      </c>
      <c r="D227" t="s">
        <v>123</v>
      </c>
      <c r="E227" t="s">
        <v>106</v>
      </c>
      <c r="F227" t="s">
        <v>241</v>
      </c>
      <c r="G227" s="77">
        <v>20566.07</v>
      </c>
      <c r="H227" s="77">
        <v>-0.4239</v>
      </c>
      <c r="I227" s="77">
        <v>-0.32186697513515999</v>
      </c>
      <c r="J227" s="78">
        <v>1.4E-3</v>
      </c>
      <c r="K227" s="78">
        <v>0</v>
      </c>
    </row>
    <row r="228" spans="2:11">
      <c r="B228" t="s">
        <v>1753</v>
      </c>
      <c r="C228" t="s">
        <v>1756</v>
      </c>
      <c r="D228" t="s">
        <v>123</v>
      </c>
      <c r="E228" t="s">
        <v>106</v>
      </c>
      <c r="F228" t="s">
        <v>241</v>
      </c>
      <c r="G228" s="77">
        <v>15430.35</v>
      </c>
      <c r="H228" s="77">
        <v>-0.3861</v>
      </c>
      <c r="I228" s="77">
        <v>-0.21995673834419999</v>
      </c>
      <c r="J228" s="78">
        <v>1E-3</v>
      </c>
      <c r="K228" s="78">
        <v>0</v>
      </c>
    </row>
    <row r="229" spans="2:11">
      <c r="B229" t="s">
        <v>1757</v>
      </c>
      <c r="C229" t="s">
        <v>1758</v>
      </c>
      <c r="D229" t="s">
        <v>123</v>
      </c>
      <c r="E229" t="s">
        <v>106</v>
      </c>
      <c r="F229" t="s">
        <v>235</v>
      </c>
      <c r="G229" s="77">
        <v>118741.84</v>
      </c>
      <c r="H229" s="77">
        <v>0.59109999999999996</v>
      </c>
      <c r="I229" s="77">
        <v>2.5913520959580798</v>
      </c>
      <c r="J229" s="78">
        <v>-1.1299999999999999E-2</v>
      </c>
      <c r="K229" s="78">
        <v>0</v>
      </c>
    </row>
    <row r="230" spans="2:11">
      <c r="B230" t="s">
        <v>1757</v>
      </c>
      <c r="C230" t="s">
        <v>1759</v>
      </c>
      <c r="D230" t="s">
        <v>123</v>
      </c>
      <c r="E230" t="s">
        <v>106</v>
      </c>
      <c r="F230" t="s">
        <v>235</v>
      </c>
      <c r="G230" s="77">
        <v>22598.73</v>
      </c>
      <c r="H230" s="77">
        <v>0.56850000000000001</v>
      </c>
      <c r="I230" s="77">
        <v>0.47432519594459999</v>
      </c>
      <c r="J230" s="78">
        <v>-2.0999999999999999E-3</v>
      </c>
      <c r="K230" s="78">
        <v>0</v>
      </c>
    </row>
    <row r="231" spans="2:11">
      <c r="B231" t="s">
        <v>1760</v>
      </c>
      <c r="C231" t="s">
        <v>1761</v>
      </c>
      <c r="D231" t="s">
        <v>123</v>
      </c>
      <c r="E231" t="s">
        <v>106</v>
      </c>
      <c r="F231" t="s">
        <v>1379</v>
      </c>
      <c r="G231" s="77">
        <v>14969.58</v>
      </c>
      <c r="H231" s="77">
        <v>6.5600000000000006E-2</v>
      </c>
      <c r="I231" s="77">
        <v>3.6255604220159998E-2</v>
      </c>
      <c r="J231" s="78">
        <v>-2.0000000000000001E-4</v>
      </c>
      <c r="K231" s="78">
        <v>0</v>
      </c>
    </row>
    <row r="232" spans="2:11">
      <c r="B232" t="s">
        <v>1762</v>
      </c>
      <c r="C232" t="s">
        <v>1763</v>
      </c>
      <c r="D232" t="s">
        <v>123</v>
      </c>
      <c r="E232" t="s">
        <v>106</v>
      </c>
      <c r="F232" t="s">
        <v>1379</v>
      </c>
      <c r="G232" s="77">
        <v>72167.070000000007</v>
      </c>
      <c r="H232" s="77">
        <v>-2.2141000000000002</v>
      </c>
      <c r="I232" s="77">
        <v>-5.8992662496440396</v>
      </c>
      <c r="J232" s="78">
        <v>2.5700000000000001E-2</v>
      </c>
      <c r="K232" s="78">
        <v>-1E-4</v>
      </c>
    </row>
    <row r="233" spans="2:11">
      <c r="B233" t="s">
        <v>1762</v>
      </c>
      <c r="C233" t="s">
        <v>1764</v>
      </c>
      <c r="D233" t="s">
        <v>123</v>
      </c>
      <c r="E233" t="s">
        <v>106</v>
      </c>
      <c r="F233" t="s">
        <v>1379</v>
      </c>
      <c r="G233" s="77">
        <v>18409.97</v>
      </c>
      <c r="H233" s="77">
        <v>-2.2141000000000002</v>
      </c>
      <c r="I233" s="77">
        <v>-1.50491511818284</v>
      </c>
      <c r="J233" s="78">
        <v>6.6E-3</v>
      </c>
      <c r="K233" s="78">
        <v>0</v>
      </c>
    </row>
    <row r="234" spans="2:11">
      <c r="B234" t="s">
        <v>1765</v>
      </c>
      <c r="C234" t="s">
        <v>1766</v>
      </c>
      <c r="D234" t="s">
        <v>123</v>
      </c>
      <c r="E234" t="s">
        <v>106</v>
      </c>
      <c r="F234" t="s">
        <v>1379</v>
      </c>
      <c r="G234" s="77">
        <v>14518.29</v>
      </c>
      <c r="H234" s="77">
        <v>0.60580000000000001</v>
      </c>
      <c r="I234" s="77">
        <v>0.32471804862744003</v>
      </c>
      <c r="J234" s="78">
        <v>-1.4E-3</v>
      </c>
      <c r="K234" s="78">
        <v>0</v>
      </c>
    </row>
    <row r="235" spans="2:11">
      <c r="B235" t="s">
        <v>1765</v>
      </c>
      <c r="C235" t="s">
        <v>1767</v>
      </c>
      <c r="D235" t="s">
        <v>123</v>
      </c>
      <c r="E235" t="s">
        <v>106</v>
      </c>
      <c r="F235" t="s">
        <v>1379</v>
      </c>
      <c r="G235" s="77">
        <v>1026.77</v>
      </c>
      <c r="H235" s="77">
        <v>0.60540000000000005</v>
      </c>
      <c r="I235" s="77">
        <v>2.2949714121360001E-2</v>
      </c>
      <c r="J235" s="78">
        <v>-1E-4</v>
      </c>
      <c r="K235" s="78">
        <v>0</v>
      </c>
    </row>
    <row r="236" spans="2:11">
      <c r="B236" t="s">
        <v>1768</v>
      </c>
      <c r="C236" t="s">
        <v>1769</v>
      </c>
      <c r="D236" t="s">
        <v>123</v>
      </c>
      <c r="E236" t="s">
        <v>106</v>
      </c>
      <c r="F236" t="s">
        <v>235</v>
      </c>
      <c r="G236" s="77">
        <v>51492</v>
      </c>
      <c r="H236" s="77">
        <v>0.224</v>
      </c>
      <c r="I236" s="77">
        <v>0.42584295936</v>
      </c>
      <c r="J236" s="78">
        <v>-1.9E-3</v>
      </c>
      <c r="K236" s="78">
        <v>0</v>
      </c>
    </row>
    <row r="237" spans="2:11">
      <c r="B237" t="s">
        <v>1768</v>
      </c>
      <c r="C237" t="s">
        <v>1770</v>
      </c>
      <c r="D237" t="s">
        <v>123</v>
      </c>
      <c r="E237" t="s">
        <v>106</v>
      </c>
      <c r="F237" t="s">
        <v>235</v>
      </c>
      <c r="G237" s="77">
        <v>67695.77</v>
      </c>
      <c r="H237" s="77">
        <v>0.20580000000000001</v>
      </c>
      <c r="I237" s="77">
        <v>0.51436166708471998</v>
      </c>
      <c r="J237" s="78">
        <v>-2.2000000000000001E-3</v>
      </c>
      <c r="K237" s="78">
        <v>0</v>
      </c>
    </row>
    <row r="238" spans="2:11">
      <c r="B238" t="s">
        <v>1771</v>
      </c>
      <c r="C238" t="s">
        <v>1772</v>
      </c>
      <c r="D238" t="s">
        <v>123</v>
      </c>
      <c r="E238" t="s">
        <v>106</v>
      </c>
      <c r="F238" t="s">
        <v>250</v>
      </c>
      <c r="G238" s="77">
        <v>15102.37</v>
      </c>
      <c r="H238" s="77">
        <v>0.58520000000000005</v>
      </c>
      <c r="I238" s="77">
        <v>0.32629552363407999</v>
      </c>
      <c r="J238" s="78">
        <v>-1.4E-3</v>
      </c>
      <c r="K238" s="78">
        <v>0</v>
      </c>
    </row>
    <row r="239" spans="2:11">
      <c r="B239" t="s">
        <v>1771</v>
      </c>
      <c r="C239" t="s">
        <v>1773</v>
      </c>
      <c r="D239" t="s">
        <v>123</v>
      </c>
      <c r="E239" t="s">
        <v>106</v>
      </c>
      <c r="F239" t="s">
        <v>250</v>
      </c>
      <c r="G239" s="77">
        <v>41531.89</v>
      </c>
      <c r="H239" s="77">
        <v>0.58609999999999995</v>
      </c>
      <c r="I239" s="77">
        <v>0.89870075971468</v>
      </c>
      <c r="J239" s="78">
        <v>-3.8999999999999998E-3</v>
      </c>
      <c r="K239" s="78">
        <v>0</v>
      </c>
    </row>
    <row r="240" spans="2:11">
      <c r="B240" t="s">
        <v>1771</v>
      </c>
      <c r="C240" t="s">
        <v>1774</v>
      </c>
      <c r="D240" t="s">
        <v>123</v>
      </c>
      <c r="E240" t="s">
        <v>106</v>
      </c>
      <c r="F240" t="s">
        <v>250</v>
      </c>
      <c r="G240" s="77">
        <v>66.95</v>
      </c>
      <c r="H240" s="77">
        <v>0.54930000000000001</v>
      </c>
      <c r="I240" s="77">
        <v>1.3577564442E-3</v>
      </c>
      <c r="J240" s="78">
        <v>0</v>
      </c>
      <c r="K240" s="78">
        <v>0</v>
      </c>
    </row>
    <row r="241" spans="2:11">
      <c r="B241" t="s">
        <v>1775</v>
      </c>
      <c r="C241" t="s">
        <v>1776</v>
      </c>
      <c r="D241" t="s">
        <v>123</v>
      </c>
      <c r="E241" t="s">
        <v>106</v>
      </c>
      <c r="F241" t="s">
        <v>244</v>
      </c>
      <c r="G241" s="77">
        <v>23006.3</v>
      </c>
      <c r="H241" s="77">
        <v>-1.3237000000000001</v>
      </c>
      <c r="I241" s="77">
        <v>-1.1243409793251999</v>
      </c>
      <c r="J241" s="78">
        <v>4.8999999999999998E-3</v>
      </c>
      <c r="K241" s="78">
        <v>0</v>
      </c>
    </row>
    <row r="242" spans="2:11">
      <c r="B242" t="s">
        <v>1775</v>
      </c>
      <c r="C242" t="s">
        <v>1777</v>
      </c>
      <c r="D242" t="s">
        <v>123</v>
      </c>
      <c r="E242" t="s">
        <v>106</v>
      </c>
      <c r="F242" t="s">
        <v>244</v>
      </c>
      <c r="G242" s="77">
        <v>22173.58</v>
      </c>
      <c r="H242" s="77">
        <v>-1.4105000000000001</v>
      </c>
      <c r="I242" s="77">
        <v>-1.1547038130628</v>
      </c>
      <c r="J242" s="78">
        <v>5.0000000000000001E-3</v>
      </c>
      <c r="K242" s="78">
        <v>0</v>
      </c>
    </row>
    <row r="243" spans="2:11">
      <c r="B243" t="s">
        <v>1775</v>
      </c>
      <c r="C243" t="s">
        <v>1778</v>
      </c>
      <c r="D243" t="s">
        <v>123</v>
      </c>
      <c r="E243" t="s">
        <v>106</v>
      </c>
      <c r="F243" t="s">
        <v>244</v>
      </c>
      <c r="G243" s="77">
        <v>14790.94</v>
      </c>
      <c r="H243" s="77">
        <v>-1.3517999999999999</v>
      </c>
      <c r="I243" s="77">
        <v>-0.73819297818864005</v>
      </c>
      <c r="J243" s="78">
        <v>3.2000000000000002E-3</v>
      </c>
      <c r="K243" s="78">
        <v>0</v>
      </c>
    </row>
    <row r="244" spans="2:11">
      <c r="B244" t="s">
        <v>1775</v>
      </c>
      <c r="C244" t="s">
        <v>1779</v>
      </c>
      <c r="D244" t="s">
        <v>123</v>
      </c>
      <c r="E244" t="s">
        <v>106</v>
      </c>
      <c r="F244" t="s">
        <v>1379</v>
      </c>
      <c r="G244" s="77">
        <v>27840.91</v>
      </c>
      <c r="H244" s="77">
        <v>8.6099999999999996E-2</v>
      </c>
      <c r="I244" s="77">
        <v>8.850101879892E-2</v>
      </c>
      <c r="J244" s="78">
        <v>-4.0000000000000002E-4</v>
      </c>
      <c r="K244" s="78">
        <v>0</v>
      </c>
    </row>
    <row r="245" spans="2:11">
      <c r="B245" t="s">
        <v>1780</v>
      </c>
      <c r="C245" t="s">
        <v>1781</v>
      </c>
      <c r="D245" t="s">
        <v>123</v>
      </c>
      <c r="E245" t="s">
        <v>106</v>
      </c>
      <c r="F245" t="s">
        <v>235</v>
      </c>
      <c r="G245" s="77">
        <v>108302.58</v>
      </c>
      <c r="H245" s="77">
        <v>1.1331</v>
      </c>
      <c r="I245" s="77">
        <v>4.5307357634541603</v>
      </c>
      <c r="J245" s="78">
        <v>-1.9800000000000002E-2</v>
      </c>
      <c r="K245" s="78">
        <v>1E-4</v>
      </c>
    </row>
    <row r="246" spans="2:11">
      <c r="B246" t="s">
        <v>1780</v>
      </c>
      <c r="C246" t="s">
        <v>1782</v>
      </c>
      <c r="D246" t="s">
        <v>123</v>
      </c>
      <c r="E246" t="s">
        <v>106</v>
      </c>
      <c r="F246" t="s">
        <v>235</v>
      </c>
      <c r="G246" s="77">
        <v>93570.21</v>
      </c>
      <c r="H246" s="77">
        <v>1.1304000000000001</v>
      </c>
      <c r="I246" s="77">
        <v>3.9050935779772802</v>
      </c>
      <c r="J246" s="78">
        <v>-1.7000000000000001E-2</v>
      </c>
      <c r="K246" s="78">
        <v>1E-4</v>
      </c>
    </row>
    <row r="247" spans="2:11">
      <c r="B247" t="s">
        <v>1783</v>
      </c>
      <c r="C247" t="s">
        <v>1784</v>
      </c>
      <c r="D247" t="s">
        <v>123</v>
      </c>
      <c r="E247" t="s">
        <v>106</v>
      </c>
      <c r="F247" t="s">
        <v>244</v>
      </c>
      <c r="G247" s="77">
        <v>61049.99</v>
      </c>
      <c r="H247" s="77">
        <v>-2.0785</v>
      </c>
      <c r="I247" s="77">
        <v>-4.6848675636178001</v>
      </c>
      <c r="J247" s="78">
        <v>2.0400000000000001E-2</v>
      </c>
      <c r="K247" s="78">
        <v>-1E-4</v>
      </c>
    </row>
    <row r="248" spans="2:11">
      <c r="B248" t="s">
        <v>1783</v>
      </c>
      <c r="C248" t="s">
        <v>1785</v>
      </c>
      <c r="D248" t="s">
        <v>123</v>
      </c>
      <c r="E248" t="s">
        <v>106</v>
      </c>
      <c r="F248" t="s">
        <v>244</v>
      </c>
      <c r="G248" s="77">
        <v>51342.85</v>
      </c>
      <c r="H248" s="77">
        <v>-2.0718000000000001</v>
      </c>
      <c r="I248" s="77">
        <v>-3.9272585459795999</v>
      </c>
      <c r="J248" s="78">
        <v>1.7100000000000001E-2</v>
      </c>
      <c r="K248" s="78">
        <v>-1E-4</v>
      </c>
    </row>
    <row r="249" spans="2:11">
      <c r="B249" t="s">
        <v>1783</v>
      </c>
      <c r="C249" t="s">
        <v>1786</v>
      </c>
      <c r="D249" t="s">
        <v>123</v>
      </c>
      <c r="E249" t="s">
        <v>106</v>
      </c>
      <c r="F249" t="s">
        <v>244</v>
      </c>
      <c r="G249" s="77">
        <v>18335.53</v>
      </c>
      <c r="H249" s="77">
        <v>-2.0785</v>
      </c>
      <c r="I249" s="77">
        <v>-1.4070359349566</v>
      </c>
      <c r="J249" s="78">
        <v>6.1000000000000004E-3</v>
      </c>
      <c r="K249" s="78">
        <v>0</v>
      </c>
    </row>
    <row r="250" spans="2:11">
      <c r="B250" t="s">
        <v>1783</v>
      </c>
      <c r="C250" t="s">
        <v>1787</v>
      </c>
      <c r="D250" t="s">
        <v>123</v>
      </c>
      <c r="E250" t="s">
        <v>106</v>
      </c>
      <c r="F250" t="s">
        <v>244</v>
      </c>
      <c r="G250" s="77">
        <v>23514.38</v>
      </c>
      <c r="H250" s="77">
        <v>-1.8835999999999999</v>
      </c>
      <c r="I250" s="77">
        <v>-1.6352490533225601</v>
      </c>
      <c r="J250" s="78">
        <v>7.1000000000000004E-3</v>
      </c>
      <c r="K250" s="78">
        <v>0</v>
      </c>
    </row>
    <row r="251" spans="2:11">
      <c r="B251" t="s">
        <v>1788</v>
      </c>
      <c r="C251" t="s">
        <v>1789</v>
      </c>
      <c r="D251" t="s">
        <v>123</v>
      </c>
      <c r="E251" t="s">
        <v>106</v>
      </c>
      <c r="F251" t="s">
        <v>241</v>
      </c>
      <c r="G251" s="77">
        <v>39789.79</v>
      </c>
      <c r="H251" s="77">
        <v>-3.9828000000000001</v>
      </c>
      <c r="I251" s="77">
        <v>-5.8508887155950404</v>
      </c>
      <c r="J251" s="78">
        <v>2.5499999999999998E-2</v>
      </c>
      <c r="K251" s="78">
        <v>-1E-4</v>
      </c>
    </row>
    <row r="252" spans="2:11">
      <c r="B252" t="s">
        <v>1788</v>
      </c>
      <c r="C252" t="s">
        <v>1790</v>
      </c>
      <c r="D252" t="s">
        <v>123</v>
      </c>
      <c r="E252" t="s">
        <v>106</v>
      </c>
      <c r="F252" t="s">
        <v>241</v>
      </c>
      <c r="G252" s="77">
        <v>58331.21</v>
      </c>
      <c r="H252" s="77">
        <v>-3.9392999999999998</v>
      </c>
      <c r="I252" s="77">
        <v>-8.4836302846167602</v>
      </c>
      <c r="J252" s="78">
        <v>3.6999999999999998E-2</v>
      </c>
      <c r="K252" s="78">
        <v>-1E-4</v>
      </c>
    </row>
    <row r="253" spans="2:11">
      <c r="B253" t="s">
        <v>1788</v>
      </c>
      <c r="C253" t="s">
        <v>1791</v>
      </c>
      <c r="D253" t="s">
        <v>123</v>
      </c>
      <c r="E253" t="s">
        <v>106</v>
      </c>
      <c r="F253" t="s">
        <v>241</v>
      </c>
      <c r="G253" s="77">
        <v>62470.52</v>
      </c>
      <c r="H253" s="77">
        <v>-3.9845999999999999</v>
      </c>
      <c r="I253" s="77">
        <v>-9.1901276549846393</v>
      </c>
      <c r="J253" s="78">
        <v>4.0099999999999997E-2</v>
      </c>
      <c r="K253" s="78">
        <v>-1E-4</v>
      </c>
    </row>
    <row r="254" spans="2:11">
      <c r="B254" t="s">
        <v>1792</v>
      </c>
      <c r="C254" t="s">
        <v>1793</v>
      </c>
      <c r="D254" t="s">
        <v>123</v>
      </c>
      <c r="E254" t="s">
        <v>106</v>
      </c>
      <c r="F254" t="s">
        <v>250</v>
      </c>
      <c r="G254" s="77">
        <v>51250.720000000001</v>
      </c>
      <c r="H254" s="77">
        <v>-1.4186000000000001</v>
      </c>
      <c r="I254" s="77">
        <v>-2.6842416997926399</v>
      </c>
      <c r="J254" s="78">
        <v>1.17E-2</v>
      </c>
      <c r="K254" s="78">
        <v>0</v>
      </c>
    </row>
    <row r="255" spans="2:11">
      <c r="B255" t="s">
        <v>1792</v>
      </c>
      <c r="C255" t="s">
        <v>1794</v>
      </c>
      <c r="D255" t="s">
        <v>123</v>
      </c>
      <c r="E255" t="s">
        <v>106</v>
      </c>
      <c r="F255" t="s">
        <v>250</v>
      </c>
      <c r="G255" s="77">
        <v>36723.21</v>
      </c>
      <c r="H255" s="77">
        <v>-1.4363999999999999</v>
      </c>
      <c r="I255" s="77">
        <v>-1.9475011597204801</v>
      </c>
      <c r="J255" s="78">
        <v>8.5000000000000006E-3</v>
      </c>
      <c r="K255" s="78">
        <v>0</v>
      </c>
    </row>
    <row r="256" spans="2:11">
      <c r="B256" t="s">
        <v>1792</v>
      </c>
      <c r="C256" t="s">
        <v>1795</v>
      </c>
      <c r="D256" t="s">
        <v>123</v>
      </c>
      <c r="E256" t="s">
        <v>106</v>
      </c>
      <c r="F256" t="s">
        <v>250</v>
      </c>
      <c r="G256" s="77">
        <v>17055.509999999998</v>
      </c>
      <c r="H256" s="77">
        <v>-1.5853999999999999</v>
      </c>
      <c r="I256" s="77">
        <v>-0.99830962105368004</v>
      </c>
      <c r="J256" s="78">
        <v>4.4000000000000003E-3</v>
      </c>
      <c r="K256" s="78">
        <v>0</v>
      </c>
    </row>
    <row r="257" spans="2:11">
      <c r="B257" t="s">
        <v>1796</v>
      </c>
      <c r="C257" t="s">
        <v>1797</v>
      </c>
      <c r="D257" t="s">
        <v>123</v>
      </c>
      <c r="E257" t="s">
        <v>106</v>
      </c>
      <c r="F257" t="s">
        <v>250</v>
      </c>
      <c r="G257" s="77">
        <v>7481.95</v>
      </c>
      <c r="H257" s="77">
        <v>4.4668999999999999</v>
      </c>
      <c r="I257" s="77">
        <v>1.2339078410386</v>
      </c>
      <c r="J257" s="78">
        <v>-5.4000000000000003E-3</v>
      </c>
      <c r="K257" s="78">
        <v>0</v>
      </c>
    </row>
    <row r="258" spans="2:11">
      <c r="B258" t="s">
        <v>1796</v>
      </c>
      <c r="C258" t="s">
        <v>1798</v>
      </c>
      <c r="D258" t="s">
        <v>123</v>
      </c>
      <c r="E258" t="s">
        <v>106</v>
      </c>
      <c r="F258" t="s">
        <v>250</v>
      </c>
      <c r="G258" s="77">
        <v>7298.18</v>
      </c>
      <c r="H258" s="77">
        <v>4.4122000000000003</v>
      </c>
      <c r="I258" s="77">
        <v>1.18886202006832</v>
      </c>
      <c r="J258" s="78">
        <v>-5.1999999999999998E-3</v>
      </c>
      <c r="K258" s="78">
        <v>0</v>
      </c>
    </row>
    <row r="259" spans="2:11">
      <c r="B259" t="s">
        <v>1796</v>
      </c>
      <c r="C259" t="s">
        <v>1799</v>
      </c>
      <c r="D259" t="s">
        <v>123</v>
      </c>
      <c r="E259" t="s">
        <v>106</v>
      </c>
      <c r="F259" t="s">
        <v>250</v>
      </c>
      <c r="G259" s="77">
        <v>20703.45</v>
      </c>
      <c r="H259" s="77">
        <v>3.5655000000000001</v>
      </c>
      <c r="I259" s="77">
        <v>2.7253661339969999</v>
      </c>
      <c r="J259" s="78">
        <v>-1.1900000000000001E-2</v>
      </c>
      <c r="K259" s="78">
        <v>0</v>
      </c>
    </row>
    <row r="260" spans="2:11">
      <c r="B260" t="s">
        <v>1796</v>
      </c>
      <c r="C260" t="s">
        <v>1800</v>
      </c>
      <c r="D260" t="s">
        <v>123</v>
      </c>
      <c r="E260" t="s">
        <v>106</v>
      </c>
      <c r="F260" t="s">
        <v>250</v>
      </c>
      <c r="G260" s="77">
        <v>29497.87</v>
      </c>
      <c r="H260" s="77">
        <v>3.0800999999999998</v>
      </c>
      <c r="I260" s="77">
        <v>3.35441789616804</v>
      </c>
      <c r="J260" s="78">
        <v>-1.46E-2</v>
      </c>
      <c r="K260" s="78">
        <v>0</v>
      </c>
    </row>
    <row r="261" spans="2:11">
      <c r="B261" t="s">
        <v>1796</v>
      </c>
      <c r="C261" t="s">
        <v>1801</v>
      </c>
      <c r="D261" t="s">
        <v>123</v>
      </c>
      <c r="E261" t="s">
        <v>106</v>
      </c>
      <c r="F261" t="s">
        <v>1379</v>
      </c>
      <c r="G261" s="77">
        <v>17288.810000000001</v>
      </c>
      <c r="H261" s="77">
        <v>3.5364</v>
      </c>
      <c r="I261" s="77">
        <v>2.25729425249328</v>
      </c>
      <c r="J261" s="78">
        <v>-9.9000000000000008E-3</v>
      </c>
      <c r="K261" s="78">
        <v>0</v>
      </c>
    </row>
    <row r="262" spans="2:11">
      <c r="B262" t="s">
        <v>1796</v>
      </c>
      <c r="C262" t="s">
        <v>1802</v>
      </c>
      <c r="D262" t="s">
        <v>123</v>
      </c>
      <c r="E262" t="s">
        <v>106</v>
      </c>
      <c r="F262" t="s">
        <v>1379</v>
      </c>
      <c r="G262" s="77">
        <v>13831.24</v>
      </c>
      <c r="H262" s="77">
        <v>3.5377999999999998</v>
      </c>
      <c r="I262" s="77">
        <v>1.8065753793942401</v>
      </c>
      <c r="J262" s="78">
        <v>-7.9000000000000008E-3</v>
      </c>
      <c r="K262" s="78">
        <v>0</v>
      </c>
    </row>
    <row r="263" spans="2:11">
      <c r="B263" t="s">
        <v>1796</v>
      </c>
      <c r="C263" t="s">
        <v>1803</v>
      </c>
      <c r="D263" t="s">
        <v>123</v>
      </c>
      <c r="E263" t="s">
        <v>106</v>
      </c>
      <c r="F263" t="s">
        <v>1379</v>
      </c>
      <c r="G263" s="77">
        <v>17321.560000000001</v>
      </c>
      <c r="H263" s="77">
        <v>3.7181000000000002</v>
      </c>
      <c r="I263" s="77">
        <v>2.3777695493531201</v>
      </c>
      <c r="J263" s="78">
        <v>-1.04E-2</v>
      </c>
      <c r="K263" s="78">
        <v>0</v>
      </c>
    </row>
    <row r="264" spans="2:11">
      <c r="B264" t="s">
        <v>1796</v>
      </c>
      <c r="C264" t="s">
        <v>1804</v>
      </c>
      <c r="D264" t="s">
        <v>123</v>
      </c>
      <c r="E264" t="s">
        <v>106</v>
      </c>
      <c r="F264" t="s">
        <v>1379</v>
      </c>
      <c r="G264" s="77">
        <v>14842.76</v>
      </c>
      <c r="H264" s="77">
        <v>3.6903000000000001</v>
      </c>
      <c r="I264" s="77">
        <v>2.02226483845776</v>
      </c>
      <c r="J264" s="78">
        <v>-8.8000000000000005E-3</v>
      </c>
      <c r="K264" s="78">
        <v>0</v>
      </c>
    </row>
    <row r="265" spans="2:11">
      <c r="B265" t="s">
        <v>1796</v>
      </c>
      <c r="C265" t="s">
        <v>1805</v>
      </c>
      <c r="D265" t="s">
        <v>123</v>
      </c>
      <c r="E265" t="s">
        <v>106</v>
      </c>
      <c r="F265" t="s">
        <v>1379</v>
      </c>
      <c r="G265" s="77">
        <v>1478.29</v>
      </c>
      <c r="H265" s="77">
        <v>3.3018999999999998</v>
      </c>
      <c r="I265" s="77">
        <v>0.18021263952691999</v>
      </c>
      <c r="J265" s="78">
        <v>-8.0000000000000004E-4</v>
      </c>
      <c r="K265" s="78">
        <v>0</v>
      </c>
    </row>
    <row r="266" spans="2:11">
      <c r="B266" t="s">
        <v>1796</v>
      </c>
      <c r="C266" t="s">
        <v>1806</v>
      </c>
      <c r="D266" t="s">
        <v>123</v>
      </c>
      <c r="E266" t="s">
        <v>106</v>
      </c>
      <c r="F266" t="s">
        <v>1379</v>
      </c>
      <c r="G266" s="77">
        <v>19764.63</v>
      </c>
      <c r="H266" s="77">
        <v>3.5655000000000001</v>
      </c>
      <c r="I266" s="77">
        <v>2.6017815027437998</v>
      </c>
      <c r="J266" s="78">
        <v>-1.14E-2</v>
      </c>
      <c r="K266" s="78">
        <v>0</v>
      </c>
    </row>
    <row r="267" spans="2:11">
      <c r="B267" t="s">
        <v>1796</v>
      </c>
      <c r="C267" t="s">
        <v>1807</v>
      </c>
      <c r="D267" t="s">
        <v>123</v>
      </c>
      <c r="E267" t="s">
        <v>106</v>
      </c>
      <c r="F267" t="s">
        <v>1379</v>
      </c>
      <c r="G267" s="77">
        <v>17306.54</v>
      </c>
      <c r="H267" s="77">
        <v>3.6349</v>
      </c>
      <c r="I267" s="77">
        <v>2.3225464597223202</v>
      </c>
      <c r="J267" s="78">
        <v>-1.01E-2</v>
      </c>
      <c r="K267" s="78">
        <v>0</v>
      </c>
    </row>
    <row r="268" spans="2:11">
      <c r="B268" t="s">
        <v>1796</v>
      </c>
      <c r="C268" t="s">
        <v>1808</v>
      </c>
      <c r="D268" t="s">
        <v>123</v>
      </c>
      <c r="E268" t="s">
        <v>106</v>
      </c>
      <c r="F268" t="s">
        <v>1379</v>
      </c>
      <c r="G268" s="77">
        <v>17308.04</v>
      </c>
      <c r="H268" s="77">
        <v>3.6432000000000002</v>
      </c>
      <c r="I268" s="77">
        <v>2.3280515670297599</v>
      </c>
      <c r="J268" s="78">
        <v>-1.0200000000000001E-2</v>
      </c>
      <c r="K268" s="78">
        <v>0</v>
      </c>
    </row>
    <row r="269" spans="2:11">
      <c r="B269" t="s">
        <v>1796</v>
      </c>
      <c r="C269" t="s">
        <v>1809</v>
      </c>
      <c r="D269" t="s">
        <v>123</v>
      </c>
      <c r="E269" t="s">
        <v>106</v>
      </c>
      <c r="F269" t="s">
        <v>1379</v>
      </c>
      <c r="G269" s="77">
        <v>13814.3</v>
      </c>
      <c r="H269" s="77">
        <v>3.4199000000000002</v>
      </c>
      <c r="I269" s="77">
        <v>1.7442309271244001</v>
      </c>
      <c r="J269" s="78">
        <v>-7.6E-3</v>
      </c>
      <c r="K269" s="78">
        <v>0</v>
      </c>
    </row>
    <row r="270" spans="2:11">
      <c r="B270" t="s">
        <v>1810</v>
      </c>
      <c r="C270" t="s">
        <v>1811</v>
      </c>
      <c r="D270" t="s">
        <v>123</v>
      </c>
      <c r="E270" t="s">
        <v>120</v>
      </c>
      <c r="F270" t="s">
        <v>241</v>
      </c>
      <c r="G270" s="77">
        <v>17549.43</v>
      </c>
      <c r="H270" s="77">
        <v>-5.5659999999999998</v>
      </c>
      <c r="I270" s="77">
        <v>-2.3917955990266799</v>
      </c>
      <c r="J270" s="78">
        <v>1.04E-2</v>
      </c>
      <c r="K270" s="78">
        <v>0</v>
      </c>
    </row>
    <row r="271" spans="2:11">
      <c r="B271" t="s">
        <v>1810</v>
      </c>
      <c r="C271" t="s">
        <v>1812</v>
      </c>
      <c r="D271" t="s">
        <v>123</v>
      </c>
      <c r="E271" t="s">
        <v>120</v>
      </c>
      <c r="F271" t="s">
        <v>241</v>
      </c>
      <c r="G271" s="77">
        <v>31189.66</v>
      </c>
      <c r="H271" s="77">
        <v>-5.5026999999999973</v>
      </c>
      <c r="I271" s="77">
        <v>-4.2024670982198504</v>
      </c>
      <c r="J271" s="78">
        <v>1.83E-2</v>
      </c>
      <c r="K271" s="78">
        <v>-1E-4</v>
      </c>
    </row>
    <row r="272" spans="2:11">
      <c r="B272" t="s">
        <v>1810</v>
      </c>
      <c r="C272" t="s">
        <v>1813</v>
      </c>
      <c r="D272" t="s">
        <v>123</v>
      </c>
      <c r="E272" t="s">
        <v>120</v>
      </c>
      <c r="F272" t="s">
        <v>250</v>
      </c>
      <c r="G272" s="77">
        <v>35830.910000000003</v>
      </c>
      <c r="H272" s="77">
        <v>-2.1538999999999953</v>
      </c>
      <c r="I272" s="77">
        <v>-1.8897363609418101</v>
      </c>
      <c r="J272" s="78">
        <v>8.2000000000000007E-3</v>
      </c>
      <c r="K272" s="78">
        <v>0</v>
      </c>
    </row>
    <row r="273" spans="2:11">
      <c r="B273" t="s">
        <v>1810</v>
      </c>
      <c r="C273" t="s">
        <v>1814</v>
      </c>
      <c r="D273" t="s">
        <v>123</v>
      </c>
      <c r="E273" t="s">
        <v>120</v>
      </c>
      <c r="F273" t="s">
        <v>1379</v>
      </c>
      <c r="G273" s="77">
        <v>34222.449999999997</v>
      </c>
      <c r="H273" s="77">
        <v>-2.5051999999999999</v>
      </c>
      <c r="I273" s="77">
        <v>-2.0992847254856399</v>
      </c>
      <c r="J273" s="78">
        <v>9.1999999999999998E-3</v>
      </c>
      <c r="K273" s="78">
        <v>0</v>
      </c>
    </row>
    <row r="274" spans="2:11">
      <c r="B274" t="s">
        <v>1815</v>
      </c>
      <c r="C274" t="s">
        <v>1816</v>
      </c>
      <c r="D274" t="s">
        <v>123</v>
      </c>
      <c r="E274" t="s">
        <v>116</v>
      </c>
      <c r="F274" t="s">
        <v>235</v>
      </c>
      <c r="G274" s="77">
        <v>31210.87</v>
      </c>
      <c r="H274" s="77">
        <v>1.5887999999999978</v>
      </c>
      <c r="I274" s="77">
        <v>1.38062436998755</v>
      </c>
      <c r="J274" s="78">
        <v>-6.0000000000000001E-3</v>
      </c>
      <c r="K274" s="78">
        <v>0</v>
      </c>
    </row>
    <row r="275" spans="2:11">
      <c r="B275" t="s">
        <v>1817</v>
      </c>
      <c r="C275" t="s">
        <v>1818</v>
      </c>
      <c r="D275" t="s">
        <v>123</v>
      </c>
      <c r="E275" t="s">
        <v>110</v>
      </c>
      <c r="F275" t="s">
        <v>1379</v>
      </c>
      <c r="G275" s="77">
        <v>20533.47</v>
      </c>
      <c r="H275" s="77">
        <v>1.798</v>
      </c>
      <c r="I275" s="77">
        <v>1.48909816820604</v>
      </c>
      <c r="J275" s="78">
        <v>-6.4999999999999997E-3</v>
      </c>
      <c r="K275" s="78">
        <v>0</v>
      </c>
    </row>
    <row r="276" spans="2:11">
      <c r="B276" t="s">
        <v>1819</v>
      </c>
      <c r="C276" t="s">
        <v>1820</v>
      </c>
      <c r="D276" t="s">
        <v>123</v>
      </c>
      <c r="E276" t="s">
        <v>110</v>
      </c>
      <c r="F276" t="s">
        <v>1379</v>
      </c>
      <c r="G276" s="77">
        <v>25345.15</v>
      </c>
      <c r="H276" s="77">
        <v>-9.0899999999999995E-2</v>
      </c>
      <c r="I276" s="77">
        <v>-9.2924459361090006E-2</v>
      </c>
      <c r="J276" s="78">
        <v>4.0000000000000002E-4</v>
      </c>
      <c r="K276" s="78">
        <v>0</v>
      </c>
    </row>
    <row r="277" spans="2:11">
      <c r="B277" t="s">
        <v>1821</v>
      </c>
      <c r="C277" t="s">
        <v>1822</v>
      </c>
      <c r="D277" t="s">
        <v>123</v>
      </c>
      <c r="E277" t="s">
        <v>110</v>
      </c>
      <c r="F277" t="s">
        <v>250</v>
      </c>
      <c r="G277" s="77">
        <v>10862.21</v>
      </c>
      <c r="H277" s="77">
        <v>0.82130000000000003</v>
      </c>
      <c r="I277" s="77">
        <v>0.35982498136638202</v>
      </c>
      <c r="J277" s="78">
        <v>-1.6000000000000001E-3</v>
      </c>
      <c r="K277" s="78">
        <v>0</v>
      </c>
    </row>
    <row r="278" spans="2:11">
      <c r="B278" t="s">
        <v>1821</v>
      </c>
      <c r="C278" t="s">
        <v>1823</v>
      </c>
      <c r="D278" t="s">
        <v>123</v>
      </c>
      <c r="E278" t="s">
        <v>110</v>
      </c>
      <c r="F278" t="s">
        <v>250</v>
      </c>
      <c r="G278" s="77">
        <v>27377.96</v>
      </c>
      <c r="H278" s="77">
        <v>0.82130000000000003</v>
      </c>
      <c r="I278" s="77">
        <v>0.90693090511503205</v>
      </c>
      <c r="J278" s="78">
        <v>-4.0000000000000001E-3</v>
      </c>
      <c r="K278" s="78">
        <v>0</v>
      </c>
    </row>
    <row r="279" spans="2:11">
      <c r="B279" t="s">
        <v>1824</v>
      </c>
      <c r="C279" t="s">
        <v>1825</v>
      </c>
      <c r="D279" t="s">
        <v>123</v>
      </c>
      <c r="E279" t="s">
        <v>113</v>
      </c>
      <c r="F279" t="s">
        <v>1379</v>
      </c>
      <c r="G279" s="77">
        <v>17111.23</v>
      </c>
      <c r="H279" s="77">
        <v>1.4099000000000013</v>
      </c>
      <c r="I279" s="77">
        <v>1.12705337945991</v>
      </c>
      <c r="J279" s="78">
        <v>-4.8999999999999998E-3</v>
      </c>
      <c r="K279" s="78">
        <v>0</v>
      </c>
    </row>
    <row r="280" spans="2:11">
      <c r="B280" t="s">
        <v>1826</v>
      </c>
      <c r="C280" t="s">
        <v>1827</v>
      </c>
      <c r="D280" t="s">
        <v>123</v>
      </c>
      <c r="E280" t="s">
        <v>200</v>
      </c>
      <c r="F280" t="s">
        <v>241</v>
      </c>
      <c r="G280" s="77">
        <v>106089.60000000001</v>
      </c>
      <c r="H280" s="77">
        <v>-1093.4399999999985</v>
      </c>
      <c r="I280" s="77">
        <v>-29.697828755466201</v>
      </c>
      <c r="J280" s="78">
        <v>0.12959999999999999</v>
      </c>
      <c r="K280" s="78">
        <v>-4.0000000000000002E-4</v>
      </c>
    </row>
    <row r="281" spans="2:11">
      <c r="B281" t="s">
        <v>1826</v>
      </c>
      <c r="C281" t="s">
        <v>1828</v>
      </c>
      <c r="D281" t="s">
        <v>123</v>
      </c>
      <c r="E281" t="s">
        <v>200</v>
      </c>
      <c r="F281" t="s">
        <v>241</v>
      </c>
      <c r="G281" s="77">
        <v>47910.75</v>
      </c>
      <c r="H281" s="77">
        <v>-1110.3099999999979</v>
      </c>
      <c r="I281" s="77">
        <v>-13.6186528749683</v>
      </c>
      <c r="J281" s="78">
        <v>5.9400000000000001E-2</v>
      </c>
      <c r="K281" s="78">
        <v>-2.0000000000000001E-4</v>
      </c>
    </row>
    <row r="282" spans="2:11">
      <c r="B282" t="s">
        <v>1826</v>
      </c>
      <c r="C282" t="s">
        <v>1829</v>
      </c>
      <c r="D282" t="s">
        <v>123</v>
      </c>
      <c r="E282" t="s">
        <v>200</v>
      </c>
      <c r="F282" t="s">
        <v>241</v>
      </c>
      <c r="G282" s="77">
        <v>61600.41</v>
      </c>
      <c r="H282" s="77">
        <v>-1088.1900000000014</v>
      </c>
      <c r="I282" s="77">
        <v>-17.161105569924</v>
      </c>
      <c r="J282" s="78">
        <v>7.4899999999999994E-2</v>
      </c>
      <c r="K282" s="78">
        <v>-2.0000000000000001E-4</v>
      </c>
    </row>
    <row r="283" spans="2:11">
      <c r="B283" t="s">
        <v>1826</v>
      </c>
      <c r="C283" t="s">
        <v>1830</v>
      </c>
      <c r="D283" t="s">
        <v>123</v>
      </c>
      <c r="E283" t="s">
        <v>200</v>
      </c>
      <c r="F283" t="s">
        <v>241</v>
      </c>
      <c r="G283" s="77">
        <v>121674.5</v>
      </c>
      <c r="H283" s="77">
        <v>-1076.0499999999984</v>
      </c>
      <c r="I283" s="77">
        <v>-33.518837784057197</v>
      </c>
      <c r="J283" s="78">
        <v>0.14630000000000001</v>
      </c>
      <c r="K283" s="78">
        <v>-4.0000000000000002E-4</v>
      </c>
    </row>
    <row r="284" spans="2:11">
      <c r="B284" t="s">
        <v>1826</v>
      </c>
      <c r="C284" t="s">
        <v>1831</v>
      </c>
      <c r="D284" t="s">
        <v>123</v>
      </c>
      <c r="E284" t="s">
        <v>200</v>
      </c>
      <c r="F284" t="s">
        <v>244</v>
      </c>
      <c r="G284" s="77">
        <v>10677.4</v>
      </c>
      <c r="H284" s="77">
        <v>-742.68</v>
      </c>
      <c r="I284" s="77">
        <v>-2.0301315055063198</v>
      </c>
      <c r="J284" s="78">
        <v>8.8999999999999999E-3</v>
      </c>
      <c r="K284" s="78">
        <v>0</v>
      </c>
    </row>
    <row r="285" spans="2:11">
      <c r="B285" t="s">
        <v>1826</v>
      </c>
      <c r="C285" t="s">
        <v>1832</v>
      </c>
      <c r="D285" t="s">
        <v>123</v>
      </c>
      <c r="E285" t="s">
        <v>200</v>
      </c>
      <c r="F285" t="s">
        <v>244</v>
      </c>
      <c r="G285" s="77">
        <v>47842.99</v>
      </c>
      <c r="H285" s="77">
        <v>-741.07999999999981</v>
      </c>
      <c r="I285" s="77">
        <v>-9.0769582103054898</v>
      </c>
      <c r="J285" s="78">
        <v>3.9600000000000003E-2</v>
      </c>
      <c r="K285" s="78">
        <v>-1E-4</v>
      </c>
    </row>
    <row r="286" spans="2:11">
      <c r="B286" t="s">
        <v>1826</v>
      </c>
      <c r="C286" t="s">
        <v>1833</v>
      </c>
      <c r="D286" t="s">
        <v>123</v>
      </c>
      <c r="E286" t="s">
        <v>200</v>
      </c>
      <c r="F286" t="s">
        <v>244</v>
      </c>
      <c r="G286" s="77">
        <v>14920.99</v>
      </c>
      <c r="H286" s="77">
        <v>-741.07999999999947</v>
      </c>
      <c r="I286" s="77">
        <v>-2.8308682773878902</v>
      </c>
      <c r="J286" s="78">
        <v>1.24E-2</v>
      </c>
      <c r="K286" s="78">
        <v>0</v>
      </c>
    </row>
    <row r="287" spans="2:11">
      <c r="B287" t="s">
        <v>1834</v>
      </c>
      <c r="C287" t="s">
        <v>1835</v>
      </c>
      <c r="D287" t="s">
        <v>123</v>
      </c>
      <c r="E287" t="s">
        <v>110</v>
      </c>
      <c r="F287" t="s">
        <v>1836</v>
      </c>
      <c r="G287" s="77">
        <v>-48300</v>
      </c>
      <c r="H287" s="77">
        <v>10.455529600287329</v>
      </c>
      <c r="I287" s="77">
        <v>-5.0500207969387798</v>
      </c>
      <c r="J287" s="78">
        <v>2.1999999999999999E-2</v>
      </c>
      <c r="K287" s="78">
        <v>-1E-4</v>
      </c>
    </row>
    <row r="288" spans="2:11">
      <c r="B288" t="s">
        <v>1837</v>
      </c>
      <c r="C288" t="s">
        <v>1838</v>
      </c>
      <c r="D288" t="s">
        <v>123</v>
      </c>
      <c r="E288" t="s">
        <v>106</v>
      </c>
      <c r="F288" t="s">
        <v>1839</v>
      </c>
      <c r="G288" s="77">
        <v>48846.47</v>
      </c>
      <c r="H288" s="77">
        <v>-1.4066828025612599</v>
      </c>
      <c r="I288" s="77">
        <v>-0.68711489314824503</v>
      </c>
      <c r="J288" s="78">
        <v>3.0000000000000001E-3</v>
      </c>
      <c r="K288" s="78">
        <v>0</v>
      </c>
    </row>
    <row r="289" spans="2:11">
      <c r="B289" t="s">
        <v>1840</v>
      </c>
      <c r="C289" t="s">
        <v>1841</v>
      </c>
      <c r="D289" t="s">
        <v>123</v>
      </c>
      <c r="E289" t="s">
        <v>120</v>
      </c>
      <c r="F289" t="s">
        <v>1842</v>
      </c>
      <c r="G289" s="77">
        <v>-23000</v>
      </c>
      <c r="H289" s="77">
        <v>-13.586715006305218</v>
      </c>
      <c r="I289" s="77">
        <v>3.1249444514502001</v>
      </c>
      <c r="J289" s="78">
        <v>-1.3599999999999999E-2</v>
      </c>
      <c r="K289" s="78">
        <v>0</v>
      </c>
    </row>
    <row r="290" spans="2:11">
      <c r="B290" t="s">
        <v>1843</v>
      </c>
      <c r="C290" t="s">
        <v>1844</v>
      </c>
      <c r="D290" t="s">
        <v>123</v>
      </c>
      <c r="E290" t="s">
        <v>106</v>
      </c>
      <c r="F290" t="s">
        <v>1842</v>
      </c>
      <c r="G290" s="77">
        <v>142083.10999999999</v>
      </c>
      <c r="H290" s="77">
        <v>36.44805434482663</v>
      </c>
      <c r="I290" s="77">
        <v>51.786529147619802</v>
      </c>
      <c r="J290" s="78">
        <v>-0.22600000000000001</v>
      </c>
      <c r="K290" s="78">
        <v>6.9999999999999999E-4</v>
      </c>
    </row>
    <row r="291" spans="2:11">
      <c r="B291" s="79" t="s">
        <v>1205</v>
      </c>
      <c r="C291" s="16"/>
      <c r="D291" s="16"/>
      <c r="G291" s="81">
        <v>0</v>
      </c>
      <c r="I291" s="81">
        <v>0</v>
      </c>
      <c r="J291" s="80">
        <v>0</v>
      </c>
      <c r="K291" s="80">
        <v>0</v>
      </c>
    </row>
    <row r="292" spans="2:11">
      <c r="B292" t="s">
        <v>211</v>
      </c>
      <c r="C292" t="s">
        <v>211</v>
      </c>
      <c r="D292" t="s">
        <v>211</v>
      </c>
      <c r="E292" t="s">
        <v>211</v>
      </c>
      <c r="G292" s="77">
        <v>0</v>
      </c>
      <c r="H292" s="77">
        <v>0</v>
      </c>
      <c r="I292" s="77">
        <v>0</v>
      </c>
      <c r="J292" s="78">
        <v>0</v>
      </c>
      <c r="K292" s="78">
        <v>0</v>
      </c>
    </row>
    <row r="293" spans="2:11">
      <c r="B293" s="79" t="s">
        <v>266</v>
      </c>
      <c r="C293" s="16"/>
      <c r="D293" s="16"/>
      <c r="G293" s="81">
        <v>0</v>
      </c>
      <c r="I293" s="81">
        <v>0</v>
      </c>
      <c r="J293" s="80">
        <v>0</v>
      </c>
      <c r="K293" s="80">
        <v>0</v>
      </c>
    </row>
    <row r="294" spans="2:11">
      <c r="B294" t="s">
        <v>211</v>
      </c>
      <c r="C294" t="s">
        <v>211</v>
      </c>
      <c r="D294" t="s">
        <v>211</v>
      </c>
      <c r="E294" t="s">
        <v>211</v>
      </c>
      <c r="G294" s="77">
        <v>0</v>
      </c>
      <c r="H294" s="77">
        <v>0</v>
      </c>
      <c r="I294" s="77">
        <v>0</v>
      </c>
      <c r="J294" s="78">
        <v>0</v>
      </c>
      <c r="K294" s="78">
        <v>0</v>
      </c>
    </row>
    <row r="295" spans="2:11">
      <c r="B295" s="79" t="s">
        <v>225</v>
      </c>
      <c r="C295" s="16"/>
      <c r="D295" s="16"/>
      <c r="G295" s="81">
        <v>1663892.82</v>
      </c>
      <c r="I295" s="81">
        <v>371.55166204087737</v>
      </c>
      <c r="J295" s="80">
        <v>-1.6216999999999999</v>
      </c>
      <c r="K295" s="80">
        <v>4.8999999999999998E-3</v>
      </c>
    </row>
    <row r="296" spans="2:11">
      <c r="B296" s="79" t="s">
        <v>1195</v>
      </c>
      <c r="C296" s="16"/>
      <c r="D296" s="16"/>
      <c r="G296" s="81">
        <v>1663892.82</v>
      </c>
      <c r="I296" s="81">
        <v>371.55166204087737</v>
      </c>
      <c r="J296" s="80">
        <v>-1.6216999999999999</v>
      </c>
      <c r="K296" s="80">
        <v>4.8999999999999998E-3</v>
      </c>
    </row>
    <row r="297" spans="2:11">
      <c r="B297" t="s">
        <v>1845</v>
      </c>
      <c r="C297" t="s">
        <v>1846</v>
      </c>
      <c r="D297" t="s">
        <v>123</v>
      </c>
      <c r="E297" t="s">
        <v>200</v>
      </c>
      <c r="F297" t="s">
        <v>1379</v>
      </c>
      <c r="G297" s="77">
        <v>125449.1</v>
      </c>
      <c r="H297" s="77">
        <v>357.62999999999909</v>
      </c>
      <c r="I297" s="77">
        <v>11.4857252216643</v>
      </c>
      <c r="J297" s="78">
        <v>-5.0099999999999999E-2</v>
      </c>
      <c r="K297" s="78">
        <v>2.0000000000000001E-4</v>
      </c>
    </row>
    <row r="298" spans="2:11">
      <c r="B298" t="s">
        <v>1847</v>
      </c>
      <c r="C298" t="s">
        <v>1848</v>
      </c>
      <c r="D298" t="s">
        <v>123</v>
      </c>
      <c r="E298" t="s">
        <v>200</v>
      </c>
      <c r="F298" t="s">
        <v>241</v>
      </c>
      <c r="G298" s="77">
        <v>240392.56</v>
      </c>
      <c r="H298" s="77">
        <v>1630.4599999999939</v>
      </c>
      <c r="I298" s="77">
        <v>100.343235569199</v>
      </c>
      <c r="J298" s="78">
        <v>-0.438</v>
      </c>
      <c r="K298" s="78">
        <v>1.2999999999999999E-3</v>
      </c>
    </row>
    <row r="299" spans="2:11">
      <c r="B299" t="s">
        <v>1849</v>
      </c>
      <c r="C299" t="s">
        <v>1850</v>
      </c>
      <c r="D299" t="s">
        <v>123</v>
      </c>
      <c r="E299" t="s">
        <v>200</v>
      </c>
      <c r="F299" t="s">
        <v>247</v>
      </c>
      <c r="G299" s="77">
        <v>177684.07</v>
      </c>
      <c r="H299" s="77">
        <v>2002.5100000000009</v>
      </c>
      <c r="I299" s="77">
        <v>91.091974657289398</v>
      </c>
      <c r="J299" s="78">
        <v>-0.39760000000000001</v>
      </c>
      <c r="K299" s="78">
        <v>1.1999999999999999E-3</v>
      </c>
    </row>
    <row r="300" spans="2:11">
      <c r="B300" t="s">
        <v>1851</v>
      </c>
      <c r="C300" t="s">
        <v>1852</v>
      </c>
      <c r="D300" t="s">
        <v>123</v>
      </c>
      <c r="E300" t="s">
        <v>106</v>
      </c>
      <c r="F300" t="s">
        <v>1464</v>
      </c>
      <c r="G300" s="77">
        <v>77049.05</v>
      </c>
      <c r="H300" s="77">
        <v>21.007999999999999</v>
      </c>
      <c r="I300" s="77">
        <v>59.760426653407997</v>
      </c>
      <c r="J300" s="78">
        <v>-0.26079999999999998</v>
      </c>
      <c r="K300" s="78">
        <v>8.0000000000000004E-4</v>
      </c>
    </row>
    <row r="301" spans="2:11">
      <c r="B301" t="s">
        <v>1853</v>
      </c>
      <c r="C301" t="s">
        <v>1854</v>
      </c>
      <c r="D301" t="s">
        <v>123</v>
      </c>
      <c r="E301" t="s">
        <v>106</v>
      </c>
      <c r="F301" t="s">
        <v>1855</v>
      </c>
      <c r="G301" s="77">
        <v>345657.09</v>
      </c>
      <c r="H301" s="77">
        <v>0.2979</v>
      </c>
      <c r="I301" s="77">
        <v>3.80169844333812</v>
      </c>
      <c r="J301" s="78">
        <v>-1.66E-2</v>
      </c>
      <c r="K301" s="78">
        <v>0</v>
      </c>
    </row>
    <row r="302" spans="2:11">
      <c r="B302" t="s">
        <v>1856</v>
      </c>
      <c r="C302" t="s">
        <v>1857</v>
      </c>
      <c r="D302" t="s">
        <v>123</v>
      </c>
      <c r="E302" t="s">
        <v>106</v>
      </c>
      <c r="F302" t="s">
        <v>241</v>
      </c>
      <c r="G302" s="77">
        <v>341146.55</v>
      </c>
      <c r="H302" s="77">
        <v>4.8662999999999998</v>
      </c>
      <c r="I302" s="77">
        <v>61.291684165303799</v>
      </c>
      <c r="J302" s="78">
        <v>-0.26750000000000002</v>
      </c>
      <c r="K302" s="78">
        <v>8.0000000000000004E-4</v>
      </c>
    </row>
    <row r="303" spans="2:11">
      <c r="B303" t="s">
        <v>1858</v>
      </c>
      <c r="C303" t="s">
        <v>1859</v>
      </c>
      <c r="D303" t="s">
        <v>123</v>
      </c>
      <c r="E303" t="s">
        <v>106</v>
      </c>
      <c r="F303" t="s">
        <v>250</v>
      </c>
      <c r="G303" s="77">
        <v>34334.410000000003</v>
      </c>
      <c r="H303" s="77">
        <v>4.1738999999999997</v>
      </c>
      <c r="I303" s="77">
        <v>5.2909459027510799</v>
      </c>
      <c r="J303" s="78">
        <v>-2.3099999999999999E-2</v>
      </c>
      <c r="K303" s="78">
        <v>1E-4</v>
      </c>
    </row>
    <row r="304" spans="2:11">
      <c r="B304" t="s">
        <v>1860</v>
      </c>
      <c r="C304" t="s">
        <v>1861</v>
      </c>
      <c r="D304" t="s">
        <v>123</v>
      </c>
      <c r="E304" t="s">
        <v>106</v>
      </c>
      <c r="F304" t="s">
        <v>250</v>
      </c>
      <c r="G304" s="77">
        <v>270776.32000000001</v>
      </c>
      <c r="H304" s="77">
        <v>5.8132999999999981</v>
      </c>
      <c r="I304" s="77">
        <v>58.115918980587502</v>
      </c>
      <c r="J304" s="78">
        <v>-0.25369999999999998</v>
      </c>
      <c r="K304" s="78">
        <v>8.0000000000000004E-4</v>
      </c>
    </row>
    <row r="305" spans="2:11">
      <c r="B305" t="s">
        <v>1862</v>
      </c>
      <c r="C305" t="s">
        <v>1863</v>
      </c>
      <c r="D305" t="s">
        <v>123</v>
      </c>
      <c r="E305" t="s">
        <v>106</v>
      </c>
      <c r="F305" t="s">
        <v>238</v>
      </c>
      <c r="G305" s="77">
        <v>51403.67</v>
      </c>
      <c r="H305" s="77">
        <v>-10.34340000000002</v>
      </c>
      <c r="I305" s="77">
        <v>-19.629947552663801</v>
      </c>
      <c r="J305" s="78">
        <v>8.5699999999999998E-2</v>
      </c>
      <c r="K305" s="78">
        <v>-2.9999999999999997E-4</v>
      </c>
    </row>
    <row r="306" spans="2:11">
      <c r="B306" s="79" t="s">
        <v>1210</v>
      </c>
      <c r="C306" s="16"/>
      <c r="D306" s="16"/>
      <c r="G306" s="81">
        <v>0</v>
      </c>
      <c r="I306" s="81">
        <v>0</v>
      </c>
      <c r="J306" s="80">
        <v>0</v>
      </c>
      <c r="K306" s="80">
        <v>0</v>
      </c>
    </row>
    <row r="307" spans="2:11">
      <c r="B307" t="s">
        <v>211</v>
      </c>
      <c r="C307" t="s">
        <v>211</v>
      </c>
      <c r="D307" t="s">
        <v>211</v>
      </c>
      <c r="E307" t="s">
        <v>211</v>
      </c>
      <c r="G307" s="77">
        <v>0</v>
      </c>
      <c r="H307" s="77">
        <v>0</v>
      </c>
      <c r="I307" s="77">
        <v>0</v>
      </c>
      <c r="J307" s="78">
        <v>0</v>
      </c>
      <c r="K307" s="78">
        <v>0</v>
      </c>
    </row>
    <row r="308" spans="2:11">
      <c r="B308" s="79" t="s">
        <v>1205</v>
      </c>
      <c r="C308" s="16"/>
      <c r="D308" s="16"/>
      <c r="G308" s="81">
        <v>0</v>
      </c>
      <c r="I308" s="81">
        <v>0</v>
      </c>
      <c r="J308" s="80">
        <v>0</v>
      </c>
      <c r="K308" s="80">
        <v>0</v>
      </c>
    </row>
    <row r="309" spans="2:11">
      <c r="B309" t="s">
        <v>211</v>
      </c>
      <c r="C309" t="s">
        <v>211</v>
      </c>
      <c r="D309" t="s">
        <v>211</v>
      </c>
      <c r="E309" t="s">
        <v>211</v>
      </c>
      <c r="G309" s="77">
        <v>0</v>
      </c>
      <c r="H309" s="77">
        <v>0</v>
      </c>
      <c r="I309" s="77">
        <v>0</v>
      </c>
      <c r="J309" s="78">
        <v>0</v>
      </c>
      <c r="K309" s="78">
        <v>0</v>
      </c>
    </row>
    <row r="310" spans="2:11">
      <c r="B310" s="79" t="s">
        <v>266</v>
      </c>
      <c r="C310" s="16"/>
      <c r="D310" s="16"/>
      <c r="G310" s="81">
        <v>0</v>
      </c>
      <c r="I310" s="81">
        <v>0</v>
      </c>
      <c r="J310" s="80">
        <v>0</v>
      </c>
      <c r="K310" s="80">
        <v>0</v>
      </c>
    </row>
    <row r="311" spans="2:11">
      <c r="B311" t="s">
        <v>211</v>
      </c>
      <c r="C311" t="s">
        <v>211</v>
      </c>
      <c r="D311" t="s">
        <v>211</v>
      </c>
      <c r="E311" t="s">
        <v>211</v>
      </c>
      <c r="G311" s="77">
        <v>0</v>
      </c>
      <c r="H311" s="77">
        <v>0</v>
      </c>
      <c r="I311" s="77">
        <v>0</v>
      </c>
      <c r="J311" s="78">
        <v>0</v>
      </c>
      <c r="K311" s="78">
        <v>0</v>
      </c>
    </row>
    <row r="312" spans="2:11">
      <c r="B312" t="s">
        <v>227</v>
      </c>
      <c r="C312" s="16"/>
      <c r="D312" s="16"/>
    </row>
    <row r="313" spans="2:11">
      <c r="B313" t="s">
        <v>258</v>
      </c>
      <c r="C313" s="16"/>
      <c r="D313" s="16"/>
    </row>
    <row r="314" spans="2:11">
      <c r="B314" t="s">
        <v>259</v>
      </c>
      <c r="C314" s="16"/>
      <c r="D314" s="16"/>
    </row>
    <row r="315" spans="2:11">
      <c r="B315" t="s">
        <v>260</v>
      </c>
      <c r="C315" s="16"/>
      <c r="D315" s="16"/>
    </row>
    <row r="316" spans="2:11">
      <c r="C316" s="16"/>
      <c r="D316" s="16"/>
    </row>
    <row r="317" spans="2:11">
      <c r="C317" s="16"/>
      <c r="D317" s="16"/>
    </row>
    <row r="318" spans="2:11">
      <c r="C318" s="16"/>
      <c r="D318" s="16"/>
    </row>
    <row r="319" spans="2:11">
      <c r="C319" s="16"/>
      <c r="D319" s="16"/>
    </row>
    <row r="320" spans="2:11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7">
        <v>45106</v>
      </c>
    </row>
    <row r="2" spans="2:78" s="1" customFormat="1">
      <c r="B2" s="2" t="s">
        <v>1</v>
      </c>
      <c r="C2" s="12" t="s">
        <v>2360</v>
      </c>
    </row>
    <row r="3" spans="2:78" s="1" customFormat="1">
      <c r="B3" s="2" t="s">
        <v>2</v>
      </c>
      <c r="C3" s="26" t="s">
        <v>2361</v>
      </c>
    </row>
    <row r="4" spans="2:78" s="1" customFormat="1">
      <c r="B4" s="2" t="s">
        <v>3</v>
      </c>
      <c r="C4" s="88" t="s">
        <v>197</v>
      </c>
    </row>
    <row r="6" spans="2:78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78" ht="26.25" customHeight="1">
      <c r="B7" s="114" t="s">
        <v>145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1224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1225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1226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1227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1228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1229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1230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1224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1225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1226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1227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211</v>
      </c>
      <c r="C33" t="s">
        <v>211</v>
      </c>
      <c r="D33" s="16"/>
      <c r="E33" t="s">
        <v>211</v>
      </c>
      <c r="H33" s="77">
        <v>0</v>
      </c>
      <c r="I33" t="s">
        <v>211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1228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211</v>
      </c>
      <c r="C35" t="s">
        <v>211</v>
      </c>
      <c r="D35" s="16"/>
      <c r="E35" t="s">
        <v>211</v>
      </c>
      <c r="H35" s="77">
        <v>0</v>
      </c>
      <c r="I35" t="s">
        <v>211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1229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211</v>
      </c>
      <c r="C37" t="s">
        <v>211</v>
      </c>
      <c r="D37" s="16"/>
      <c r="E37" t="s">
        <v>211</v>
      </c>
      <c r="H37" s="77">
        <v>0</v>
      </c>
      <c r="I37" t="s">
        <v>211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1230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211</v>
      </c>
      <c r="C39" t="s">
        <v>211</v>
      </c>
      <c r="D39" s="16"/>
      <c r="E39" t="s">
        <v>211</v>
      </c>
      <c r="H39" s="77">
        <v>0</v>
      </c>
      <c r="I39" t="s">
        <v>211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227</v>
      </c>
      <c r="D40" s="16"/>
    </row>
    <row r="41" spans="2:17">
      <c r="B41" t="s">
        <v>258</v>
      </c>
      <c r="D41" s="16"/>
    </row>
    <row r="42" spans="2:17">
      <c r="B42" t="s">
        <v>259</v>
      </c>
      <c r="D42" s="16"/>
    </row>
    <row r="43" spans="2:17">
      <c r="B43" t="s">
        <v>260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02"/>
  <sheetViews>
    <sheetView rightToLeft="1" topLeftCell="A132" workbookViewId="0">
      <selection activeCell="B250" sqref="B25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2360</v>
      </c>
    </row>
    <row r="3" spans="2:60" s="1" customFormat="1">
      <c r="B3" s="2" t="s">
        <v>2</v>
      </c>
      <c r="C3" s="26" t="s">
        <v>2361</v>
      </c>
    </row>
    <row r="4" spans="2:60" s="1" customFormat="1">
      <c r="B4" s="2" t="s">
        <v>3</v>
      </c>
      <c r="C4" s="88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4" t="s">
        <v>146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4.41</v>
      </c>
      <c r="J11" s="18"/>
      <c r="K11" s="18"/>
      <c r="L11" s="18"/>
      <c r="M11" s="76">
        <v>5.1999999999999998E-2</v>
      </c>
      <c r="N11" s="75">
        <v>554769.93000000005</v>
      </c>
      <c r="O11" s="7"/>
      <c r="P11" s="75">
        <v>938.99754472885547</v>
      </c>
      <c r="Q11" s="76">
        <v>1</v>
      </c>
      <c r="R11" s="76">
        <v>1.23E-2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5.93</v>
      </c>
      <c r="M12" s="80">
        <v>3.6999999999999998E-2</v>
      </c>
      <c r="N12" s="81">
        <v>390710.74</v>
      </c>
      <c r="P12" s="81">
        <v>450.18960350448981</v>
      </c>
      <c r="Q12" s="80">
        <v>0.47939999999999999</v>
      </c>
      <c r="R12" s="80">
        <v>5.8999999999999999E-3</v>
      </c>
    </row>
    <row r="13" spans="2:60">
      <c r="B13" s="79" t="s">
        <v>1864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211</v>
      </c>
      <c r="D14" t="s">
        <v>211</v>
      </c>
      <c r="F14" t="s">
        <v>211</v>
      </c>
      <c r="I14" s="77">
        <v>0</v>
      </c>
      <c r="J14" t="s">
        <v>211</v>
      </c>
      <c r="K14" t="s">
        <v>211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1865</v>
      </c>
      <c r="I15" s="81">
        <v>6.71</v>
      </c>
      <c r="M15" s="80">
        <v>3.1899999999999998E-2</v>
      </c>
      <c r="N15" s="81">
        <v>37043.519999999997</v>
      </c>
      <c r="P15" s="81">
        <v>42.202013122498798</v>
      </c>
      <c r="Q15" s="80">
        <v>4.4900000000000002E-2</v>
      </c>
      <c r="R15" s="80">
        <v>5.9999999999999995E-4</v>
      </c>
    </row>
    <row r="16" spans="2:60">
      <c r="B16" t="s">
        <v>1866</v>
      </c>
      <c r="C16" t="s">
        <v>1867</v>
      </c>
      <c r="D16" t="s">
        <v>1868</v>
      </c>
      <c r="F16" t="s">
        <v>211</v>
      </c>
      <c r="G16" s="95">
        <v>42551</v>
      </c>
      <c r="H16" t="s">
        <v>212</v>
      </c>
      <c r="I16" s="77">
        <v>6.99</v>
      </c>
      <c r="J16" t="s">
        <v>123</v>
      </c>
      <c r="K16" t="s">
        <v>102</v>
      </c>
      <c r="L16" s="78">
        <v>2.3E-2</v>
      </c>
      <c r="M16" s="78">
        <v>2.3E-2</v>
      </c>
      <c r="N16" s="77">
        <v>3647.09</v>
      </c>
      <c r="O16" s="77">
        <v>114.83</v>
      </c>
      <c r="P16" s="77">
        <v>4.1879534469999999</v>
      </c>
      <c r="Q16" s="78">
        <v>4.4999999999999997E-3</v>
      </c>
      <c r="R16" s="78">
        <v>1E-4</v>
      </c>
      <c r="W16" s="100"/>
    </row>
    <row r="17" spans="2:23">
      <c r="B17" t="s">
        <v>1866</v>
      </c>
      <c r="C17" t="s">
        <v>1867</v>
      </c>
      <c r="D17" t="s">
        <v>1869</v>
      </c>
      <c r="F17" t="s">
        <v>211</v>
      </c>
      <c r="G17" s="95">
        <v>42551</v>
      </c>
      <c r="H17" t="s">
        <v>212</v>
      </c>
      <c r="I17" s="77">
        <v>7.58</v>
      </c>
      <c r="J17" t="s">
        <v>123</v>
      </c>
      <c r="K17" t="s">
        <v>102</v>
      </c>
      <c r="L17" s="78">
        <v>4.02E-2</v>
      </c>
      <c r="M17" s="78">
        <v>4.02E-2</v>
      </c>
      <c r="N17" s="77">
        <v>5413.84</v>
      </c>
      <c r="O17" s="77">
        <v>107.9</v>
      </c>
      <c r="P17" s="77">
        <v>5.8415333599999997</v>
      </c>
      <c r="Q17" s="78">
        <v>6.1999999999999998E-3</v>
      </c>
      <c r="R17" s="78">
        <v>1E-4</v>
      </c>
      <c r="W17" s="100"/>
    </row>
    <row r="18" spans="2:23">
      <c r="B18" t="s">
        <v>1866</v>
      </c>
      <c r="C18" t="s">
        <v>1867</v>
      </c>
      <c r="D18" t="s">
        <v>1870</v>
      </c>
      <c r="F18" t="s">
        <v>211</v>
      </c>
      <c r="G18" s="95">
        <v>42551</v>
      </c>
      <c r="H18" t="s">
        <v>212</v>
      </c>
      <c r="I18" s="77">
        <v>5.49</v>
      </c>
      <c r="J18" t="s">
        <v>123</v>
      </c>
      <c r="K18" t="s">
        <v>102</v>
      </c>
      <c r="L18" s="78">
        <v>4.7100000000000003E-2</v>
      </c>
      <c r="M18" s="78">
        <v>4.7100000000000003E-2</v>
      </c>
      <c r="N18" s="77">
        <v>160.85</v>
      </c>
      <c r="O18" s="77">
        <v>98.76</v>
      </c>
      <c r="P18" s="77">
        <v>0.15885546</v>
      </c>
      <c r="Q18" s="78">
        <v>2.0000000000000001E-4</v>
      </c>
      <c r="R18" s="78">
        <v>0</v>
      </c>
      <c r="W18" s="100"/>
    </row>
    <row r="19" spans="2:23">
      <c r="B19" t="s">
        <v>1866</v>
      </c>
      <c r="C19" t="s">
        <v>1867</v>
      </c>
      <c r="D19" t="s">
        <v>1871</v>
      </c>
      <c r="F19" t="s">
        <v>211</v>
      </c>
      <c r="G19" s="95">
        <v>42551</v>
      </c>
      <c r="H19" t="s">
        <v>212</v>
      </c>
      <c r="I19" s="77">
        <v>7.4</v>
      </c>
      <c r="J19" t="s">
        <v>123</v>
      </c>
      <c r="K19" t="s">
        <v>102</v>
      </c>
      <c r="L19" s="78">
        <v>4.9599999999999998E-2</v>
      </c>
      <c r="M19" s="78">
        <v>4.9599999999999998E-2</v>
      </c>
      <c r="N19" s="77">
        <v>246.08</v>
      </c>
      <c r="O19" s="77">
        <v>98.79</v>
      </c>
      <c r="P19" s="77">
        <v>0.24310243200000001</v>
      </c>
      <c r="Q19" s="78">
        <v>2.9999999999999997E-4</v>
      </c>
      <c r="R19" s="78">
        <v>0</v>
      </c>
      <c r="W19" s="100"/>
    </row>
    <row r="20" spans="2:23">
      <c r="B20" t="s">
        <v>1866</v>
      </c>
      <c r="C20" t="s">
        <v>1867</v>
      </c>
      <c r="D20" t="s">
        <v>1872</v>
      </c>
      <c r="F20" t="s">
        <v>211</v>
      </c>
      <c r="G20" s="95">
        <v>42643</v>
      </c>
      <c r="H20" t="s">
        <v>212</v>
      </c>
      <c r="I20" s="77">
        <v>6.04</v>
      </c>
      <c r="J20" t="s">
        <v>123</v>
      </c>
      <c r="K20" t="s">
        <v>102</v>
      </c>
      <c r="L20" s="78">
        <v>2.0799999999999999E-2</v>
      </c>
      <c r="M20" s="78">
        <v>2.0799999999999999E-2</v>
      </c>
      <c r="N20" s="77">
        <v>2774.73</v>
      </c>
      <c r="O20" s="77">
        <v>115.23</v>
      </c>
      <c r="P20" s="77">
        <v>3.1973213789999999</v>
      </c>
      <c r="Q20" s="78">
        <v>3.3999999999999998E-3</v>
      </c>
      <c r="R20" s="78">
        <v>0</v>
      </c>
      <c r="W20" s="100"/>
    </row>
    <row r="21" spans="2:23">
      <c r="B21" t="s">
        <v>1866</v>
      </c>
      <c r="C21" t="s">
        <v>1867</v>
      </c>
      <c r="D21" t="s">
        <v>1873</v>
      </c>
      <c r="F21" t="s">
        <v>211</v>
      </c>
      <c r="G21" s="95">
        <v>42643</v>
      </c>
      <c r="H21" t="s">
        <v>212</v>
      </c>
      <c r="I21" s="77">
        <v>7.01</v>
      </c>
      <c r="J21" t="s">
        <v>123</v>
      </c>
      <c r="K21" t="s">
        <v>102</v>
      </c>
      <c r="L21" s="78">
        <v>3.15E-2</v>
      </c>
      <c r="M21" s="78">
        <v>3.15E-2</v>
      </c>
      <c r="N21" s="77">
        <v>4096.17</v>
      </c>
      <c r="O21" s="77">
        <v>112.93</v>
      </c>
      <c r="P21" s="77">
        <v>4.6258047810000003</v>
      </c>
      <c r="Q21" s="78">
        <v>4.8999999999999998E-3</v>
      </c>
      <c r="R21" s="78">
        <v>1E-4</v>
      </c>
      <c r="W21" s="100"/>
    </row>
    <row r="22" spans="2:23">
      <c r="B22" t="s">
        <v>1866</v>
      </c>
      <c r="C22" t="s">
        <v>1867</v>
      </c>
      <c r="D22" t="s">
        <v>1874</v>
      </c>
      <c r="F22" t="s">
        <v>211</v>
      </c>
      <c r="G22" s="95">
        <v>42643</v>
      </c>
      <c r="H22" t="s">
        <v>212</v>
      </c>
      <c r="I22" s="77">
        <v>4.5999999999999996</v>
      </c>
      <c r="J22" t="s">
        <v>123</v>
      </c>
      <c r="K22" t="s">
        <v>102</v>
      </c>
      <c r="L22" s="78">
        <v>4.7699999999999999E-2</v>
      </c>
      <c r="M22" s="78">
        <v>4.7699999999999999E-2</v>
      </c>
      <c r="N22" s="77">
        <v>183.94</v>
      </c>
      <c r="O22" s="77">
        <v>96.46</v>
      </c>
      <c r="P22" s="77">
        <v>0.177428524</v>
      </c>
      <c r="Q22" s="78">
        <v>2.0000000000000001E-4</v>
      </c>
      <c r="R22" s="78">
        <v>0</v>
      </c>
      <c r="W22" s="100"/>
    </row>
    <row r="23" spans="2:23">
      <c r="B23" t="s">
        <v>1866</v>
      </c>
      <c r="C23" t="s">
        <v>1867</v>
      </c>
      <c r="D23" t="s">
        <v>1875</v>
      </c>
      <c r="F23" t="s">
        <v>211</v>
      </c>
      <c r="G23" s="95">
        <v>42643</v>
      </c>
      <c r="H23" t="s">
        <v>212</v>
      </c>
      <c r="I23" s="77">
        <v>6.76</v>
      </c>
      <c r="J23" t="s">
        <v>123</v>
      </c>
      <c r="K23" t="s">
        <v>102</v>
      </c>
      <c r="L23" s="78">
        <v>4.7600000000000003E-2</v>
      </c>
      <c r="M23" s="78">
        <v>4.7600000000000003E-2</v>
      </c>
      <c r="N23" s="77">
        <v>233.57</v>
      </c>
      <c r="O23" s="77">
        <v>99.55</v>
      </c>
      <c r="P23" s="77">
        <v>0.23251893500000001</v>
      </c>
      <c r="Q23" s="78">
        <v>2.0000000000000001E-4</v>
      </c>
      <c r="R23" s="78">
        <v>0</v>
      </c>
      <c r="W23" s="100"/>
    </row>
    <row r="24" spans="2:23">
      <c r="B24" t="s">
        <v>1866</v>
      </c>
      <c r="C24" t="s">
        <v>1867</v>
      </c>
      <c r="D24" t="s">
        <v>1876</v>
      </c>
      <c r="F24" t="s">
        <v>211</v>
      </c>
      <c r="G24" s="95"/>
      <c r="H24" t="s">
        <v>212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-0.28000000000000003</v>
      </c>
      <c r="O24" s="77">
        <v>2706.1606750000001</v>
      </c>
      <c r="P24" s="77">
        <v>-7.5772498900000002E-3</v>
      </c>
      <c r="Q24" s="78">
        <v>0</v>
      </c>
      <c r="R24" s="78">
        <v>0</v>
      </c>
    </row>
    <row r="25" spans="2:23">
      <c r="B25" t="s">
        <v>1866</v>
      </c>
      <c r="C25" t="s">
        <v>1867</v>
      </c>
      <c r="D25" t="s">
        <v>1877</v>
      </c>
      <c r="F25" t="s">
        <v>211</v>
      </c>
      <c r="G25" s="95"/>
      <c r="H25" t="s">
        <v>212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-0.45</v>
      </c>
      <c r="O25" s="77">
        <v>2780.0809920000002</v>
      </c>
      <c r="P25" s="77">
        <v>-1.2510364463999999E-2</v>
      </c>
      <c r="Q25" s="78">
        <v>0</v>
      </c>
      <c r="R25" s="78">
        <v>0</v>
      </c>
    </row>
    <row r="26" spans="2:23">
      <c r="B26" t="s">
        <v>1866</v>
      </c>
      <c r="C26" t="s">
        <v>1867</v>
      </c>
      <c r="D26" t="s">
        <v>1878</v>
      </c>
      <c r="F26" t="s">
        <v>211</v>
      </c>
      <c r="G26" s="95"/>
      <c r="H26" t="s">
        <v>212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-0.02</v>
      </c>
      <c r="O26" s="77">
        <v>1426.1410129999999</v>
      </c>
      <c r="P26" s="77">
        <v>-2.8522820259999998E-4</v>
      </c>
      <c r="Q26" s="78">
        <v>0</v>
      </c>
      <c r="R26" s="78">
        <v>0</v>
      </c>
    </row>
    <row r="27" spans="2:23">
      <c r="B27" t="s">
        <v>1866</v>
      </c>
      <c r="C27" t="s">
        <v>1867</v>
      </c>
      <c r="D27" t="s">
        <v>1879</v>
      </c>
      <c r="F27" t="s">
        <v>211</v>
      </c>
      <c r="G27" s="95"/>
      <c r="H27" t="s">
        <v>212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-0.02</v>
      </c>
      <c r="O27" s="77">
        <v>3334.0382129999998</v>
      </c>
      <c r="P27" s="77">
        <v>-6.6680764259999996E-4</v>
      </c>
      <c r="Q27" s="78">
        <v>0</v>
      </c>
      <c r="R27" s="78">
        <v>0</v>
      </c>
    </row>
    <row r="28" spans="2:23">
      <c r="B28" t="s">
        <v>1866</v>
      </c>
      <c r="C28" t="s">
        <v>1867</v>
      </c>
      <c r="D28" t="s">
        <v>1880</v>
      </c>
      <c r="F28" t="s">
        <v>211</v>
      </c>
      <c r="G28" s="95"/>
      <c r="H28" t="s">
        <v>212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-0.8</v>
      </c>
      <c r="O28" s="77">
        <v>627.15155500000003</v>
      </c>
      <c r="P28" s="77">
        <v>-5.01721244E-3</v>
      </c>
      <c r="Q28" s="78">
        <v>0</v>
      </c>
      <c r="R28" s="78">
        <v>0</v>
      </c>
    </row>
    <row r="29" spans="2:23">
      <c r="B29" t="s">
        <v>1866</v>
      </c>
      <c r="C29" t="s">
        <v>1867</v>
      </c>
      <c r="D29" t="s">
        <v>1881</v>
      </c>
      <c r="F29" t="s">
        <v>211</v>
      </c>
      <c r="G29" s="95"/>
      <c r="H29" t="s">
        <v>212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-0.59</v>
      </c>
      <c r="O29" s="77">
        <v>1301.278384</v>
      </c>
      <c r="P29" s="77">
        <v>-7.6775424656000003E-3</v>
      </c>
      <c r="Q29" s="78">
        <v>0</v>
      </c>
      <c r="R29" s="78">
        <v>0</v>
      </c>
    </row>
    <row r="30" spans="2:23">
      <c r="B30" t="s">
        <v>1866</v>
      </c>
      <c r="C30" t="s">
        <v>1867</v>
      </c>
      <c r="D30" t="s">
        <v>1882</v>
      </c>
      <c r="F30" t="s">
        <v>211</v>
      </c>
      <c r="G30" s="95"/>
      <c r="H30" t="s">
        <v>212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-0.02</v>
      </c>
      <c r="O30" s="77">
        <v>967.71205999999995</v>
      </c>
      <c r="P30" s="77">
        <v>-1.9354241200000001E-4</v>
      </c>
      <c r="Q30" s="78">
        <v>0</v>
      </c>
      <c r="R30" s="78">
        <v>0</v>
      </c>
    </row>
    <row r="31" spans="2:23">
      <c r="B31" t="s">
        <v>1866</v>
      </c>
      <c r="C31" t="s">
        <v>1867</v>
      </c>
      <c r="D31" t="s">
        <v>1883</v>
      </c>
      <c r="F31" t="s">
        <v>211</v>
      </c>
      <c r="G31" s="95"/>
      <c r="H31" t="s">
        <v>212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-0.02</v>
      </c>
      <c r="O31" s="77">
        <v>2145.2030890000001</v>
      </c>
      <c r="P31" s="77">
        <v>-4.2904061780000001E-4</v>
      </c>
      <c r="Q31" s="78">
        <v>0</v>
      </c>
      <c r="R31" s="78">
        <v>0</v>
      </c>
    </row>
    <row r="32" spans="2:23">
      <c r="B32" t="s">
        <v>1866</v>
      </c>
      <c r="C32" t="s">
        <v>1867</v>
      </c>
      <c r="D32" t="s">
        <v>1884</v>
      </c>
      <c r="F32" t="s">
        <v>211</v>
      </c>
      <c r="G32" s="95">
        <v>43100</v>
      </c>
      <c r="H32" t="s">
        <v>212</v>
      </c>
      <c r="I32" s="77">
        <v>7.43</v>
      </c>
      <c r="J32" t="s">
        <v>123</v>
      </c>
      <c r="K32" t="s">
        <v>102</v>
      </c>
      <c r="L32" s="78">
        <v>1.6899999999999998E-2</v>
      </c>
      <c r="M32" s="78">
        <v>1.6899999999999998E-2</v>
      </c>
      <c r="N32" s="77">
        <v>3791.46</v>
      </c>
      <c r="O32" s="77">
        <v>120.11</v>
      </c>
      <c r="P32" s="77">
        <v>4.5539226060000004</v>
      </c>
      <c r="Q32" s="78">
        <v>4.7999999999999996E-3</v>
      </c>
      <c r="R32" s="78">
        <v>1E-4</v>
      </c>
      <c r="W32" s="100"/>
    </row>
    <row r="33" spans="2:23">
      <c r="B33" t="s">
        <v>1866</v>
      </c>
      <c r="C33" t="s">
        <v>1867</v>
      </c>
      <c r="D33" t="s">
        <v>1885</v>
      </c>
      <c r="F33" t="s">
        <v>211</v>
      </c>
      <c r="G33" s="95">
        <v>43100</v>
      </c>
      <c r="H33" t="s">
        <v>212</v>
      </c>
      <c r="I33" s="77">
        <v>8.33</v>
      </c>
      <c r="J33" t="s">
        <v>123</v>
      </c>
      <c r="K33" t="s">
        <v>102</v>
      </c>
      <c r="L33" s="78">
        <v>3.2500000000000001E-2</v>
      </c>
      <c r="M33" s="78">
        <v>3.2500000000000001E-2</v>
      </c>
      <c r="N33" s="77">
        <v>5219.5200000000004</v>
      </c>
      <c r="O33" s="77">
        <v>113.96</v>
      </c>
      <c r="P33" s="77">
        <v>5.9481649919999997</v>
      </c>
      <c r="Q33" s="78">
        <v>6.3E-3</v>
      </c>
      <c r="R33" s="78">
        <v>1E-4</v>
      </c>
      <c r="W33" s="100"/>
    </row>
    <row r="34" spans="2:23">
      <c r="B34" t="s">
        <v>1866</v>
      </c>
      <c r="C34" t="s">
        <v>1867</v>
      </c>
      <c r="D34" t="s">
        <v>1886</v>
      </c>
      <c r="F34" t="s">
        <v>211</v>
      </c>
      <c r="G34" s="95">
        <v>43100</v>
      </c>
      <c r="H34" t="s">
        <v>212</v>
      </c>
      <c r="I34" s="77">
        <v>7.94</v>
      </c>
      <c r="J34" t="s">
        <v>123</v>
      </c>
      <c r="K34" t="s">
        <v>102</v>
      </c>
      <c r="L34" s="78">
        <v>4.6100000000000002E-2</v>
      </c>
      <c r="M34" s="78">
        <v>4.6100000000000002E-2</v>
      </c>
      <c r="N34" s="77">
        <v>390.67</v>
      </c>
      <c r="O34" s="77">
        <v>100.82</v>
      </c>
      <c r="P34" s="77">
        <v>0.39387349399999999</v>
      </c>
      <c r="Q34" s="78">
        <v>4.0000000000000002E-4</v>
      </c>
      <c r="R34" s="78">
        <v>0</v>
      </c>
      <c r="W34" s="100"/>
    </row>
    <row r="35" spans="2:23">
      <c r="B35" t="s">
        <v>1866</v>
      </c>
      <c r="C35" t="s">
        <v>1867</v>
      </c>
      <c r="D35" t="s">
        <v>1887</v>
      </c>
      <c r="F35" t="s">
        <v>211</v>
      </c>
      <c r="G35" s="95">
        <v>43100</v>
      </c>
      <c r="H35" t="s">
        <v>212</v>
      </c>
      <c r="I35" s="77">
        <v>6.22</v>
      </c>
      <c r="J35" t="s">
        <v>123</v>
      </c>
      <c r="K35" t="s">
        <v>102</v>
      </c>
      <c r="L35" s="78">
        <v>4.5600000000000002E-2</v>
      </c>
      <c r="M35" s="78">
        <v>4.5600000000000002E-2</v>
      </c>
      <c r="N35" s="77">
        <v>472.56</v>
      </c>
      <c r="O35" s="77">
        <v>95.82</v>
      </c>
      <c r="P35" s="77">
        <v>0.45280699200000002</v>
      </c>
      <c r="Q35" s="78">
        <v>5.0000000000000001E-4</v>
      </c>
      <c r="R35" s="78">
        <v>0</v>
      </c>
      <c r="W35" s="100"/>
    </row>
    <row r="36" spans="2:23">
      <c r="B36" t="s">
        <v>1866</v>
      </c>
      <c r="C36" t="s">
        <v>1867</v>
      </c>
      <c r="D36" t="s">
        <v>1888</v>
      </c>
      <c r="F36" t="s">
        <v>211</v>
      </c>
      <c r="G36" s="95">
        <v>43100</v>
      </c>
      <c r="H36" t="s">
        <v>212</v>
      </c>
      <c r="I36" s="77">
        <v>7.59</v>
      </c>
      <c r="J36" t="s">
        <v>123</v>
      </c>
      <c r="K36" t="s">
        <v>102</v>
      </c>
      <c r="L36" s="78">
        <v>5.8900000000000001E-2</v>
      </c>
      <c r="M36" s="78">
        <v>5.8900000000000001E-2</v>
      </c>
      <c r="N36" s="77">
        <v>101.39</v>
      </c>
      <c r="O36" s="77">
        <v>109.1</v>
      </c>
      <c r="P36" s="77">
        <v>0.11061649</v>
      </c>
      <c r="Q36" s="78">
        <v>1E-4</v>
      </c>
      <c r="R36" s="78">
        <v>0</v>
      </c>
      <c r="W36" s="100"/>
    </row>
    <row r="37" spans="2:23">
      <c r="B37" t="s">
        <v>1866</v>
      </c>
      <c r="C37" t="s">
        <v>1867</v>
      </c>
      <c r="D37" t="s">
        <v>1889</v>
      </c>
      <c r="F37" t="s">
        <v>211</v>
      </c>
      <c r="G37" s="95"/>
      <c r="H37" t="s">
        <v>212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-0.85</v>
      </c>
      <c r="O37" s="77">
        <v>1026.239793</v>
      </c>
      <c r="P37" s="77">
        <v>-8.7230382405000008E-3</v>
      </c>
      <c r="Q37" s="78">
        <v>0</v>
      </c>
      <c r="R37" s="78">
        <v>0</v>
      </c>
    </row>
    <row r="38" spans="2:23">
      <c r="B38" t="s">
        <v>1866</v>
      </c>
      <c r="C38" t="s">
        <v>1867</v>
      </c>
      <c r="D38" t="s">
        <v>1890</v>
      </c>
      <c r="F38" t="s">
        <v>211</v>
      </c>
      <c r="G38" s="95"/>
      <c r="H38" t="s">
        <v>212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-0.73</v>
      </c>
      <c r="O38" s="77">
        <v>1572.053598</v>
      </c>
      <c r="P38" s="77">
        <v>-1.14759912654E-2</v>
      </c>
      <c r="Q38" s="78">
        <v>0</v>
      </c>
      <c r="R38" s="78">
        <v>0</v>
      </c>
    </row>
    <row r="39" spans="2:23">
      <c r="B39" t="s">
        <v>1866</v>
      </c>
      <c r="C39" t="s">
        <v>1867</v>
      </c>
      <c r="D39" t="s">
        <v>1891</v>
      </c>
      <c r="F39" t="s">
        <v>211</v>
      </c>
      <c r="G39" s="95"/>
      <c r="H39" t="s">
        <v>212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-0.01</v>
      </c>
      <c r="O39" s="77">
        <v>5548.8825639999995</v>
      </c>
      <c r="P39" s="77">
        <v>-5.5488825639999999E-4</v>
      </c>
      <c r="Q39" s="78">
        <v>0</v>
      </c>
      <c r="R39" s="78">
        <v>0</v>
      </c>
    </row>
    <row r="40" spans="2:23">
      <c r="B40" t="s">
        <v>1866</v>
      </c>
      <c r="C40" t="s">
        <v>1867</v>
      </c>
      <c r="D40" t="s">
        <v>1892</v>
      </c>
      <c r="F40" t="s">
        <v>211</v>
      </c>
      <c r="G40" s="95"/>
      <c r="H40" t="s">
        <v>212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-0.03</v>
      </c>
      <c r="O40" s="77">
        <v>3367.4366249999998</v>
      </c>
      <c r="P40" s="77">
        <v>-1.0102309874999999E-3</v>
      </c>
      <c r="Q40" s="78">
        <v>0</v>
      </c>
      <c r="R40" s="78">
        <v>0</v>
      </c>
    </row>
    <row r="41" spans="2:23">
      <c r="B41" t="s">
        <v>1866</v>
      </c>
      <c r="C41" t="s">
        <v>1867</v>
      </c>
      <c r="D41" t="s">
        <v>1893</v>
      </c>
      <c r="F41" t="s">
        <v>211</v>
      </c>
      <c r="G41" s="95"/>
      <c r="H41" t="s">
        <v>212</v>
      </c>
      <c r="I41" s="77">
        <v>0.01</v>
      </c>
      <c r="J41" t="s">
        <v>123</v>
      </c>
      <c r="K41" t="s">
        <v>102</v>
      </c>
      <c r="L41" s="78">
        <v>0</v>
      </c>
      <c r="M41" s="78">
        <v>1E-4</v>
      </c>
      <c r="N41" s="77">
        <v>-0.01</v>
      </c>
      <c r="O41" s="77">
        <v>3384.508268</v>
      </c>
      <c r="P41" s="77">
        <v>-3.3845082680000001E-4</v>
      </c>
      <c r="Q41" s="78">
        <v>0</v>
      </c>
      <c r="R41" s="78">
        <v>0</v>
      </c>
    </row>
    <row r="42" spans="2:23">
      <c r="B42" t="s">
        <v>1866</v>
      </c>
      <c r="C42" t="s">
        <v>1867</v>
      </c>
      <c r="D42" t="s">
        <v>1894</v>
      </c>
      <c r="F42" t="s">
        <v>211</v>
      </c>
      <c r="G42" s="95">
        <v>43555</v>
      </c>
      <c r="H42" t="s">
        <v>212</v>
      </c>
      <c r="I42" s="77">
        <v>4.07</v>
      </c>
      <c r="J42" t="s">
        <v>123</v>
      </c>
      <c r="K42" t="s">
        <v>102</v>
      </c>
      <c r="L42" s="78">
        <v>2.5600000000000001E-2</v>
      </c>
      <c r="M42" s="78">
        <v>2.5600000000000001E-2</v>
      </c>
      <c r="N42" s="77">
        <v>2088.29</v>
      </c>
      <c r="O42" s="77">
        <v>122.67</v>
      </c>
      <c r="P42" s="77">
        <v>2.5617053429999999</v>
      </c>
      <c r="Q42" s="78">
        <v>2.7000000000000001E-3</v>
      </c>
      <c r="R42" s="78">
        <v>0</v>
      </c>
      <c r="W42" s="100"/>
    </row>
    <row r="43" spans="2:23">
      <c r="B43" t="s">
        <v>1866</v>
      </c>
      <c r="C43" t="s">
        <v>1867</v>
      </c>
      <c r="D43" t="s">
        <v>1895</v>
      </c>
      <c r="F43" t="s">
        <v>211</v>
      </c>
      <c r="G43" s="95">
        <v>43555</v>
      </c>
      <c r="H43" t="s">
        <v>212</v>
      </c>
      <c r="I43" s="77">
        <v>5.8</v>
      </c>
      <c r="J43" t="s">
        <v>123</v>
      </c>
      <c r="K43" t="s">
        <v>102</v>
      </c>
      <c r="L43" s="78">
        <v>0.03</v>
      </c>
      <c r="M43" s="78">
        <v>0.03</v>
      </c>
      <c r="N43" s="77">
        <v>4104.87</v>
      </c>
      <c r="O43" s="77">
        <v>113.6</v>
      </c>
      <c r="P43" s="77">
        <v>4.6631323199999999</v>
      </c>
      <c r="Q43" s="78">
        <v>5.0000000000000001E-3</v>
      </c>
      <c r="R43" s="78">
        <v>1E-4</v>
      </c>
      <c r="W43" s="100"/>
    </row>
    <row r="44" spans="2:23">
      <c r="B44" t="s">
        <v>1866</v>
      </c>
      <c r="C44" t="s">
        <v>1867</v>
      </c>
      <c r="D44" t="s">
        <v>1896</v>
      </c>
      <c r="F44" t="s">
        <v>211</v>
      </c>
      <c r="G44" s="95">
        <v>43555</v>
      </c>
      <c r="H44" t="s">
        <v>212</v>
      </c>
      <c r="I44" s="77">
        <v>5.09</v>
      </c>
      <c r="J44" t="s">
        <v>123</v>
      </c>
      <c r="K44" t="s">
        <v>102</v>
      </c>
      <c r="L44" s="78">
        <v>4.9399999999999999E-2</v>
      </c>
      <c r="M44" s="78">
        <v>4.9399999999999999E-2</v>
      </c>
      <c r="N44" s="77">
        <v>2729.03</v>
      </c>
      <c r="O44" s="77">
        <v>117.72</v>
      </c>
      <c r="P44" s="77">
        <v>3.2126141160000001</v>
      </c>
      <c r="Q44" s="78">
        <v>3.3999999999999998E-3</v>
      </c>
      <c r="R44" s="78">
        <v>0</v>
      </c>
      <c r="W44" s="100"/>
    </row>
    <row r="45" spans="2:23">
      <c r="B45" t="s">
        <v>1866</v>
      </c>
      <c r="C45" t="s">
        <v>1867</v>
      </c>
      <c r="D45" t="s">
        <v>1897</v>
      </c>
      <c r="F45" t="s">
        <v>211</v>
      </c>
      <c r="G45" s="95">
        <v>43555</v>
      </c>
      <c r="H45" t="s">
        <v>212</v>
      </c>
      <c r="I45" s="77">
        <v>5.05</v>
      </c>
      <c r="J45" t="s">
        <v>123</v>
      </c>
      <c r="K45" t="s">
        <v>102</v>
      </c>
      <c r="L45" s="78">
        <v>5.0200000000000002E-2</v>
      </c>
      <c r="M45" s="78">
        <v>5.0200000000000002E-2</v>
      </c>
      <c r="N45" s="77">
        <v>1119.21</v>
      </c>
      <c r="O45" s="77">
        <v>128.08000000000001</v>
      </c>
      <c r="P45" s="77">
        <v>1.4334841679999999</v>
      </c>
      <c r="Q45" s="78">
        <v>1.5E-3</v>
      </c>
      <c r="R45" s="78">
        <v>0</v>
      </c>
      <c r="W45" s="100"/>
    </row>
    <row r="46" spans="2:23">
      <c r="B46" t="s">
        <v>1866</v>
      </c>
      <c r="C46" t="s">
        <v>1867</v>
      </c>
      <c r="D46" t="s">
        <v>1898</v>
      </c>
      <c r="F46" t="s">
        <v>211</v>
      </c>
      <c r="G46" s="95">
        <v>43555</v>
      </c>
      <c r="H46" t="s">
        <v>212</v>
      </c>
      <c r="I46" s="77">
        <v>3.49</v>
      </c>
      <c r="J46" t="s">
        <v>123</v>
      </c>
      <c r="K46" t="s">
        <v>102</v>
      </c>
      <c r="L46" s="78">
        <v>5.7599999999999998E-2</v>
      </c>
      <c r="M46" s="78">
        <v>5.7599999999999998E-2</v>
      </c>
      <c r="N46" s="77">
        <v>21.25</v>
      </c>
      <c r="O46" s="77">
        <v>100.41</v>
      </c>
      <c r="P46" s="77">
        <v>2.1337124999999998E-2</v>
      </c>
      <c r="Q46" s="78">
        <v>0</v>
      </c>
      <c r="R46" s="78">
        <v>0</v>
      </c>
      <c r="W46" s="100"/>
    </row>
    <row r="47" spans="2:23">
      <c r="B47" t="s">
        <v>1866</v>
      </c>
      <c r="C47" t="s">
        <v>1867</v>
      </c>
      <c r="D47" t="s">
        <v>1899</v>
      </c>
      <c r="F47" t="s">
        <v>211</v>
      </c>
      <c r="G47" s="95">
        <v>43555</v>
      </c>
      <c r="H47" t="s">
        <v>212</v>
      </c>
      <c r="I47" s="77">
        <v>5.14</v>
      </c>
      <c r="J47" t="s">
        <v>123</v>
      </c>
      <c r="K47" t="s">
        <v>102</v>
      </c>
      <c r="L47" s="78">
        <v>4.4600000000000001E-2</v>
      </c>
      <c r="M47" s="78">
        <v>4.4600000000000001E-2</v>
      </c>
      <c r="N47" s="77">
        <v>253</v>
      </c>
      <c r="O47" s="77">
        <v>101.03</v>
      </c>
      <c r="P47" s="77">
        <v>0.2556059</v>
      </c>
      <c r="Q47" s="78">
        <v>2.9999999999999997E-4</v>
      </c>
      <c r="R47" s="78">
        <v>0</v>
      </c>
      <c r="W47" s="100"/>
    </row>
    <row r="48" spans="2:23">
      <c r="B48" t="s">
        <v>1866</v>
      </c>
      <c r="C48" t="s">
        <v>1867</v>
      </c>
      <c r="D48" t="s">
        <v>1900</v>
      </c>
      <c r="F48" t="s">
        <v>211</v>
      </c>
      <c r="G48" s="95"/>
      <c r="H48" t="s">
        <v>212</v>
      </c>
      <c r="I48" s="77">
        <v>0.01</v>
      </c>
      <c r="J48" t="s">
        <v>123</v>
      </c>
      <c r="K48" t="s">
        <v>102</v>
      </c>
      <c r="L48" s="78">
        <v>0</v>
      </c>
      <c r="M48" s="78">
        <v>1E-4</v>
      </c>
      <c r="N48" s="77">
        <v>-7.0000000000000007E-2</v>
      </c>
      <c r="O48" s="77">
        <v>3759.0193100000001</v>
      </c>
      <c r="P48" s="77">
        <v>-2.6313135169999998E-3</v>
      </c>
      <c r="Q48" s="78">
        <v>0</v>
      </c>
      <c r="R48" s="78">
        <v>0</v>
      </c>
    </row>
    <row r="49" spans="2:23">
      <c r="B49" t="s">
        <v>1866</v>
      </c>
      <c r="C49" t="s">
        <v>1867</v>
      </c>
      <c r="D49" t="s">
        <v>1901</v>
      </c>
      <c r="F49" t="s">
        <v>211</v>
      </c>
      <c r="G49" s="95"/>
      <c r="H49" t="s">
        <v>212</v>
      </c>
      <c r="I49" s="77">
        <v>0.01</v>
      </c>
      <c r="J49" t="s">
        <v>123</v>
      </c>
      <c r="K49" t="s">
        <v>102</v>
      </c>
      <c r="L49" s="78">
        <v>0</v>
      </c>
      <c r="M49" s="78">
        <v>1E-4</v>
      </c>
      <c r="N49" s="77">
        <v>-0.04</v>
      </c>
      <c r="O49" s="77">
        <v>17955.116085000001</v>
      </c>
      <c r="P49" s="77">
        <v>-7.1820464340000001E-3</v>
      </c>
      <c r="Q49" s="78">
        <v>0</v>
      </c>
      <c r="R49" s="78">
        <v>0</v>
      </c>
    </row>
    <row r="50" spans="2:23">
      <c r="B50" t="s">
        <v>1866</v>
      </c>
      <c r="C50" t="s">
        <v>1867</v>
      </c>
      <c r="D50" t="s">
        <v>1902</v>
      </c>
      <c r="F50" t="s">
        <v>211</v>
      </c>
      <c r="G50" s="95"/>
      <c r="H50" t="s">
        <v>212</v>
      </c>
      <c r="I50" s="77">
        <v>0.01</v>
      </c>
      <c r="J50" t="s">
        <v>123</v>
      </c>
      <c r="K50" t="s">
        <v>102</v>
      </c>
      <c r="L50" s="78">
        <v>0</v>
      </c>
      <c r="M50" s="78">
        <v>1E-4</v>
      </c>
      <c r="N50" s="77">
        <v>-0.06</v>
      </c>
      <c r="O50" s="77">
        <v>5826.3230649999996</v>
      </c>
      <c r="P50" s="77">
        <v>-3.4957938390000002E-3</v>
      </c>
      <c r="Q50" s="78">
        <v>0</v>
      </c>
      <c r="R50" s="78">
        <v>0</v>
      </c>
    </row>
    <row r="51" spans="2:23">
      <c r="B51" s="79" t="s">
        <v>1903</v>
      </c>
      <c r="G51" s="100"/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23">
      <c r="B52" t="s">
        <v>211</v>
      </c>
      <c r="D52" t="s">
        <v>211</v>
      </c>
      <c r="F52" t="s">
        <v>211</v>
      </c>
      <c r="G52" s="100"/>
      <c r="I52" s="77">
        <v>0</v>
      </c>
      <c r="J52" t="s">
        <v>211</v>
      </c>
      <c r="K52" t="s">
        <v>211</v>
      </c>
      <c r="L52" s="78">
        <v>0</v>
      </c>
      <c r="M52" s="78">
        <v>0</v>
      </c>
      <c r="N52" s="77">
        <v>0</v>
      </c>
      <c r="O52" s="77">
        <v>0</v>
      </c>
      <c r="P52" s="77">
        <v>0</v>
      </c>
      <c r="Q52" s="78">
        <v>0</v>
      </c>
      <c r="R52" s="78">
        <v>0</v>
      </c>
    </row>
    <row r="53" spans="2:23">
      <c r="B53" s="79" t="s">
        <v>1904</v>
      </c>
      <c r="G53" s="100"/>
      <c r="I53" s="81">
        <v>5.85</v>
      </c>
      <c r="M53" s="80">
        <v>3.7600000000000001E-2</v>
      </c>
      <c r="N53" s="81">
        <v>353667.22</v>
      </c>
      <c r="P53" s="81">
        <v>407.98759038199103</v>
      </c>
      <c r="Q53" s="80">
        <v>0.4345</v>
      </c>
      <c r="R53" s="80">
        <v>5.3E-3</v>
      </c>
    </row>
    <row r="54" spans="2:23">
      <c r="B54" t="s">
        <v>1905</v>
      </c>
      <c r="C54" t="s">
        <v>1906</v>
      </c>
      <c r="D54" t="s">
        <v>1907</v>
      </c>
      <c r="E54"/>
      <c r="F54" t="s">
        <v>1250</v>
      </c>
      <c r="G54" s="95">
        <v>42509</v>
      </c>
      <c r="H54" t="s">
        <v>208</v>
      </c>
      <c r="I54" s="77">
        <v>7.19</v>
      </c>
      <c r="J54" t="s">
        <v>127</v>
      </c>
      <c r="K54" t="s">
        <v>102</v>
      </c>
      <c r="L54" s="78">
        <v>2.7400000000000001E-2</v>
      </c>
      <c r="M54" s="78">
        <v>2.3900000000000001E-2</v>
      </c>
      <c r="N54" s="77">
        <v>1237.7</v>
      </c>
      <c r="O54" s="77">
        <v>115.28</v>
      </c>
      <c r="P54" s="77">
        <v>1.4268205599999999</v>
      </c>
      <c r="Q54" s="78">
        <v>1.5E-3</v>
      </c>
      <c r="R54" s="78">
        <v>0</v>
      </c>
      <c r="W54" s="100"/>
    </row>
    <row r="55" spans="2:23">
      <c r="B55" t="s">
        <v>1905</v>
      </c>
      <c r="C55" t="s">
        <v>1906</v>
      </c>
      <c r="D55" t="s">
        <v>1908</v>
      </c>
      <c r="E55"/>
      <c r="F55" t="s">
        <v>1250</v>
      </c>
      <c r="G55" s="95">
        <v>42723</v>
      </c>
      <c r="H55" t="s">
        <v>208</v>
      </c>
      <c r="I55" s="77">
        <v>7.09</v>
      </c>
      <c r="J55" t="s">
        <v>127</v>
      </c>
      <c r="K55" t="s">
        <v>102</v>
      </c>
      <c r="L55" s="78">
        <v>3.15E-2</v>
      </c>
      <c r="M55" s="78">
        <v>2.5499999999999998E-2</v>
      </c>
      <c r="N55" s="77">
        <v>176.81</v>
      </c>
      <c r="O55" s="77">
        <v>116.8</v>
      </c>
      <c r="P55" s="77">
        <v>0.20651407999999999</v>
      </c>
      <c r="Q55" s="78">
        <v>2.0000000000000001E-4</v>
      </c>
      <c r="R55" s="78">
        <v>0</v>
      </c>
      <c r="W55" s="100"/>
    </row>
    <row r="56" spans="2:23">
      <c r="B56" t="s">
        <v>1905</v>
      </c>
      <c r="C56" t="s">
        <v>1906</v>
      </c>
      <c r="D56" t="s">
        <v>1909</v>
      </c>
      <c r="E56"/>
      <c r="F56" t="s">
        <v>1250</v>
      </c>
      <c r="G56" s="95">
        <v>42368</v>
      </c>
      <c r="H56" t="s">
        <v>208</v>
      </c>
      <c r="I56" s="77">
        <v>7.13</v>
      </c>
      <c r="J56" t="s">
        <v>127</v>
      </c>
      <c r="K56" t="s">
        <v>102</v>
      </c>
      <c r="L56" s="78">
        <v>3.1699999999999999E-2</v>
      </c>
      <c r="M56" s="78">
        <v>2.2100000000000002E-2</v>
      </c>
      <c r="N56" s="77">
        <v>884.07</v>
      </c>
      <c r="O56" s="77">
        <v>119.44</v>
      </c>
      <c r="P56" s="77">
        <v>1.0559332079999999</v>
      </c>
      <c r="Q56" s="78">
        <v>1.1000000000000001E-3</v>
      </c>
      <c r="R56" s="78">
        <v>0</v>
      </c>
      <c r="W56" s="100"/>
    </row>
    <row r="57" spans="2:23">
      <c r="B57" t="s">
        <v>1905</v>
      </c>
      <c r="C57" t="s">
        <v>1906</v>
      </c>
      <c r="D57" t="s">
        <v>1910</v>
      </c>
      <c r="E57"/>
      <c r="F57" t="s">
        <v>1250</v>
      </c>
      <c r="G57" s="95">
        <v>42388</v>
      </c>
      <c r="H57" t="s">
        <v>208</v>
      </c>
      <c r="I57" s="77">
        <v>7.13</v>
      </c>
      <c r="J57" t="s">
        <v>127</v>
      </c>
      <c r="K57" t="s">
        <v>102</v>
      </c>
      <c r="L57" s="78">
        <v>3.1699999999999999E-2</v>
      </c>
      <c r="M57" s="78">
        <v>2.2200000000000001E-2</v>
      </c>
      <c r="N57" s="77">
        <v>1237.7</v>
      </c>
      <c r="O57" s="77">
        <v>119.6</v>
      </c>
      <c r="P57" s="77">
        <v>1.4802892000000001</v>
      </c>
      <c r="Q57" s="78">
        <v>1.6000000000000001E-3</v>
      </c>
      <c r="R57" s="78">
        <v>0</v>
      </c>
      <c r="W57" s="100"/>
    </row>
    <row r="58" spans="2:23">
      <c r="B58" t="s">
        <v>1905</v>
      </c>
      <c r="C58" t="s">
        <v>1906</v>
      </c>
      <c r="D58" t="s">
        <v>1911</v>
      </c>
      <c r="E58"/>
      <c r="F58" t="s">
        <v>1250</v>
      </c>
      <c r="G58" s="95">
        <v>42918</v>
      </c>
      <c r="H58" t="s">
        <v>208</v>
      </c>
      <c r="I58" s="77">
        <v>7.06</v>
      </c>
      <c r="J58" t="s">
        <v>127</v>
      </c>
      <c r="K58" t="s">
        <v>102</v>
      </c>
      <c r="L58" s="78">
        <v>3.15E-2</v>
      </c>
      <c r="M58" s="78">
        <v>2.8299999999999999E-2</v>
      </c>
      <c r="N58" s="77">
        <v>884.07</v>
      </c>
      <c r="O58" s="77">
        <v>114.13</v>
      </c>
      <c r="P58" s="77">
        <v>1.0089890909999999</v>
      </c>
      <c r="Q58" s="78">
        <v>1.1000000000000001E-3</v>
      </c>
      <c r="R58" s="78">
        <v>0</v>
      </c>
      <c r="W58" s="100"/>
    </row>
    <row r="59" spans="2:23">
      <c r="B59" t="s">
        <v>1905</v>
      </c>
      <c r="C59" t="s">
        <v>1906</v>
      </c>
      <c r="D59" t="s">
        <v>1912</v>
      </c>
      <c r="E59"/>
      <c r="F59" t="s">
        <v>1250</v>
      </c>
      <c r="G59" s="95">
        <v>43915</v>
      </c>
      <c r="H59" t="s">
        <v>208</v>
      </c>
      <c r="I59" s="77">
        <v>7.07</v>
      </c>
      <c r="J59" t="s">
        <v>127</v>
      </c>
      <c r="K59" t="s">
        <v>102</v>
      </c>
      <c r="L59" s="78">
        <v>2.6599999999999999E-2</v>
      </c>
      <c r="M59" s="78">
        <v>3.4700000000000002E-2</v>
      </c>
      <c r="N59" s="77">
        <v>1861.2</v>
      </c>
      <c r="O59" s="77">
        <v>104.58</v>
      </c>
      <c r="P59" s="77">
        <v>1.9464429599999999</v>
      </c>
      <c r="Q59" s="78">
        <v>2.0999999999999999E-3</v>
      </c>
      <c r="R59" s="78">
        <v>0</v>
      </c>
      <c r="W59" s="100"/>
    </row>
    <row r="60" spans="2:23">
      <c r="B60" t="s">
        <v>1905</v>
      </c>
      <c r="C60" t="s">
        <v>1906</v>
      </c>
      <c r="D60" t="s">
        <v>1913</v>
      </c>
      <c r="E60"/>
      <c r="F60" t="s">
        <v>1250</v>
      </c>
      <c r="G60" s="95">
        <v>44168</v>
      </c>
      <c r="H60" t="s">
        <v>208</v>
      </c>
      <c r="I60" s="77">
        <v>7.2</v>
      </c>
      <c r="J60" t="s">
        <v>127</v>
      </c>
      <c r="K60" t="s">
        <v>102</v>
      </c>
      <c r="L60" s="78">
        <v>1.89E-2</v>
      </c>
      <c r="M60" s="78">
        <v>3.7199999999999997E-2</v>
      </c>
      <c r="N60" s="77">
        <v>1885.01</v>
      </c>
      <c r="O60" s="77">
        <v>96.91</v>
      </c>
      <c r="P60" s="77">
        <v>1.826763191</v>
      </c>
      <c r="Q60" s="78">
        <v>1.9E-3</v>
      </c>
      <c r="R60" s="78">
        <v>0</v>
      </c>
      <c r="W60" s="100"/>
    </row>
    <row r="61" spans="2:23">
      <c r="B61" t="s">
        <v>1905</v>
      </c>
      <c r="C61" t="s">
        <v>1906</v>
      </c>
      <c r="D61" t="s">
        <v>1914</v>
      </c>
      <c r="E61"/>
      <c r="F61" t="s">
        <v>1250</v>
      </c>
      <c r="G61" s="95">
        <v>44277</v>
      </c>
      <c r="H61" t="s">
        <v>208</v>
      </c>
      <c r="I61" s="77">
        <v>7.11</v>
      </c>
      <c r="J61" t="s">
        <v>127</v>
      </c>
      <c r="K61" t="s">
        <v>102</v>
      </c>
      <c r="L61" s="78">
        <v>1.9E-2</v>
      </c>
      <c r="M61" s="78">
        <v>4.5400000000000003E-2</v>
      </c>
      <c r="N61" s="77">
        <v>2866.48</v>
      </c>
      <c r="O61" s="77">
        <v>91.76</v>
      </c>
      <c r="P61" s="77">
        <v>2.6302820480000002</v>
      </c>
      <c r="Q61" s="78">
        <v>2.8E-3</v>
      </c>
      <c r="R61" s="78">
        <v>0</v>
      </c>
      <c r="W61" s="100"/>
    </row>
    <row r="62" spans="2:23">
      <c r="B62" t="s">
        <v>1915</v>
      </c>
      <c r="C62" t="s">
        <v>1906</v>
      </c>
      <c r="D62" t="s">
        <v>1916</v>
      </c>
      <c r="E62"/>
      <c r="F62" t="s">
        <v>1917</v>
      </c>
      <c r="G62" s="95">
        <v>40742</v>
      </c>
      <c r="H62" t="s">
        <v>1288</v>
      </c>
      <c r="I62" s="77">
        <v>3.19</v>
      </c>
      <c r="J62" t="s">
        <v>363</v>
      </c>
      <c r="K62" t="s">
        <v>102</v>
      </c>
      <c r="L62" s="78">
        <v>4.4999999999999998E-2</v>
      </c>
      <c r="M62" s="78">
        <v>1.7000000000000001E-2</v>
      </c>
      <c r="N62" s="77">
        <v>6565.95</v>
      </c>
      <c r="O62" s="77">
        <v>125.58</v>
      </c>
      <c r="P62" s="77">
        <v>8.2455200099999999</v>
      </c>
      <c r="Q62" s="78">
        <v>8.8000000000000005E-3</v>
      </c>
      <c r="R62" s="78">
        <v>1E-4</v>
      </c>
      <c r="W62" s="100"/>
    </row>
    <row r="63" spans="2:23">
      <c r="B63" t="s">
        <v>1918</v>
      </c>
      <c r="C63" t="s">
        <v>1906</v>
      </c>
      <c r="D63" t="s">
        <v>1919</v>
      </c>
      <c r="E63"/>
      <c r="F63" t="s">
        <v>1268</v>
      </c>
      <c r="G63" s="95">
        <v>42122</v>
      </c>
      <c r="H63" t="s">
        <v>150</v>
      </c>
      <c r="I63" s="77">
        <v>4.32</v>
      </c>
      <c r="J63" t="s">
        <v>276</v>
      </c>
      <c r="K63" t="s">
        <v>102</v>
      </c>
      <c r="L63" s="78">
        <v>2.98E-2</v>
      </c>
      <c r="M63" s="78">
        <v>2.47E-2</v>
      </c>
      <c r="N63" s="77">
        <v>17700.54</v>
      </c>
      <c r="O63" s="77">
        <v>114.49</v>
      </c>
      <c r="P63" s="77">
        <v>20.265348245999999</v>
      </c>
      <c r="Q63" s="78">
        <v>2.1600000000000001E-2</v>
      </c>
      <c r="R63" s="78">
        <v>2.9999999999999997E-4</v>
      </c>
      <c r="W63" s="100"/>
    </row>
    <row r="64" spans="2:23">
      <c r="B64" t="s">
        <v>1920</v>
      </c>
      <c r="C64" t="s">
        <v>1906</v>
      </c>
      <c r="D64" t="s">
        <v>1921</v>
      </c>
      <c r="E64"/>
      <c r="F64" t="s">
        <v>1271</v>
      </c>
      <c r="G64" s="95">
        <v>43222</v>
      </c>
      <c r="H64" t="s">
        <v>208</v>
      </c>
      <c r="I64" s="77">
        <v>7.88</v>
      </c>
      <c r="J64" t="s">
        <v>276</v>
      </c>
      <c r="K64" t="s">
        <v>102</v>
      </c>
      <c r="L64" s="78">
        <v>3.2199999999999999E-2</v>
      </c>
      <c r="M64" s="78">
        <v>3.3700000000000001E-2</v>
      </c>
      <c r="N64" s="77">
        <v>2642.95</v>
      </c>
      <c r="O64" s="77">
        <v>111.38</v>
      </c>
      <c r="P64" s="77">
        <v>2.94371771</v>
      </c>
      <c r="Q64" s="78">
        <v>3.0999999999999999E-3</v>
      </c>
      <c r="R64" s="78">
        <v>0</v>
      </c>
      <c r="W64" s="100"/>
    </row>
    <row r="65" spans="2:23">
      <c r="B65" t="s">
        <v>1920</v>
      </c>
      <c r="C65" t="s">
        <v>1906</v>
      </c>
      <c r="D65" t="s">
        <v>1922</v>
      </c>
      <c r="E65"/>
      <c r="F65" t="s">
        <v>1271</v>
      </c>
      <c r="G65" s="95">
        <v>43276</v>
      </c>
      <c r="H65" t="s">
        <v>208</v>
      </c>
      <c r="I65" s="77">
        <v>7.88</v>
      </c>
      <c r="J65" t="s">
        <v>276</v>
      </c>
      <c r="K65" t="s">
        <v>102</v>
      </c>
      <c r="L65" s="78">
        <v>3.2599999999999997E-2</v>
      </c>
      <c r="M65" s="78">
        <v>3.3599999999999998E-2</v>
      </c>
      <c r="N65" s="77">
        <v>553.07000000000005</v>
      </c>
      <c r="O65" s="77">
        <v>110.81</v>
      </c>
      <c r="P65" s="77">
        <v>0.61285686699999997</v>
      </c>
      <c r="Q65" s="78">
        <v>6.9999999999999999E-4</v>
      </c>
      <c r="R65" s="78">
        <v>0</v>
      </c>
      <c r="W65" s="100"/>
    </row>
    <row r="66" spans="2:23">
      <c r="B66" t="s">
        <v>1920</v>
      </c>
      <c r="C66" t="s">
        <v>1906</v>
      </c>
      <c r="D66" t="s">
        <v>1923</v>
      </c>
      <c r="E66"/>
      <c r="F66" t="s">
        <v>1271</v>
      </c>
      <c r="G66" s="95">
        <v>43431</v>
      </c>
      <c r="H66" t="s">
        <v>208</v>
      </c>
      <c r="I66" s="77">
        <v>7.81</v>
      </c>
      <c r="J66" t="s">
        <v>276</v>
      </c>
      <c r="K66" t="s">
        <v>102</v>
      </c>
      <c r="L66" s="78">
        <v>3.6600000000000001E-2</v>
      </c>
      <c r="M66" s="78">
        <v>3.27E-2</v>
      </c>
      <c r="N66" s="77">
        <v>555.11</v>
      </c>
      <c r="O66" s="77">
        <v>114.55</v>
      </c>
      <c r="P66" s="77">
        <v>0.63587850499999998</v>
      </c>
      <c r="Q66" s="78">
        <v>6.9999999999999999E-4</v>
      </c>
      <c r="R66" s="78">
        <v>0</v>
      </c>
      <c r="W66" s="100"/>
    </row>
    <row r="67" spans="2:23">
      <c r="B67" t="s">
        <v>1920</v>
      </c>
      <c r="C67" t="s">
        <v>1906</v>
      </c>
      <c r="D67" t="s">
        <v>1924</v>
      </c>
      <c r="E67"/>
      <c r="F67" t="s">
        <v>1271</v>
      </c>
      <c r="G67" s="95">
        <v>43500</v>
      </c>
      <c r="H67" t="s">
        <v>208</v>
      </c>
      <c r="I67" s="77">
        <v>7.89</v>
      </c>
      <c r="J67" t="s">
        <v>276</v>
      </c>
      <c r="K67" t="s">
        <v>102</v>
      </c>
      <c r="L67" s="78">
        <v>3.4500000000000003E-2</v>
      </c>
      <c r="M67" s="78">
        <v>3.09E-2</v>
      </c>
      <c r="N67" s="77">
        <v>1041.94</v>
      </c>
      <c r="O67" s="77">
        <v>114.82</v>
      </c>
      <c r="P67" s="77">
        <v>1.1963555079999999</v>
      </c>
      <c r="Q67" s="78">
        <v>1.2999999999999999E-3</v>
      </c>
      <c r="R67" s="78">
        <v>0</v>
      </c>
      <c r="W67" s="100"/>
    </row>
    <row r="68" spans="2:23">
      <c r="B68" t="s">
        <v>1920</v>
      </c>
      <c r="C68" t="s">
        <v>1906</v>
      </c>
      <c r="D68" t="s">
        <v>1925</v>
      </c>
      <c r="E68"/>
      <c r="F68" t="s">
        <v>1271</v>
      </c>
      <c r="G68" s="95">
        <v>43556</v>
      </c>
      <c r="H68" t="s">
        <v>208</v>
      </c>
      <c r="I68" s="77">
        <v>7.98</v>
      </c>
      <c r="J68" t="s">
        <v>276</v>
      </c>
      <c r="K68" t="s">
        <v>102</v>
      </c>
      <c r="L68" s="78">
        <v>3.0499999999999999E-2</v>
      </c>
      <c r="M68" s="78">
        <v>3.09E-2</v>
      </c>
      <c r="N68" s="77">
        <v>1050.72</v>
      </c>
      <c r="O68" s="77">
        <v>111.25</v>
      </c>
      <c r="P68" s="77">
        <v>1.1689259999999999</v>
      </c>
      <c r="Q68" s="78">
        <v>1.1999999999999999E-3</v>
      </c>
      <c r="R68" s="78">
        <v>0</v>
      </c>
      <c r="W68" s="100"/>
    </row>
    <row r="69" spans="2:23">
      <c r="B69" t="s">
        <v>1920</v>
      </c>
      <c r="C69" t="s">
        <v>1906</v>
      </c>
      <c r="D69" t="s">
        <v>1926</v>
      </c>
      <c r="E69"/>
      <c r="F69" t="s">
        <v>1271</v>
      </c>
      <c r="G69" s="95">
        <v>43647</v>
      </c>
      <c r="H69" t="s">
        <v>208</v>
      </c>
      <c r="I69" s="77">
        <v>7.95</v>
      </c>
      <c r="J69" t="s">
        <v>276</v>
      </c>
      <c r="K69" t="s">
        <v>102</v>
      </c>
      <c r="L69" s="78">
        <v>2.9000000000000001E-2</v>
      </c>
      <c r="M69" s="78">
        <v>3.3599999999999998E-2</v>
      </c>
      <c r="N69" s="77">
        <v>975.39</v>
      </c>
      <c r="O69" s="77">
        <v>106.01</v>
      </c>
      <c r="P69" s="77">
        <v>1.0340109390000001</v>
      </c>
      <c r="Q69" s="78">
        <v>1.1000000000000001E-3</v>
      </c>
      <c r="R69" s="78">
        <v>0</v>
      </c>
      <c r="W69" s="100"/>
    </row>
    <row r="70" spans="2:23">
      <c r="B70" t="s">
        <v>1920</v>
      </c>
      <c r="C70" t="s">
        <v>1906</v>
      </c>
      <c r="D70" t="s">
        <v>1927</v>
      </c>
      <c r="E70"/>
      <c r="F70" t="s">
        <v>1271</v>
      </c>
      <c r="G70" s="95">
        <v>43703</v>
      </c>
      <c r="H70" t="s">
        <v>208</v>
      </c>
      <c r="I70" s="77">
        <v>8.1</v>
      </c>
      <c r="J70" t="s">
        <v>276</v>
      </c>
      <c r="K70" t="s">
        <v>102</v>
      </c>
      <c r="L70" s="78">
        <v>2.3800000000000002E-2</v>
      </c>
      <c r="M70" s="78">
        <v>3.27E-2</v>
      </c>
      <c r="N70" s="77">
        <v>69.260000000000005</v>
      </c>
      <c r="O70" s="77">
        <v>103.09</v>
      </c>
      <c r="P70" s="77">
        <v>7.1400134000000004E-2</v>
      </c>
      <c r="Q70" s="78">
        <v>1E-4</v>
      </c>
      <c r="R70" s="78">
        <v>0</v>
      </c>
      <c r="W70" s="100"/>
    </row>
    <row r="71" spans="2:23">
      <c r="B71" t="s">
        <v>1920</v>
      </c>
      <c r="C71" t="s">
        <v>1906</v>
      </c>
      <c r="D71" t="s">
        <v>1928</v>
      </c>
      <c r="E71"/>
      <c r="F71" t="s">
        <v>1271</v>
      </c>
      <c r="G71" s="95">
        <v>43740</v>
      </c>
      <c r="H71" t="s">
        <v>208</v>
      </c>
      <c r="I71" s="77">
        <v>7.99</v>
      </c>
      <c r="J71" t="s">
        <v>276</v>
      </c>
      <c r="K71" t="s">
        <v>102</v>
      </c>
      <c r="L71" s="78">
        <v>2.4299999999999999E-2</v>
      </c>
      <c r="M71" s="78">
        <v>3.6700000000000003E-2</v>
      </c>
      <c r="N71" s="77">
        <v>1023.58</v>
      </c>
      <c r="O71" s="77">
        <v>100.11</v>
      </c>
      <c r="P71" s="77">
        <v>1.0247059380000001</v>
      </c>
      <c r="Q71" s="78">
        <v>1.1000000000000001E-3</v>
      </c>
      <c r="R71" s="78">
        <v>0</v>
      </c>
      <c r="W71" s="100"/>
    </row>
    <row r="72" spans="2:23">
      <c r="B72" t="s">
        <v>1920</v>
      </c>
      <c r="C72" t="s">
        <v>1906</v>
      </c>
      <c r="D72" t="s">
        <v>1929</v>
      </c>
      <c r="E72"/>
      <c r="F72" t="s">
        <v>1271</v>
      </c>
      <c r="G72" s="95">
        <v>43831</v>
      </c>
      <c r="H72" t="s">
        <v>208</v>
      </c>
      <c r="I72" s="77">
        <v>7.97</v>
      </c>
      <c r="J72" t="s">
        <v>276</v>
      </c>
      <c r="K72" t="s">
        <v>102</v>
      </c>
      <c r="L72" s="78">
        <v>2.3800000000000002E-2</v>
      </c>
      <c r="M72" s="78">
        <v>3.8199999999999998E-2</v>
      </c>
      <c r="N72" s="77">
        <v>1062.3699999999999</v>
      </c>
      <c r="O72" s="77">
        <v>98.75</v>
      </c>
      <c r="P72" s="77">
        <v>1.049090375</v>
      </c>
      <c r="Q72" s="78">
        <v>1.1000000000000001E-3</v>
      </c>
      <c r="R72" s="78">
        <v>0</v>
      </c>
      <c r="W72" s="100"/>
    </row>
    <row r="73" spans="2:23">
      <c r="B73" t="s">
        <v>1920</v>
      </c>
      <c r="C73" t="s">
        <v>1906</v>
      </c>
      <c r="D73" t="s">
        <v>1930</v>
      </c>
      <c r="E73"/>
      <c r="F73" t="s">
        <v>1271</v>
      </c>
      <c r="G73" s="95">
        <v>43922</v>
      </c>
      <c r="H73" t="s">
        <v>208</v>
      </c>
      <c r="I73" s="77">
        <v>8.0500000000000007</v>
      </c>
      <c r="J73" t="s">
        <v>276</v>
      </c>
      <c r="K73" t="s">
        <v>102</v>
      </c>
      <c r="L73" s="78">
        <v>2.7699999999999999E-2</v>
      </c>
      <c r="M73" s="78">
        <v>3.0499999999999999E-2</v>
      </c>
      <c r="N73" s="77">
        <v>635.89</v>
      </c>
      <c r="O73" s="77">
        <v>108.93</v>
      </c>
      <c r="P73" s="77">
        <v>0.69267497700000003</v>
      </c>
      <c r="Q73" s="78">
        <v>6.9999999999999999E-4</v>
      </c>
      <c r="R73" s="78">
        <v>0</v>
      </c>
      <c r="W73" s="100"/>
    </row>
    <row r="74" spans="2:23">
      <c r="B74" t="s">
        <v>1920</v>
      </c>
      <c r="C74" t="s">
        <v>1906</v>
      </c>
      <c r="D74" t="s">
        <v>1931</v>
      </c>
      <c r="E74"/>
      <c r="F74" t="s">
        <v>1271</v>
      </c>
      <c r="G74" s="95">
        <v>43978</v>
      </c>
      <c r="H74" t="s">
        <v>208</v>
      </c>
      <c r="I74" s="77">
        <v>8.0500000000000007</v>
      </c>
      <c r="J74" t="s">
        <v>276</v>
      </c>
      <c r="K74" t="s">
        <v>102</v>
      </c>
      <c r="L74" s="78">
        <v>2.3E-2</v>
      </c>
      <c r="M74" s="78">
        <v>3.5299999999999998E-2</v>
      </c>
      <c r="N74" s="77">
        <v>266.75</v>
      </c>
      <c r="O74" s="77">
        <v>100.7</v>
      </c>
      <c r="P74" s="77">
        <v>0.26861724999999997</v>
      </c>
      <c r="Q74" s="78">
        <v>2.9999999999999997E-4</v>
      </c>
      <c r="R74" s="78">
        <v>0</v>
      </c>
      <c r="W74" s="100"/>
    </row>
    <row r="75" spans="2:23">
      <c r="B75" t="s">
        <v>1920</v>
      </c>
      <c r="C75" t="s">
        <v>1906</v>
      </c>
      <c r="D75" t="s">
        <v>1932</v>
      </c>
      <c r="E75"/>
      <c r="F75" t="s">
        <v>1271</v>
      </c>
      <c r="G75" s="95">
        <v>44010</v>
      </c>
      <c r="H75" t="s">
        <v>208</v>
      </c>
      <c r="I75" s="77">
        <v>8.14</v>
      </c>
      <c r="J75" t="s">
        <v>276</v>
      </c>
      <c r="K75" t="s">
        <v>102</v>
      </c>
      <c r="L75" s="78">
        <v>2.1999999999999999E-2</v>
      </c>
      <c r="M75" s="78">
        <v>3.2199999999999999E-2</v>
      </c>
      <c r="N75" s="77">
        <v>418.27</v>
      </c>
      <c r="O75" s="77">
        <v>102.54</v>
      </c>
      <c r="P75" s="77">
        <v>0.42889405800000002</v>
      </c>
      <c r="Q75" s="78">
        <v>5.0000000000000001E-4</v>
      </c>
      <c r="R75" s="78">
        <v>0</v>
      </c>
      <c r="W75" s="100"/>
    </row>
    <row r="76" spans="2:23">
      <c r="B76" t="s">
        <v>1920</v>
      </c>
      <c r="C76" t="s">
        <v>1906</v>
      </c>
      <c r="D76" t="s">
        <v>1933</v>
      </c>
      <c r="E76"/>
      <c r="F76" t="s">
        <v>1271</v>
      </c>
      <c r="G76" s="95">
        <v>44133</v>
      </c>
      <c r="H76" t="s">
        <v>208</v>
      </c>
      <c r="I76" s="77">
        <v>8.0299999999999994</v>
      </c>
      <c r="J76" t="s">
        <v>276</v>
      </c>
      <c r="K76" t="s">
        <v>102</v>
      </c>
      <c r="L76" s="78">
        <v>2.3800000000000002E-2</v>
      </c>
      <c r="M76" s="78">
        <v>3.5499999999999997E-2</v>
      </c>
      <c r="N76" s="77">
        <v>543.91</v>
      </c>
      <c r="O76" s="77">
        <v>101.57</v>
      </c>
      <c r="P76" s="77">
        <v>0.55244938700000001</v>
      </c>
      <c r="Q76" s="78">
        <v>5.9999999999999995E-4</v>
      </c>
      <c r="R76" s="78">
        <v>0</v>
      </c>
      <c r="W76" s="100"/>
    </row>
    <row r="77" spans="2:23">
      <c r="B77" t="s">
        <v>1920</v>
      </c>
      <c r="C77" t="s">
        <v>1906</v>
      </c>
      <c r="D77" t="s">
        <v>1934</v>
      </c>
      <c r="E77"/>
      <c r="F77" t="s">
        <v>1271</v>
      </c>
      <c r="G77" s="95">
        <v>44251</v>
      </c>
      <c r="H77" t="s">
        <v>208</v>
      </c>
      <c r="I77" s="77">
        <v>7.93</v>
      </c>
      <c r="J77" t="s">
        <v>276</v>
      </c>
      <c r="K77" t="s">
        <v>102</v>
      </c>
      <c r="L77" s="78">
        <v>2.3599999999999999E-2</v>
      </c>
      <c r="M77" s="78">
        <v>4.0399999999999998E-2</v>
      </c>
      <c r="N77" s="77">
        <v>1614.93</v>
      </c>
      <c r="O77" s="77">
        <v>97.69</v>
      </c>
      <c r="P77" s="77">
        <v>1.577625117</v>
      </c>
      <c r="Q77" s="78">
        <v>1.6999999999999999E-3</v>
      </c>
      <c r="R77" s="78">
        <v>0</v>
      </c>
      <c r="W77" s="100"/>
    </row>
    <row r="78" spans="2:23">
      <c r="B78" t="s">
        <v>1920</v>
      </c>
      <c r="C78" t="s">
        <v>1906</v>
      </c>
      <c r="D78" t="s">
        <v>1935</v>
      </c>
      <c r="E78"/>
      <c r="F78" t="s">
        <v>1271</v>
      </c>
      <c r="G78" s="95">
        <v>44294</v>
      </c>
      <c r="H78" t="s">
        <v>208</v>
      </c>
      <c r="I78" s="77">
        <v>7.9</v>
      </c>
      <c r="J78" t="s">
        <v>276</v>
      </c>
      <c r="K78" t="s">
        <v>102</v>
      </c>
      <c r="L78" s="78">
        <v>2.3199999999999998E-2</v>
      </c>
      <c r="M78" s="78">
        <v>4.2700000000000002E-2</v>
      </c>
      <c r="N78" s="77">
        <v>1161.93</v>
      </c>
      <c r="O78" s="77">
        <v>95.43</v>
      </c>
      <c r="P78" s="77">
        <v>1.108829799</v>
      </c>
      <c r="Q78" s="78">
        <v>1.1999999999999999E-3</v>
      </c>
      <c r="R78" s="78">
        <v>0</v>
      </c>
      <c r="W78" s="100"/>
    </row>
    <row r="79" spans="2:23">
      <c r="B79" t="s">
        <v>1920</v>
      </c>
      <c r="C79" t="s">
        <v>1906</v>
      </c>
      <c r="D79" t="s">
        <v>1936</v>
      </c>
      <c r="E79"/>
      <c r="F79" t="s">
        <v>1271</v>
      </c>
      <c r="G79" s="95">
        <v>44602</v>
      </c>
      <c r="H79" t="s">
        <v>208</v>
      </c>
      <c r="I79" s="77">
        <v>7.79</v>
      </c>
      <c r="J79" t="s">
        <v>276</v>
      </c>
      <c r="K79" t="s">
        <v>102</v>
      </c>
      <c r="L79" s="78">
        <v>2.0899999999999998E-2</v>
      </c>
      <c r="M79" s="78">
        <v>5.0200000000000002E-2</v>
      </c>
      <c r="N79" s="77">
        <v>1664.67</v>
      </c>
      <c r="O79" s="77">
        <v>86.04</v>
      </c>
      <c r="P79" s="77">
        <v>1.4322820679999999</v>
      </c>
      <c r="Q79" s="78">
        <v>1.5E-3</v>
      </c>
      <c r="R79" s="78">
        <v>0</v>
      </c>
      <c r="W79" s="100"/>
    </row>
    <row r="80" spans="2:23">
      <c r="B80" t="s">
        <v>1937</v>
      </c>
      <c r="C80" t="s">
        <v>1867</v>
      </c>
      <c r="D80" t="s">
        <v>1938</v>
      </c>
      <c r="E80"/>
      <c r="F80" t="s">
        <v>1257</v>
      </c>
      <c r="G80" s="95">
        <v>44147</v>
      </c>
      <c r="H80" t="s">
        <v>150</v>
      </c>
      <c r="I80" s="77">
        <v>7.7</v>
      </c>
      <c r="J80" t="s">
        <v>305</v>
      </c>
      <c r="K80" t="s">
        <v>102</v>
      </c>
      <c r="L80" s="78">
        <v>1.6299999999999999E-2</v>
      </c>
      <c r="M80" s="78">
        <v>2.9100000000000001E-2</v>
      </c>
      <c r="N80" s="77">
        <v>4014.05</v>
      </c>
      <c r="O80" s="77">
        <v>100.62</v>
      </c>
      <c r="P80" s="77">
        <v>4.03893711</v>
      </c>
      <c r="Q80" s="78">
        <v>4.3E-3</v>
      </c>
      <c r="R80" s="78">
        <v>1E-4</v>
      </c>
      <c r="W80" s="100"/>
    </row>
    <row r="81" spans="2:23">
      <c r="B81" t="s">
        <v>1937</v>
      </c>
      <c r="C81" t="s">
        <v>1867</v>
      </c>
      <c r="D81" t="s">
        <v>1939</v>
      </c>
      <c r="E81"/>
      <c r="F81" t="s">
        <v>1257</v>
      </c>
      <c r="G81" s="95">
        <v>44185</v>
      </c>
      <c r="H81" t="s">
        <v>150</v>
      </c>
      <c r="I81" s="77">
        <v>7.71</v>
      </c>
      <c r="J81" t="s">
        <v>305</v>
      </c>
      <c r="K81" t="s">
        <v>102</v>
      </c>
      <c r="L81" s="78">
        <v>1.4999999999999999E-2</v>
      </c>
      <c r="M81" s="78">
        <v>3.0200000000000001E-2</v>
      </c>
      <c r="N81" s="77">
        <v>1886.93</v>
      </c>
      <c r="O81" s="77">
        <v>98.68</v>
      </c>
      <c r="P81" s="77">
        <v>1.8620225239999999</v>
      </c>
      <c r="Q81" s="78">
        <v>2E-3</v>
      </c>
      <c r="R81" s="78">
        <v>0</v>
      </c>
      <c r="W81" s="100"/>
    </row>
    <row r="82" spans="2:23">
      <c r="B82" t="s">
        <v>1940</v>
      </c>
      <c r="C82" t="s">
        <v>1906</v>
      </c>
      <c r="D82" t="s">
        <v>1941</v>
      </c>
      <c r="E82"/>
      <c r="F82" t="s">
        <v>1942</v>
      </c>
      <c r="G82" s="95">
        <v>43631</v>
      </c>
      <c r="H82" t="s">
        <v>1288</v>
      </c>
      <c r="I82" s="77">
        <v>5</v>
      </c>
      <c r="J82" t="s">
        <v>363</v>
      </c>
      <c r="K82" t="s">
        <v>102</v>
      </c>
      <c r="L82" s="78">
        <v>3.1E-2</v>
      </c>
      <c r="M82" s="78">
        <v>2.7400000000000001E-2</v>
      </c>
      <c r="N82" s="77">
        <v>4188.29</v>
      </c>
      <c r="O82" s="77">
        <v>112.47</v>
      </c>
      <c r="P82" s="77">
        <v>4.7105697629999996</v>
      </c>
      <c r="Q82" s="78">
        <v>5.0000000000000001E-3</v>
      </c>
      <c r="R82" s="78">
        <v>1E-4</v>
      </c>
      <c r="W82" s="100"/>
    </row>
    <row r="83" spans="2:23">
      <c r="B83" t="s">
        <v>1940</v>
      </c>
      <c r="C83" t="s">
        <v>1906</v>
      </c>
      <c r="D83" t="s">
        <v>1943</v>
      </c>
      <c r="E83"/>
      <c r="F83" t="s">
        <v>1942</v>
      </c>
      <c r="G83" s="95">
        <v>43634</v>
      </c>
      <c r="H83" t="s">
        <v>1288</v>
      </c>
      <c r="I83" s="77">
        <v>5.0199999999999996</v>
      </c>
      <c r="J83" t="s">
        <v>363</v>
      </c>
      <c r="K83" t="s">
        <v>102</v>
      </c>
      <c r="L83" s="78">
        <v>2.4899999999999999E-2</v>
      </c>
      <c r="M83" s="78">
        <v>2.75E-2</v>
      </c>
      <c r="N83" s="77">
        <v>1761.83</v>
      </c>
      <c r="O83" s="77">
        <v>111.01</v>
      </c>
      <c r="P83" s="77">
        <v>1.9558074830000001</v>
      </c>
      <c r="Q83" s="78">
        <v>2.0999999999999999E-3</v>
      </c>
      <c r="R83" s="78">
        <v>0</v>
      </c>
      <c r="W83" s="100"/>
    </row>
    <row r="84" spans="2:23">
      <c r="B84" t="s">
        <v>1940</v>
      </c>
      <c r="C84" t="s">
        <v>1906</v>
      </c>
      <c r="D84" t="s">
        <v>1944</v>
      </c>
      <c r="E84"/>
      <c r="F84" t="s">
        <v>1942</v>
      </c>
      <c r="G84" s="95">
        <v>43634</v>
      </c>
      <c r="H84" t="s">
        <v>1288</v>
      </c>
      <c r="I84" s="77">
        <v>5.29</v>
      </c>
      <c r="J84" t="s">
        <v>363</v>
      </c>
      <c r="K84" t="s">
        <v>102</v>
      </c>
      <c r="L84" s="78">
        <v>3.5999999999999997E-2</v>
      </c>
      <c r="M84" s="78">
        <v>2.7699999999999999E-2</v>
      </c>
      <c r="N84" s="77">
        <v>1161.78</v>
      </c>
      <c r="O84" s="77">
        <v>115.53</v>
      </c>
      <c r="P84" s="77">
        <v>1.3422044339999999</v>
      </c>
      <c r="Q84" s="78">
        <v>1.4E-3</v>
      </c>
      <c r="R84" s="78">
        <v>0</v>
      </c>
      <c r="W84" s="100"/>
    </row>
    <row r="85" spans="2:23">
      <c r="B85" t="s">
        <v>1945</v>
      </c>
      <c r="C85" t="s">
        <v>1867</v>
      </c>
      <c r="D85" t="s">
        <v>1946</v>
      </c>
      <c r="E85"/>
      <c r="F85" t="s">
        <v>1942</v>
      </c>
      <c r="G85" s="95">
        <v>44651</v>
      </c>
      <c r="H85" t="s">
        <v>1288</v>
      </c>
      <c r="I85" s="77">
        <v>7.82</v>
      </c>
      <c r="J85" t="s">
        <v>363</v>
      </c>
      <c r="K85" t="s">
        <v>102</v>
      </c>
      <c r="L85" s="78">
        <v>1.7999999999999999E-2</v>
      </c>
      <c r="M85" s="78">
        <v>3.6600000000000001E-2</v>
      </c>
      <c r="N85" s="77">
        <v>20598.64</v>
      </c>
      <c r="O85" s="77">
        <v>92.92</v>
      </c>
      <c r="P85" s="77">
        <v>19.140256288</v>
      </c>
      <c r="Q85" s="78">
        <v>2.0400000000000001E-2</v>
      </c>
      <c r="R85" s="78">
        <v>2.9999999999999997E-4</v>
      </c>
      <c r="W85" s="100"/>
    </row>
    <row r="86" spans="2:23">
      <c r="B86" t="s">
        <v>1945</v>
      </c>
      <c r="C86" t="s">
        <v>1867</v>
      </c>
      <c r="D86" t="s">
        <v>1947</v>
      </c>
      <c r="E86"/>
      <c r="F86" t="s">
        <v>1942</v>
      </c>
      <c r="G86" s="95">
        <v>44651</v>
      </c>
      <c r="H86" t="s">
        <v>1288</v>
      </c>
      <c r="I86" s="77">
        <v>7.42</v>
      </c>
      <c r="J86" t="s">
        <v>363</v>
      </c>
      <c r="K86" t="s">
        <v>102</v>
      </c>
      <c r="L86" s="78">
        <v>1.8800000000000001E-2</v>
      </c>
      <c r="M86" s="78">
        <v>3.8699999999999998E-2</v>
      </c>
      <c r="N86" s="77">
        <v>12724.53</v>
      </c>
      <c r="O86" s="77">
        <v>92.79</v>
      </c>
      <c r="P86" s="77">
        <v>11.807091387</v>
      </c>
      <c r="Q86" s="78">
        <v>1.26E-2</v>
      </c>
      <c r="R86" s="78">
        <v>2.0000000000000001E-4</v>
      </c>
      <c r="W86" s="100"/>
    </row>
    <row r="87" spans="2:23">
      <c r="B87" t="s">
        <v>1945</v>
      </c>
      <c r="C87" t="s">
        <v>1867</v>
      </c>
      <c r="D87" t="s">
        <v>1948</v>
      </c>
      <c r="E87"/>
      <c r="F87" t="s">
        <v>1942</v>
      </c>
      <c r="G87" s="95">
        <v>44705</v>
      </c>
      <c r="H87" t="s">
        <v>1288</v>
      </c>
      <c r="I87" s="77">
        <v>7.73</v>
      </c>
      <c r="J87" t="s">
        <v>363</v>
      </c>
      <c r="K87" t="s">
        <v>102</v>
      </c>
      <c r="L87" s="78">
        <v>2.3699999999999999E-2</v>
      </c>
      <c r="M87" s="78">
        <v>2.3800000000000002E-2</v>
      </c>
      <c r="N87" s="77">
        <v>8407.23</v>
      </c>
      <c r="O87" s="77">
        <v>105.84</v>
      </c>
      <c r="P87" s="77">
        <v>8.8982122320000006</v>
      </c>
      <c r="Q87" s="78">
        <v>9.4999999999999998E-3</v>
      </c>
      <c r="R87" s="78">
        <v>1E-4</v>
      </c>
      <c r="W87" s="100"/>
    </row>
    <row r="88" spans="2:23">
      <c r="B88" t="s">
        <v>1945</v>
      </c>
      <c r="C88" t="s">
        <v>1867</v>
      </c>
      <c r="D88" t="s">
        <v>1949</v>
      </c>
      <c r="E88"/>
      <c r="F88" t="s">
        <v>1942</v>
      </c>
      <c r="G88" s="95">
        <v>44705</v>
      </c>
      <c r="H88" t="s">
        <v>1288</v>
      </c>
      <c r="I88" s="77">
        <v>7.36</v>
      </c>
      <c r="J88" t="s">
        <v>363</v>
      </c>
      <c r="K88" t="s">
        <v>102</v>
      </c>
      <c r="L88" s="78">
        <v>2.3199999999999998E-2</v>
      </c>
      <c r="M88" s="78">
        <v>2.5499999999999998E-2</v>
      </c>
      <c r="N88" s="77">
        <v>5974.91</v>
      </c>
      <c r="O88" s="77">
        <v>104.19</v>
      </c>
      <c r="P88" s="77">
        <v>6.2252587290000001</v>
      </c>
      <c r="Q88" s="78">
        <v>6.6E-3</v>
      </c>
      <c r="R88" s="78">
        <v>1E-4</v>
      </c>
      <c r="W88" s="100"/>
    </row>
    <row r="89" spans="2:23">
      <c r="B89" t="s">
        <v>1950</v>
      </c>
      <c r="C89" t="s">
        <v>1906</v>
      </c>
      <c r="D89" t="s">
        <v>1951</v>
      </c>
      <c r="E89"/>
      <c r="F89" t="s">
        <v>1942</v>
      </c>
      <c r="G89" s="95">
        <v>44087</v>
      </c>
      <c r="H89" t="s">
        <v>1288</v>
      </c>
      <c r="I89" s="77">
        <v>5.39</v>
      </c>
      <c r="J89" t="s">
        <v>363</v>
      </c>
      <c r="K89" t="s">
        <v>102</v>
      </c>
      <c r="L89" s="78">
        <v>1.7899999999999999E-2</v>
      </c>
      <c r="M89" s="78">
        <v>2.81E-2</v>
      </c>
      <c r="N89" s="77">
        <v>5017.62</v>
      </c>
      <c r="O89" s="77">
        <v>104.81</v>
      </c>
      <c r="P89" s="77">
        <v>5.2589675219999998</v>
      </c>
      <c r="Q89" s="78">
        <v>5.5999999999999999E-3</v>
      </c>
      <c r="R89" s="78">
        <v>1E-4</v>
      </c>
      <c r="W89" s="100"/>
    </row>
    <row r="90" spans="2:23">
      <c r="B90" t="s">
        <v>1950</v>
      </c>
      <c r="C90" t="s">
        <v>1906</v>
      </c>
      <c r="D90" t="s">
        <v>1952</v>
      </c>
      <c r="E90"/>
      <c r="F90" t="s">
        <v>1942</v>
      </c>
      <c r="G90" s="95">
        <v>44087</v>
      </c>
      <c r="H90" t="s">
        <v>1288</v>
      </c>
      <c r="I90" s="77">
        <v>6.75</v>
      </c>
      <c r="J90" t="s">
        <v>363</v>
      </c>
      <c r="K90" t="s">
        <v>102</v>
      </c>
      <c r="L90" s="78">
        <v>7.5499999999999998E-2</v>
      </c>
      <c r="M90" s="78">
        <v>7.9500000000000001E-2</v>
      </c>
      <c r="N90" s="77">
        <v>28.08</v>
      </c>
      <c r="O90" s="77">
        <v>99.48</v>
      </c>
      <c r="P90" s="77">
        <v>2.7933983999999999E-2</v>
      </c>
      <c r="Q90" s="78">
        <v>0</v>
      </c>
      <c r="R90" s="78">
        <v>0</v>
      </c>
      <c r="W90" s="100"/>
    </row>
    <row r="91" spans="2:23">
      <c r="B91" t="s">
        <v>1953</v>
      </c>
      <c r="C91" t="s">
        <v>1906</v>
      </c>
      <c r="D91" t="s">
        <v>1954</v>
      </c>
      <c r="E91"/>
      <c r="F91" t="s">
        <v>1942</v>
      </c>
      <c r="G91" s="95">
        <v>44748</v>
      </c>
      <c r="H91" t="s">
        <v>1288</v>
      </c>
      <c r="I91" s="77">
        <v>1.86</v>
      </c>
      <c r="J91" t="s">
        <v>363</v>
      </c>
      <c r="K91" t="s">
        <v>102</v>
      </c>
      <c r="L91" s="78">
        <v>7.5700000000000003E-2</v>
      </c>
      <c r="M91" s="78">
        <v>8.48E-2</v>
      </c>
      <c r="N91" s="77">
        <v>943.16</v>
      </c>
      <c r="O91" s="77">
        <v>100.48</v>
      </c>
      <c r="P91" s="77">
        <v>0.94768716799999997</v>
      </c>
      <c r="Q91" s="78">
        <v>1E-3</v>
      </c>
      <c r="R91" s="78">
        <v>0</v>
      </c>
      <c r="W91" s="100"/>
    </row>
    <row r="92" spans="2:23">
      <c r="B92" t="s">
        <v>1955</v>
      </c>
      <c r="C92" t="s">
        <v>1867</v>
      </c>
      <c r="D92" t="s">
        <v>1956</v>
      </c>
      <c r="E92"/>
      <c r="F92" t="s">
        <v>1942</v>
      </c>
      <c r="G92" s="95">
        <v>45015</v>
      </c>
      <c r="H92" t="s">
        <v>1288</v>
      </c>
      <c r="I92" s="77">
        <v>4.0999999999999996</v>
      </c>
      <c r="J92" t="s">
        <v>305</v>
      </c>
      <c r="K92" t="s">
        <v>102</v>
      </c>
      <c r="L92" s="78">
        <v>3.3599999999999998E-2</v>
      </c>
      <c r="M92" s="78">
        <v>3.1699999999999999E-2</v>
      </c>
      <c r="N92" s="77">
        <v>6388.07</v>
      </c>
      <c r="O92" s="77">
        <v>103.08</v>
      </c>
      <c r="P92" s="77">
        <v>6.5848225559999998</v>
      </c>
      <c r="Q92" s="78">
        <v>7.0000000000000001E-3</v>
      </c>
      <c r="R92" s="78">
        <v>1E-4</v>
      </c>
      <c r="W92" s="100"/>
    </row>
    <row r="93" spans="2:23">
      <c r="B93" t="s">
        <v>1957</v>
      </c>
      <c r="C93" t="s">
        <v>1906</v>
      </c>
      <c r="D93" t="s">
        <v>1958</v>
      </c>
      <c r="E93"/>
      <c r="F93" t="s">
        <v>1271</v>
      </c>
      <c r="G93" s="95">
        <v>40903</v>
      </c>
      <c r="H93" t="s">
        <v>208</v>
      </c>
      <c r="I93" s="77">
        <v>3.89</v>
      </c>
      <c r="J93" t="s">
        <v>276</v>
      </c>
      <c r="K93" t="s">
        <v>102</v>
      </c>
      <c r="L93" s="78">
        <v>5.2600000000000001E-2</v>
      </c>
      <c r="M93" s="78">
        <v>3.3700000000000001E-2</v>
      </c>
      <c r="N93" s="77">
        <v>191.56</v>
      </c>
      <c r="O93" s="77">
        <v>123.18</v>
      </c>
      <c r="P93" s="77">
        <v>0.23596360799999999</v>
      </c>
      <c r="Q93" s="78">
        <v>2.9999999999999997E-4</v>
      </c>
      <c r="R93" s="78">
        <v>0</v>
      </c>
      <c r="W93" s="100"/>
    </row>
    <row r="94" spans="2:23">
      <c r="B94" t="s">
        <v>1957</v>
      </c>
      <c r="C94" t="s">
        <v>1906</v>
      </c>
      <c r="D94" t="s">
        <v>1959</v>
      </c>
      <c r="E94"/>
      <c r="F94" t="s">
        <v>1271</v>
      </c>
      <c r="G94" s="95">
        <v>40933</v>
      </c>
      <c r="H94" t="s">
        <v>208</v>
      </c>
      <c r="I94" s="77">
        <v>3.93</v>
      </c>
      <c r="J94" t="s">
        <v>276</v>
      </c>
      <c r="K94" t="s">
        <v>102</v>
      </c>
      <c r="L94" s="78">
        <v>5.1299999999999998E-2</v>
      </c>
      <c r="M94" s="78">
        <v>2.5399999999999999E-2</v>
      </c>
      <c r="N94" s="77">
        <v>706.39</v>
      </c>
      <c r="O94" s="77">
        <v>126.52</v>
      </c>
      <c r="P94" s="77">
        <v>0.89372462799999997</v>
      </c>
      <c r="Q94" s="78">
        <v>1E-3</v>
      </c>
      <c r="R94" s="78">
        <v>0</v>
      </c>
      <c r="W94" s="100"/>
    </row>
    <row r="95" spans="2:23">
      <c r="B95" t="s">
        <v>1957</v>
      </c>
      <c r="C95" t="s">
        <v>1906</v>
      </c>
      <c r="D95" t="s">
        <v>1960</v>
      </c>
      <c r="E95"/>
      <c r="F95" t="s">
        <v>1271</v>
      </c>
      <c r="G95" s="95">
        <v>40993</v>
      </c>
      <c r="H95" t="s">
        <v>208</v>
      </c>
      <c r="I95" s="77">
        <v>3.93</v>
      </c>
      <c r="J95" t="s">
        <v>276</v>
      </c>
      <c r="K95" t="s">
        <v>102</v>
      </c>
      <c r="L95" s="78">
        <v>5.1499999999999997E-2</v>
      </c>
      <c r="M95" s="78">
        <v>2.5399999999999999E-2</v>
      </c>
      <c r="N95" s="77">
        <v>411.1</v>
      </c>
      <c r="O95" s="77">
        <v>126.59</v>
      </c>
      <c r="P95" s="77">
        <v>0.52041148999999998</v>
      </c>
      <c r="Q95" s="78">
        <v>5.9999999999999995E-4</v>
      </c>
      <c r="R95" s="78">
        <v>0</v>
      </c>
      <c r="W95" s="100"/>
    </row>
    <row r="96" spans="2:23">
      <c r="B96" t="s">
        <v>1957</v>
      </c>
      <c r="C96" t="s">
        <v>1906</v>
      </c>
      <c r="D96" t="s">
        <v>1961</v>
      </c>
      <c r="E96"/>
      <c r="F96" t="s">
        <v>1271</v>
      </c>
      <c r="G96" s="95">
        <v>41053</v>
      </c>
      <c r="H96" t="s">
        <v>208</v>
      </c>
      <c r="I96" s="77">
        <v>3.93</v>
      </c>
      <c r="J96" t="s">
        <v>276</v>
      </c>
      <c r="K96" t="s">
        <v>102</v>
      </c>
      <c r="L96" s="78">
        <v>5.0999999999999997E-2</v>
      </c>
      <c r="M96" s="78">
        <v>2.5399999999999999E-2</v>
      </c>
      <c r="N96" s="77">
        <v>289.57</v>
      </c>
      <c r="O96" s="77">
        <v>124.79</v>
      </c>
      <c r="P96" s="77">
        <v>0.36135440299999999</v>
      </c>
      <c r="Q96" s="78">
        <v>4.0000000000000002E-4</v>
      </c>
      <c r="R96" s="78">
        <v>0</v>
      </c>
      <c r="W96" s="100"/>
    </row>
    <row r="97" spans="2:23">
      <c r="B97" t="s">
        <v>1957</v>
      </c>
      <c r="C97" t="s">
        <v>1906</v>
      </c>
      <c r="D97" t="s">
        <v>1962</v>
      </c>
      <c r="E97"/>
      <c r="F97" t="s">
        <v>1271</v>
      </c>
      <c r="G97" s="95">
        <v>41269</v>
      </c>
      <c r="H97" t="s">
        <v>208</v>
      </c>
      <c r="I97" s="77">
        <v>3.96</v>
      </c>
      <c r="J97" t="s">
        <v>276</v>
      </c>
      <c r="K97" t="s">
        <v>102</v>
      </c>
      <c r="L97" s="78">
        <v>5.0999999999999997E-2</v>
      </c>
      <c r="M97" s="78">
        <v>2.12E-2</v>
      </c>
      <c r="N97" s="77">
        <v>163.56</v>
      </c>
      <c r="O97" s="77">
        <v>126.6</v>
      </c>
      <c r="P97" s="77">
        <v>0.20706695999999999</v>
      </c>
      <c r="Q97" s="78">
        <v>2.0000000000000001E-4</v>
      </c>
      <c r="R97" s="78">
        <v>0</v>
      </c>
      <c r="W97" s="100"/>
    </row>
    <row r="98" spans="2:23">
      <c r="B98" t="s">
        <v>1957</v>
      </c>
      <c r="C98" t="s">
        <v>1906</v>
      </c>
      <c r="D98" t="s">
        <v>1963</v>
      </c>
      <c r="E98"/>
      <c r="F98" t="s">
        <v>1271</v>
      </c>
      <c r="G98" s="95">
        <v>41298</v>
      </c>
      <c r="H98" t="s">
        <v>208</v>
      </c>
      <c r="I98" s="77">
        <v>3.93</v>
      </c>
      <c r="J98" t="s">
        <v>276</v>
      </c>
      <c r="K98" t="s">
        <v>102</v>
      </c>
      <c r="L98" s="78">
        <v>5.0999999999999997E-2</v>
      </c>
      <c r="M98" s="78">
        <v>2.5399999999999999E-2</v>
      </c>
      <c r="N98" s="77">
        <v>330.96</v>
      </c>
      <c r="O98" s="77">
        <v>124.31</v>
      </c>
      <c r="P98" s="77">
        <v>0.41141637599999997</v>
      </c>
      <c r="Q98" s="78">
        <v>4.0000000000000002E-4</v>
      </c>
      <c r="R98" s="78">
        <v>0</v>
      </c>
      <c r="W98" s="100"/>
    </row>
    <row r="99" spans="2:23">
      <c r="B99" t="s">
        <v>1957</v>
      </c>
      <c r="C99" t="s">
        <v>1906</v>
      </c>
      <c r="D99" t="s">
        <v>1964</v>
      </c>
      <c r="E99"/>
      <c r="F99" t="s">
        <v>1271</v>
      </c>
      <c r="G99" s="95">
        <v>41330</v>
      </c>
      <c r="H99" t="s">
        <v>208</v>
      </c>
      <c r="I99" s="77">
        <v>3.93</v>
      </c>
      <c r="J99" t="s">
        <v>276</v>
      </c>
      <c r="K99" t="s">
        <v>102</v>
      </c>
      <c r="L99" s="78">
        <v>5.0999999999999997E-2</v>
      </c>
      <c r="M99" s="78">
        <v>2.5399999999999999E-2</v>
      </c>
      <c r="N99" s="77">
        <v>513.04</v>
      </c>
      <c r="O99" s="77">
        <v>124.54</v>
      </c>
      <c r="P99" s="77">
        <v>0.63894001600000006</v>
      </c>
      <c r="Q99" s="78">
        <v>6.9999999999999999E-4</v>
      </c>
      <c r="R99" s="78">
        <v>0</v>
      </c>
      <c r="W99" s="100"/>
    </row>
    <row r="100" spans="2:23">
      <c r="B100" t="s">
        <v>1957</v>
      </c>
      <c r="C100" t="s">
        <v>1906</v>
      </c>
      <c r="D100" t="s">
        <v>1965</v>
      </c>
      <c r="E100"/>
      <c r="F100" t="s">
        <v>1271</v>
      </c>
      <c r="G100" s="95">
        <v>41389</v>
      </c>
      <c r="H100" t="s">
        <v>208</v>
      </c>
      <c r="I100" s="77">
        <v>3.96</v>
      </c>
      <c r="J100" t="s">
        <v>276</v>
      </c>
      <c r="K100" t="s">
        <v>102</v>
      </c>
      <c r="L100" s="78">
        <v>5.0999999999999997E-2</v>
      </c>
      <c r="M100" s="78">
        <v>2.12E-2</v>
      </c>
      <c r="N100" s="77">
        <v>224.57</v>
      </c>
      <c r="O100" s="77">
        <v>126.34</v>
      </c>
      <c r="P100" s="77">
        <v>0.283721738</v>
      </c>
      <c r="Q100" s="78">
        <v>2.9999999999999997E-4</v>
      </c>
      <c r="R100" s="78">
        <v>0</v>
      </c>
      <c r="W100" s="100"/>
    </row>
    <row r="101" spans="2:23">
      <c r="B101" t="s">
        <v>1957</v>
      </c>
      <c r="C101" t="s">
        <v>1906</v>
      </c>
      <c r="D101" t="s">
        <v>1966</v>
      </c>
      <c r="E101"/>
      <c r="F101" t="s">
        <v>1271</v>
      </c>
      <c r="G101" s="95">
        <v>41085</v>
      </c>
      <c r="H101" t="s">
        <v>208</v>
      </c>
      <c r="I101" s="77">
        <v>3.93</v>
      </c>
      <c r="J101" t="s">
        <v>276</v>
      </c>
      <c r="K101" t="s">
        <v>102</v>
      </c>
      <c r="L101" s="78">
        <v>5.0999999999999997E-2</v>
      </c>
      <c r="M101" s="78">
        <v>2.5399999999999999E-2</v>
      </c>
      <c r="N101" s="77">
        <v>532.82000000000005</v>
      </c>
      <c r="O101" s="77">
        <v>124.79</v>
      </c>
      <c r="P101" s="77">
        <v>0.66490607800000001</v>
      </c>
      <c r="Q101" s="78">
        <v>6.9999999999999999E-4</v>
      </c>
      <c r="R101" s="78">
        <v>0</v>
      </c>
      <c r="W101" s="100"/>
    </row>
    <row r="102" spans="2:23">
      <c r="B102" t="s">
        <v>1957</v>
      </c>
      <c r="C102" t="s">
        <v>1906</v>
      </c>
      <c r="D102" t="s">
        <v>1967</v>
      </c>
      <c r="E102"/>
      <c r="F102" t="s">
        <v>1271</v>
      </c>
      <c r="G102" s="95">
        <v>41115</v>
      </c>
      <c r="H102" t="s">
        <v>208</v>
      </c>
      <c r="I102" s="77">
        <v>3.93</v>
      </c>
      <c r="J102" t="s">
        <v>276</v>
      </c>
      <c r="K102" t="s">
        <v>102</v>
      </c>
      <c r="L102" s="78">
        <v>5.0999999999999997E-2</v>
      </c>
      <c r="M102" s="78">
        <v>2.5600000000000001E-2</v>
      </c>
      <c r="N102" s="77">
        <v>236.28</v>
      </c>
      <c r="O102" s="77">
        <v>125.07</v>
      </c>
      <c r="P102" s="77">
        <v>0.29551539599999999</v>
      </c>
      <c r="Q102" s="78">
        <v>2.9999999999999997E-4</v>
      </c>
      <c r="R102" s="78">
        <v>0</v>
      </c>
      <c r="W102" s="100"/>
    </row>
    <row r="103" spans="2:23">
      <c r="B103" t="s">
        <v>1957</v>
      </c>
      <c r="C103" t="s">
        <v>1906</v>
      </c>
      <c r="D103" t="s">
        <v>1968</v>
      </c>
      <c r="E103"/>
      <c r="F103" t="s">
        <v>1271</v>
      </c>
      <c r="G103" s="95">
        <v>41179</v>
      </c>
      <c r="H103" t="s">
        <v>208</v>
      </c>
      <c r="I103" s="77">
        <v>3.93</v>
      </c>
      <c r="J103" t="s">
        <v>276</v>
      </c>
      <c r="K103" t="s">
        <v>102</v>
      </c>
      <c r="L103" s="78">
        <v>5.0999999999999997E-2</v>
      </c>
      <c r="M103" s="78">
        <v>2.5399999999999999E-2</v>
      </c>
      <c r="N103" s="77">
        <v>297.95</v>
      </c>
      <c r="O103" s="77">
        <v>123.73</v>
      </c>
      <c r="P103" s="77">
        <v>0.36865353499999998</v>
      </c>
      <c r="Q103" s="78">
        <v>4.0000000000000002E-4</v>
      </c>
      <c r="R103" s="78">
        <v>0</v>
      </c>
      <c r="W103" s="100"/>
    </row>
    <row r="104" spans="2:23">
      <c r="B104" t="s">
        <v>1957</v>
      </c>
      <c r="C104" t="s">
        <v>1906</v>
      </c>
      <c r="D104" t="s">
        <v>1969</v>
      </c>
      <c r="E104"/>
      <c r="F104" t="s">
        <v>1271</v>
      </c>
      <c r="G104" s="95">
        <v>41207</v>
      </c>
      <c r="H104" t="s">
        <v>208</v>
      </c>
      <c r="I104" s="77">
        <v>3.96</v>
      </c>
      <c r="J104" t="s">
        <v>276</v>
      </c>
      <c r="K104" t="s">
        <v>102</v>
      </c>
      <c r="L104" s="78">
        <v>5.0999999999999997E-2</v>
      </c>
      <c r="M104" s="78">
        <v>2.1100000000000001E-2</v>
      </c>
      <c r="N104" s="77">
        <v>68.12</v>
      </c>
      <c r="O104" s="77">
        <v>125.79</v>
      </c>
      <c r="P104" s="77">
        <v>8.5688148000000006E-2</v>
      </c>
      <c r="Q104" s="78">
        <v>1E-4</v>
      </c>
      <c r="R104" s="78">
        <v>0</v>
      </c>
      <c r="W104" s="100"/>
    </row>
    <row r="105" spans="2:23">
      <c r="B105" t="s">
        <v>1957</v>
      </c>
      <c r="C105" t="s">
        <v>1906</v>
      </c>
      <c r="D105" t="s">
        <v>1970</v>
      </c>
      <c r="E105"/>
      <c r="F105" t="s">
        <v>1271</v>
      </c>
      <c r="G105" s="95">
        <v>41239</v>
      </c>
      <c r="H105" t="s">
        <v>208</v>
      </c>
      <c r="I105" s="77">
        <v>3.93</v>
      </c>
      <c r="J105" t="s">
        <v>276</v>
      </c>
      <c r="K105" t="s">
        <v>102</v>
      </c>
      <c r="L105" s="78">
        <v>5.0999999999999997E-2</v>
      </c>
      <c r="M105" s="78">
        <v>2.5399999999999999E-2</v>
      </c>
      <c r="N105" s="77">
        <v>600.75</v>
      </c>
      <c r="O105" s="77">
        <v>123.97</v>
      </c>
      <c r="P105" s="77">
        <v>0.74474977499999995</v>
      </c>
      <c r="Q105" s="78">
        <v>8.0000000000000004E-4</v>
      </c>
      <c r="R105" s="78">
        <v>0</v>
      </c>
      <c r="W105" s="100"/>
    </row>
    <row r="106" spans="2:23">
      <c r="B106" t="s">
        <v>1957</v>
      </c>
      <c r="C106" t="s">
        <v>1906</v>
      </c>
      <c r="D106" t="s">
        <v>1971</v>
      </c>
      <c r="E106"/>
      <c r="F106" t="s">
        <v>1271</v>
      </c>
      <c r="G106" s="95">
        <v>41450</v>
      </c>
      <c r="H106" t="s">
        <v>208</v>
      </c>
      <c r="I106" s="77">
        <v>3.96</v>
      </c>
      <c r="J106" t="s">
        <v>276</v>
      </c>
      <c r="K106" t="s">
        <v>102</v>
      </c>
      <c r="L106" s="78">
        <v>5.0999999999999997E-2</v>
      </c>
      <c r="M106" s="78">
        <v>2.1399999999999999E-2</v>
      </c>
      <c r="N106" s="77">
        <v>135.5</v>
      </c>
      <c r="O106" s="77">
        <v>125.63</v>
      </c>
      <c r="P106" s="77">
        <v>0.17022865000000001</v>
      </c>
      <c r="Q106" s="78">
        <v>2.0000000000000001E-4</v>
      </c>
      <c r="R106" s="78">
        <v>0</v>
      </c>
      <c r="W106" s="100"/>
    </row>
    <row r="107" spans="2:23">
      <c r="B107" t="s">
        <v>1957</v>
      </c>
      <c r="C107" t="s">
        <v>1906</v>
      </c>
      <c r="D107" t="s">
        <v>1972</v>
      </c>
      <c r="E107"/>
      <c r="F107" t="s">
        <v>1271</v>
      </c>
      <c r="G107" s="95">
        <v>41480</v>
      </c>
      <c r="H107" t="s">
        <v>208</v>
      </c>
      <c r="I107" s="77">
        <v>3.95</v>
      </c>
      <c r="J107" t="s">
        <v>276</v>
      </c>
      <c r="K107" t="s">
        <v>102</v>
      </c>
      <c r="L107" s="78">
        <v>5.0999999999999997E-2</v>
      </c>
      <c r="M107" s="78">
        <v>2.2200000000000001E-2</v>
      </c>
      <c r="N107" s="77">
        <v>118.99</v>
      </c>
      <c r="O107" s="77">
        <v>124.24</v>
      </c>
      <c r="P107" s="77">
        <v>0.14783317600000001</v>
      </c>
      <c r="Q107" s="78">
        <v>2.0000000000000001E-4</v>
      </c>
      <c r="R107" s="78">
        <v>0</v>
      </c>
      <c r="W107" s="100"/>
    </row>
    <row r="108" spans="2:23">
      <c r="B108" t="s">
        <v>1957</v>
      </c>
      <c r="C108" t="s">
        <v>1906</v>
      </c>
      <c r="D108" t="s">
        <v>1973</v>
      </c>
      <c r="E108"/>
      <c r="F108" t="s">
        <v>1271</v>
      </c>
      <c r="G108" s="95">
        <v>41512</v>
      </c>
      <c r="H108" t="s">
        <v>208</v>
      </c>
      <c r="I108" s="77">
        <v>3.89</v>
      </c>
      <c r="J108" t="s">
        <v>276</v>
      </c>
      <c r="K108" t="s">
        <v>102</v>
      </c>
      <c r="L108" s="78">
        <v>5.0999999999999997E-2</v>
      </c>
      <c r="M108" s="78">
        <v>3.3799999999999997E-2</v>
      </c>
      <c r="N108" s="77">
        <v>370.99</v>
      </c>
      <c r="O108" s="77">
        <v>118.48</v>
      </c>
      <c r="P108" s="77">
        <v>0.43954895199999999</v>
      </c>
      <c r="Q108" s="78">
        <v>5.0000000000000001E-4</v>
      </c>
      <c r="R108" s="78">
        <v>0</v>
      </c>
      <c r="W108" s="100"/>
    </row>
    <row r="109" spans="2:23">
      <c r="B109" t="s">
        <v>1957</v>
      </c>
      <c r="C109" t="s">
        <v>1906</v>
      </c>
      <c r="D109" t="s">
        <v>1974</v>
      </c>
      <c r="E109"/>
      <c r="F109" t="s">
        <v>1271</v>
      </c>
      <c r="G109" s="95">
        <v>41547</v>
      </c>
      <c r="H109" t="s">
        <v>208</v>
      </c>
      <c r="I109" s="77">
        <v>3.89</v>
      </c>
      <c r="J109" t="s">
        <v>276</v>
      </c>
      <c r="K109" t="s">
        <v>102</v>
      </c>
      <c r="L109" s="78">
        <v>5.0999999999999997E-2</v>
      </c>
      <c r="M109" s="78">
        <v>3.39E-2</v>
      </c>
      <c r="N109" s="77">
        <v>271.45</v>
      </c>
      <c r="O109" s="77">
        <v>118.24</v>
      </c>
      <c r="P109" s="77">
        <v>0.32096247999999999</v>
      </c>
      <c r="Q109" s="78">
        <v>2.9999999999999997E-4</v>
      </c>
      <c r="R109" s="78">
        <v>0</v>
      </c>
      <c r="W109" s="100"/>
    </row>
    <row r="110" spans="2:23">
      <c r="B110" t="s">
        <v>1957</v>
      </c>
      <c r="C110" t="s">
        <v>1906</v>
      </c>
      <c r="D110" t="s">
        <v>1975</v>
      </c>
      <c r="E110"/>
      <c r="F110" t="s">
        <v>1271</v>
      </c>
      <c r="G110" s="95">
        <v>41571</v>
      </c>
      <c r="H110" t="s">
        <v>208</v>
      </c>
      <c r="I110" s="77">
        <v>3.95</v>
      </c>
      <c r="J110" t="s">
        <v>276</v>
      </c>
      <c r="K110" t="s">
        <v>102</v>
      </c>
      <c r="L110" s="78">
        <v>5.0999999999999997E-2</v>
      </c>
      <c r="M110" s="78">
        <v>2.3E-2</v>
      </c>
      <c r="N110" s="77">
        <v>132.36000000000001</v>
      </c>
      <c r="O110" s="77">
        <v>123.24</v>
      </c>
      <c r="P110" s="77">
        <v>0.16312046399999999</v>
      </c>
      <c r="Q110" s="78">
        <v>2.0000000000000001E-4</v>
      </c>
      <c r="R110" s="78">
        <v>0</v>
      </c>
      <c r="W110" s="100"/>
    </row>
    <row r="111" spans="2:23">
      <c r="B111" t="s">
        <v>1957</v>
      </c>
      <c r="C111" t="s">
        <v>1906</v>
      </c>
      <c r="D111" t="s">
        <v>1976</v>
      </c>
      <c r="E111"/>
      <c r="F111" t="s">
        <v>1271</v>
      </c>
      <c r="G111" s="95">
        <v>41597</v>
      </c>
      <c r="H111" t="s">
        <v>208</v>
      </c>
      <c r="I111" s="77">
        <v>3.95</v>
      </c>
      <c r="J111" t="s">
        <v>276</v>
      </c>
      <c r="K111" t="s">
        <v>102</v>
      </c>
      <c r="L111" s="78">
        <v>5.0999999999999997E-2</v>
      </c>
      <c r="M111" s="78">
        <v>2.3300000000000001E-2</v>
      </c>
      <c r="N111" s="77">
        <v>34.18</v>
      </c>
      <c r="O111" s="77">
        <v>122.75</v>
      </c>
      <c r="P111" s="77">
        <v>4.1955949999999999E-2</v>
      </c>
      <c r="Q111" s="78">
        <v>0</v>
      </c>
      <c r="R111" s="78">
        <v>0</v>
      </c>
      <c r="W111" s="100"/>
    </row>
    <row r="112" spans="2:23">
      <c r="B112" t="s">
        <v>1957</v>
      </c>
      <c r="C112" t="s">
        <v>1906</v>
      </c>
      <c r="D112" t="s">
        <v>1977</v>
      </c>
      <c r="E112"/>
      <c r="F112" t="s">
        <v>1271</v>
      </c>
      <c r="G112" s="95">
        <v>41630</v>
      </c>
      <c r="H112" t="s">
        <v>208</v>
      </c>
      <c r="I112" s="77">
        <v>3.93</v>
      </c>
      <c r="J112" t="s">
        <v>276</v>
      </c>
      <c r="K112" t="s">
        <v>102</v>
      </c>
      <c r="L112" s="78">
        <v>5.0999999999999997E-2</v>
      </c>
      <c r="M112" s="78">
        <v>2.5399999999999999E-2</v>
      </c>
      <c r="N112" s="77">
        <v>388.89</v>
      </c>
      <c r="O112" s="77">
        <v>122.21</v>
      </c>
      <c r="P112" s="77">
        <v>0.47526246900000002</v>
      </c>
      <c r="Q112" s="78">
        <v>5.0000000000000001E-4</v>
      </c>
      <c r="R112" s="78">
        <v>0</v>
      </c>
      <c r="W112" s="100"/>
    </row>
    <row r="113" spans="2:23">
      <c r="B113" t="s">
        <v>1957</v>
      </c>
      <c r="C113" t="s">
        <v>1906</v>
      </c>
      <c r="D113" t="s">
        <v>1978</v>
      </c>
      <c r="E113"/>
      <c r="F113" t="s">
        <v>1271</v>
      </c>
      <c r="G113" s="95">
        <v>41666</v>
      </c>
      <c r="H113" t="s">
        <v>208</v>
      </c>
      <c r="I113" s="77">
        <v>3.94</v>
      </c>
      <c r="J113" t="s">
        <v>276</v>
      </c>
      <c r="K113" t="s">
        <v>102</v>
      </c>
      <c r="L113" s="78">
        <v>5.0999999999999997E-2</v>
      </c>
      <c r="M113" s="78">
        <v>2.5399999999999999E-2</v>
      </c>
      <c r="N113" s="77">
        <v>75.22</v>
      </c>
      <c r="O113" s="77">
        <v>122.12</v>
      </c>
      <c r="P113" s="77">
        <v>9.1858664000000007E-2</v>
      </c>
      <c r="Q113" s="78">
        <v>1E-4</v>
      </c>
      <c r="R113" s="78">
        <v>0</v>
      </c>
      <c r="W113" s="100"/>
    </row>
    <row r="114" spans="2:23">
      <c r="B114" t="s">
        <v>1957</v>
      </c>
      <c r="C114" t="s">
        <v>1906</v>
      </c>
      <c r="D114" t="s">
        <v>1979</v>
      </c>
      <c r="E114"/>
      <c r="F114" t="s">
        <v>1271</v>
      </c>
      <c r="G114" s="95">
        <v>41696</v>
      </c>
      <c r="H114" t="s">
        <v>208</v>
      </c>
      <c r="I114" s="77">
        <v>3.94</v>
      </c>
      <c r="J114" t="s">
        <v>276</v>
      </c>
      <c r="K114" t="s">
        <v>102</v>
      </c>
      <c r="L114" s="78">
        <v>5.0999999999999997E-2</v>
      </c>
      <c r="M114" s="78">
        <v>2.5399999999999999E-2</v>
      </c>
      <c r="N114" s="77">
        <v>72.400000000000006</v>
      </c>
      <c r="O114" s="77">
        <v>122.84</v>
      </c>
      <c r="P114" s="77">
        <v>8.893616E-2</v>
      </c>
      <c r="Q114" s="78">
        <v>1E-4</v>
      </c>
      <c r="R114" s="78">
        <v>0</v>
      </c>
      <c r="W114" s="100"/>
    </row>
    <row r="115" spans="2:23">
      <c r="B115" t="s">
        <v>1957</v>
      </c>
      <c r="C115" t="s">
        <v>1906</v>
      </c>
      <c r="D115" t="s">
        <v>1980</v>
      </c>
      <c r="E115"/>
      <c r="F115" t="s">
        <v>1271</v>
      </c>
      <c r="G115" s="95">
        <v>41725</v>
      </c>
      <c r="H115" t="s">
        <v>208</v>
      </c>
      <c r="I115" s="77">
        <v>3.94</v>
      </c>
      <c r="J115" t="s">
        <v>276</v>
      </c>
      <c r="K115" t="s">
        <v>102</v>
      </c>
      <c r="L115" s="78">
        <v>5.0999999999999997E-2</v>
      </c>
      <c r="M115" s="78">
        <v>2.5399999999999999E-2</v>
      </c>
      <c r="N115" s="77">
        <v>144.18</v>
      </c>
      <c r="O115" s="77">
        <v>123.07</v>
      </c>
      <c r="P115" s="77">
        <v>0.17744232600000001</v>
      </c>
      <c r="Q115" s="78">
        <v>2.0000000000000001E-4</v>
      </c>
      <c r="R115" s="78">
        <v>0</v>
      </c>
      <c r="W115" s="100"/>
    </row>
    <row r="116" spans="2:23">
      <c r="B116" t="s">
        <v>1957</v>
      </c>
      <c r="C116" t="s">
        <v>1906</v>
      </c>
      <c r="D116" t="s">
        <v>1981</v>
      </c>
      <c r="E116"/>
      <c r="F116" t="s">
        <v>1271</v>
      </c>
      <c r="G116" s="95">
        <v>41787</v>
      </c>
      <c r="H116" t="s">
        <v>208</v>
      </c>
      <c r="I116" s="77">
        <v>3.94</v>
      </c>
      <c r="J116" t="s">
        <v>276</v>
      </c>
      <c r="K116" t="s">
        <v>102</v>
      </c>
      <c r="L116" s="78">
        <v>5.0999999999999997E-2</v>
      </c>
      <c r="M116" s="78">
        <v>2.5399999999999999E-2</v>
      </c>
      <c r="N116" s="77">
        <v>90.77</v>
      </c>
      <c r="O116" s="77">
        <v>122.59</v>
      </c>
      <c r="P116" s="77">
        <v>0.111274943</v>
      </c>
      <c r="Q116" s="78">
        <v>1E-4</v>
      </c>
      <c r="R116" s="78">
        <v>0</v>
      </c>
      <c r="W116" s="100"/>
    </row>
    <row r="117" spans="2:23">
      <c r="B117" t="s">
        <v>1957</v>
      </c>
      <c r="C117" t="s">
        <v>1906</v>
      </c>
      <c r="D117" t="s">
        <v>1982</v>
      </c>
      <c r="E117"/>
      <c r="F117" t="s">
        <v>1271</v>
      </c>
      <c r="G117" s="95">
        <v>41815</v>
      </c>
      <c r="H117" t="s">
        <v>208</v>
      </c>
      <c r="I117" s="77">
        <v>3.94</v>
      </c>
      <c r="J117" t="s">
        <v>276</v>
      </c>
      <c r="K117" t="s">
        <v>102</v>
      </c>
      <c r="L117" s="78">
        <v>5.0999999999999997E-2</v>
      </c>
      <c r="M117" s="78">
        <v>2.5399999999999999E-2</v>
      </c>
      <c r="N117" s="77">
        <v>51.04</v>
      </c>
      <c r="O117" s="77">
        <v>122.48</v>
      </c>
      <c r="P117" s="77">
        <v>6.2513791999999999E-2</v>
      </c>
      <c r="Q117" s="78">
        <v>1E-4</v>
      </c>
      <c r="R117" s="78">
        <v>0</v>
      </c>
      <c r="W117" s="100"/>
    </row>
    <row r="118" spans="2:23">
      <c r="B118" t="s">
        <v>1957</v>
      </c>
      <c r="C118" t="s">
        <v>1906</v>
      </c>
      <c r="D118" t="s">
        <v>1983</v>
      </c>
      <c r="E118"/>
      <c r="F118" t="s">
        <v>1271</v>
      </c>
      <c r="G118" s="95">
        <v>41836</v>
      </c>
      <c r="H118" t="s">
        <v>208</v>
      </c>
      <c r="I118" s="77">
        <v>3.94</v>
      </c>
      <c r="J118" t="s">
        <v>276</v>
      </c>
      <c r="K118" t="s">
        <v>102</v>
      </c>
      <c r="L118" s="78">
        <v>5.0999999999999997E-2</v>
      </c>
      <c r="M118" s="78">
        <v>2.5399999999999999E-2</v>
      </c>
      <c r="N118" s="77">
        <v>151.72999999999999</v>
      </c>
      <c r="O118" s="77">
        <v>122.12</v>
      </c>
      <c r="P118" s="77">
        <v>0.18529267599999999</v>
      </c>
      <c r="Q118" s="78">
        <v>2.0000000000000001E-4</v>
      </c>
      <c r="R118" s="78">
        <v>0</v>
      </c>
      <c r="W118" s="100"/>
    </row>
    <row r="119" spans="2:23">
      <c r="B119" t="s">
        <v>1957</v>
      </c>
      <c r="C119" t="s">
        <v>1906</v>
      </c>
      <c r="D119" t="s">
        <v>1984</v>
      </c>
      <c r="E119"/>
      <c r="F119" t="s">
        <v>1271</v>
      </c>
      <c r="G119" s="95">
        <v>41911</v>
      </c>
      <c r="H119" t="s">
        <v>208</v>
      </c>
      <c r="I119" s="77">
        <v>3.94</v>
      </c>
      <c r="J119" t="s">
        <v>276</v>
      </c>
      <c r="K119" t="s">
        <v>102</v>
      </c>
      <c r="L119" s="78">
        <v>5.0999999999999997E-2</v>
      </c>
      <c r="M119" s="78">
        <v>2.5399999999999999E-2</v>
      </c>
      <c r="N119" s="77">
        <v>59.55</v>
      </c>
      <c r="O119" s="77">
        <v>122.12</v>
      </c>
      <c r="P119" s="77">
        <v>7.2722460000000003E-2</v>
      </c>
      <c r="Q119" s="78">
        <v>1E-4</v>
      </c>
      <c r="R119" s="78">
        <v>0</v>
      </c>
      <c r="W119" s="100"/>
    </row>
    <row r="120" spans="2:23">
      <c r="B120" t="s">
        <v>1957</v>
      </c>
      <c r="C120" t="s">
        <v>1906</v>
      </c>
      <c r="D120" t="s">
        <v>1985</v>
      </c>
      <c r="E120"/>
      <c r="F120" t="s">
        <v>1271</v>
      </c>
      <c r="G120" s="95">
        <v>42033</v>
      </c>
      <c r="H120" t="s">
        <v>208</v>
      </c>
      <c r="I120" s="77">
        <v>3.94</v>
      </c>
      <c r="J120" t="s">
        <v>276</v>
      </c>
      <c r="K120" t="s">
        <v>102</v>
      </c>
      <c r="L120" s="78">
        <v>5.0999999999999997E-2</v>
      </c>
      <c r="M120" s="78">
        <v>2.5399999999999999E-2</v>
      </c>
      <c r="N120" s="77">
        <v>396.42</v>
      </c>
      <c r="O120" s="77">
        <v>122.36</v>
      </c>
      <c r="P120" s="77">
        <v>0.48505951200000003</v>
      </c>
      <c r="Q120" s="78">
        <v>5.0000000000000001E-4</v>
      </c>
      <c r="R120" s="78">
        <v>0</v>
      </c>
      <c r="W120" s="100"/>
    </row>
    <row r="121" spans="2:23">
      <c r="B121" t="s">
        <v>1957</v>
      </c>
      <c r="C121" t="s">
        <v>1906</v>
      </c>
      <c r="D121" t="s">
        <v>1986</v>
      </c>
      <c r="E121"/>
      <c r="F121" t="s">
        <v>1271</v>
      </c>
      <c r="G121" s="95">
        <v>42054</v>
      </c>
      <c r="H121" t="s">
        <v>208</v>
      </c>
      <c r="I121" s="77">
        <v>3.93</v>
      </c>
      <c r="J121" t="s">
        <v>276</v>
      </c>
      <c r="K121" t="s">
        <v>102</v>
      </c>
      <c r="L121" s="78">
        <v>5.0999999999999997E-2</v>
      </c>
      <c r="M121" s="78">
        <v>2.5399999999999999E-2</v>
      </c>
      <c r="N121" s="77">
        <v>774.37</v>
      </c>
      <c r="O121" s="77">
        <v>123.44</v>
      </c>
      <c r="P121" s="77">
        <v>0.95588232799999995</v>
      </c>
      <c r="Q121" s="78">
        <v>1E-3</v>
      </c>
      <c r="R121" s="78">
        <v>0</v>
      </c>
      <c r="W121" s="100"/>
    </row>
    <row r="122" spans="2:23">
      <c r="B122" t="s">
        <v>1957</v>
      </c>
      <c r="C122" t="s">
        <v>1906</v>
      </c>
      <c r="D122" t="s">
        <v>1987</v>
      </c>
      <c r="E122"/>
      <c r="F122" t="s">
        <v>1271</v>
      </c>
      <c r="G122" s="95">
        <v>41422</v>
      </c>
      <c r="H122" t="s">
        <v>208</v>
      </c>
      <c r="I122" s="77">
        <v>3.96</v>
      </c>
      <c r="J122" t="s">
        <v>276</v>
      </c>
      <c r="K122" t="s">
        <v>102</v>
      </c>
      <c r="L122" s="78">
        <v>5.0999999999999997E-2</v>
      </c>
      <c r="M122" s="78">
        <v>2.1299999999999999E-2</v>
      </c>
      <c r="N122" s="77">
        <v>82.25</v>
      </c>
      <c r="O122" s="77">
        <v>125.78</v>
      </c>
      <c r="P122" s="77">
        <v>0.10345405000000001</v>
      </c>
      <c r="Q122" s="78">
        <v>1E-4</v>
      </c>
      <c r="R122" s="78">
        <v>0</v>
      </c>
      <c r="W122" s="100"/>
    </row>
    <row r="123" spans="2:23">
      <c r="B123" t="s">
        <v>1957</v>
      </c>
      <c r="C123" t="s">
        <v>1906</v>
      </c>
      <c r="D123" t="s">
        <v>1988</v>
      </c>
      <c r="E123"/>
      <c r="F123" t="s">
        <v>1271</v>
      </c>
      <c r="G123" s="95">
        <v>42565</v>
      </c>
      <c r="H123" t="s">
        <v>208</v>
      </c>
      <c r="I123" s="77">
        <v>3.94</v>
      </c>
      <c r="J123" t="s">
        <v>276</v>
      </c>
      <c r="K123" t="s">
        <v>102</v>
      </c>
      <c r="L123" s="78">
        <v>5.0999999999999997E-2</v>
      </c>
      <c r="M123" s="78">
        <v>2.5399999999999999E-2</v>
      </c>
      <c r="N123" s="77">
        <v>945.18</v>
      </c>
      <c r="O123" s="77">
        <v>123.94</v>
      </c>
      <c r="P123" s="77">
        <v>1.1714560919999999</v>
      </c>
      <c r="Q123" s="78">
        <v>1.1999999999999999E-3</v>
      </c>
      <c r="R123" s="78">
        <v>0</v>
      </c>
      <c r="W123" s="100"/>
    </row>
    <row r="124" spans="2:23">
      <c r="B124" t="s">
        <v>1957</v>
      </c>
      <c r="C124" t="s">
        <v>1906</v>
      </c>
      <c r="D124" t="s">
        <v>1989</v>
      </c>
      <c r="E124"/>
      <c r="F124" t="s">
        <v>1271</v>
      </c>
      <c r="G124" s="95">
        <v>40871</v>
      </c>
      <c r="H124" t="s">
        <v>208</v>
      </c>
      <c r="I124" s="77">
        <v>3.94</v>
      </c>
      <c r="J124" t="s">
        <v>276</v>
      </c>
      <c r="K124" t="s">
        <v>102</v>
      </c>
      <c r="L124" s="78">
        <v>5.1900000000000002E-2</v>
      </c>
      <c r="M124" s="78">
        <v>2.5399999999999999E-2</v>
      </c>
      <c r="N124" s="77">
        <v>186.7</v>
      </c>
      <c r="O124" s="77">
        <v>126.66</v>
      </c>
      <c r="P124" s="77">
        <v>0.23647422000000001</v>
      </c>
      <c r="Q124" s="78">
        <v>2.9999999999999997E-4</v>
      </c>
      <c r="R124" s="78">
        <v>0</v>
      </c>
      <c r="W124" s="100"/>
    </row>
    <row r="125" spans="2:23">
      <c r="B125" t="s">
        <v>1957</v>
      </c>
      <c r="C125" t="s">
        <v>1906</v>
      </c>
      <c r="D125" t="s">
        <v>1990</v>
      </c>
      <c r="E125"/>
      <c r="F125" t="s">
        <v>1271</v>
      </c>
      <c r="G125" s="95">
        <v>40570</v>
      </c>
      <c r="H125" t="s">
        <v>208</v>
      </c>
      <c r="I125" s="77">
        <v>3.96</v>
      </c>
      <c r="J125" t="s">
        <v>276</v>
      </c>
      <c r="K125" t="s">
        <v>102</v>
      </c>
      <c r="L125" s="78">
        <v>5.0999999999999997E-2</v>
      </c>
      <c r="M125" s="78">
        <v>2.12E-2</v>
      </c>
      <c r="N125" s="77">
        <v>4792.51</v>
      </c>
      <c r="O125" s="77">
        <v>131.21</v>
      </c>
      <c r="P125" s="77">
        <v>6.2882523709999996</v>
      </c>
      <c r="Q125" s="78">
        <v>6.7000000000000002E-3</v>
      </c>
      <c r="R125" s="78">
        <v>1E-4</v>
      </c>
      <c r="W125" s="100"/>
    </row>
    <row r="126" spans="2:23">
      <c r="B126" t="s">
        <v>1991</v>
      </c>
      <c r="C126" t="s">
        <v>1867</v>
      </c>
      <c r="D126" t="s">
        <v>1992</v>
      </c>
      <c r="E126"/>
      <c r="F126" t="s">
        <v>1257</v>
      </c>
      <c r="G126" s="95">
        <v>41423</v>
      </c>
      <c r="H126" t="s">
        <v>150</v>
      </c>
      <c r="I126" s="77">
        <v>2.78</v>
      </c>
      <c r="J126" t="s">
        <v>363</v>
      </c>
      <c r="K126" t="s">
        <v>102</v>
      </c>
      <c r="L126" s="78">
        <v>0.05</v>
      </c>
      <c r="M126" s="78">
        <v>2.1999999999999999E-2</v>
      </c>
      <c r="N126" s="77">
        <v>1760.43</v>
      </c>
      <c r="O126" s="77">
        <v>123.52</v>
      </c>
      <c r="P126" s="77">
        <v>2.1744831360000001</v>
      </c>
      <c r="Q126" s="78">
        <v>2.3E-3</v>
      </c>
      <c r="R126" s="78">
        <v>0</v>
      </c>
      <c r="W126" s="100"/>
    </row>
    <row r="127" spans="2:23">
      <c r="B127" t="s">
        <v>1991</v>
      </c>
      <c r="C127" t="s">
        <v>1867</v>
      </c>
      <c r="D127" t="s">
        <v>1993</v>
      </c>
      <c r="E127"/>
      <c r="F127" t="s">
        <v>1257</v>
      </c>
      <c r="G127" s="95">
        <v>41423</v>
      </c>
      <c r="H127" t="s">
        <v>150</v>
      </c>
      <c r="I127" s="77">
        <v>2.78</v>
      </c>
      <c r="J127" t="s">
        <v>363</v>
      </c>
      <c r="K127" t="s">
        <v>102</v>
      </c>
      <c r="L127" s="78">
        <v>0.05</v>
      </c>
      <c r="M127" s="78">
        <v>2.1999999999999999E-2</v>
      </c>
      <c r="N127" s="77">
        <v>566.19000000000005</v>
      </c>
      <c r="O127" s="77">
        <v>123.52</v>
      </c>
      <c r="P127" s="77">
        <v>0.69935788799999998</v>
      </c>
      <c r="Q127" s="78">
        <v>6.9999999999999999E-4</v>
      </c>
      <c r="R127" s="78">
        <v>0</v>
      </c>
      <c r="W127" s="100"/>
    </row>
    <row r="128" spans="2:23">
      <c r="B128" t="s">
        <v>1991</v>
      </c>
      <c r="C128" t="s">
        <v>1867</v>
      </c>
      <c r="D128" t="s">
        <v>1994</v>
      </c>
      <c r="E128"/>
      <c r="F128" t="s">
        <v>1257</v>
      </c>
      <c r="G128" s="95">
        <v>40489</v>
      </c>
      <c r="H128" t="s">
        <v>150</v>
      </c>
      <c r="I128" s="77">
        <v>1.73</v>
      </c>
      <c r="J128" t="s">
        <v>363</v>
      </c>
      <c r="K128" t="s">
        <v>102</v>
      </c>
      <c r="L128" s="78">
        <v>5.7000000000000002E-2</v>
      </c>
      <c r="M128" s="78">
        <v>2.35E-2</v>
      </c>
      <c r="N128" s="77">
        <v>1197.7</v>
      </c>
      <c r="O128" s="77">
        <v>126.03</v>
      </c>
      <c r="P128" s="77">
        <v>1.5094613100000001</v>
      </c>
      <c r="Q128" s="78">
        <v>1.6000000000000001E-3</v>
      </c>
      <c r="R128" s="78">
        <v>0</v>
      </c>
      <c r="W128" s="100"/>
    </row>
    <row r="129" spans="2:23">
      <c r="B129" t="s">
        <v>1991</v>
      </c>
      <c r="C129" t="s">
        <v>1867</v>
      </c>
      <c r="D129" t="s">
        <v>1995</v>
      </c>
      <c r="E129"/>
      <c r="F129" t="s">
        <v>1257</v>
      </c>
      <c r="G129" s="95">
        <v>42631</v>
      </c>
      <c r="H129" t="s">
        <v>150</v>
      </c>
      <c r="I129" s="77">
        <v>6.75</v>
      </c>
      <c r="J129" t="s">
        <v>363</v>
      </c>
      <c r="K129" t="s">
        <v>102</v>
      </c>
      <c r="L129" s="78">
        <v>4.1000000000000002E-2</v>
      </c>
      <c r="M129" s="78">
        <v>2.75E-2</v>
      </c>
      <c r="N129" s="77">
        <v>1857.81</v>
      </c>
      <c r="O129" s="77">
        <v>124.25</v>
      </c>
      <c r="P129" s="77">
        <v>2.3083289250000001</v>
      </c>
      <c r="Q129" s="78">
        <v>2.5000000000000001E-3</v>
      </c>
      <c r="R129" s="78">
        <v>0</v>
      </c>
      <c r="W129" s="100"/>
    </row>
    <row r="130" spans="2:23">
      <c r="B130" t="s">
        <v>1991</v>
      </c>
      <c r="C130" t="s">
        <v>1867</v>
      </c>
      <c r="D130" t="s">
        <v>1996</v>
      </c>
      <c r="E130"/>
      <c r="F130" t="s">
        <v>1257</v>
      </c>
      <c r="G130" s="95">
        <v>42352</v>
      </c>
      <c r="H130" t="s">
        <v>150</v>
      </c>
      <c r="I130" s="77">
        <v>5.0199999999999996</v>
      </c>
      <c r="J130" t="s">
        <v>363</v>
      </c>
      <c r="K130" t="s">
        <v>102</v>
      </c>
      <c r="L130" s="78">
        <v>0.05</v>
      </c>
      <c r="M130" s="78">
        <v>2.5000000000000001E-2</v>
      </c>
      <c r="N130" s="77">
        <v>2084.16</v>
      </c>
      <c r="O130" s="77">
        <v>128.26</v>
      </c>
      <c r="P130" s="77">
        <v>2.6731436159999999</v>
      </c>
      <c r="Q130" s="78">
        <v>2.8E-3</v>
      </c>
      <c r="R130" s="78">
        <v>0</v>
      </c>
      <c r="W130" s="100"/>
    </row>
    <row r="131" spans="2:23">
      <c r="B131" t="s">
        <v>1991</v>
      </c>
      <c r="C131" t="s">
        <v>1867</v>
      </c>
      <c r="D131" t="s">
        <v>1997</v>
      </c>
      <c r="E131"/>
      <c r="F131" t="s">
        <v>1257</v>
      </c>
      <c r="G131" s="95">
        <v>42352</v>
      </c>
      <c r="H131" t="s">
        <v>150</v>
      </c>
      <c r="I131" s="77">
        <v>6.8</v>
      </c>
      <c r="J131" t="s">
        <v>363</v>
      </c>
      <c r="K131" t="s">
        <v>102</v>
      </c>
      <c r="L131" s="78">
        <v>4.1000000000000002E-2</v>
      </c>
      <c r="M131" s="78">
        <v>2.4899999999999999E-2</v>
      </c>
      <c r="N131" s="77">
        <v>6260.51</v>
      </c>
      <c r="O131" s="77">
        <v>125.94</v>
      </c>
      <c r="P131" s="77">
        <v>7.8844862940000002</v>
      </c>
      <c r="Q131" s="78">
        <v>8.3999999999999995E-3</v>
      </c>
      <c r="R131" s="78">
        <v>1E-4</v>
      </c>
      <c r="W131" s="100"/>
    </row>
    <row r="132" spans="2:23">
      <c r="B132" t="s">
        <v>1991</v>
      </c>
      <c r="C132" t="s">
        <v>1867</v>
      </c>
      <c r="D132" t="s">
        <v>1998</v>
      </c>
      <c r="E132"/>
      <c r="F132" t="s">
        <v>1257</v>
      </c>
      <c r="G132" s="95">
        <v>44223</v>
      </c>
      <c r="H132" t="s">
        <v>150</v>
      </c>
      <c r="I132" s="77">
        <v>12.52</v>
      </c>
      <c r="J132" t="s">
        <v>363</v>
      </c>
      <c r="K132" t="s">
        <v>102</v>
      </c>
      <c r="L132" s="78">
        <v>2.1499999999999998E-2</v>
      </c>
      <c r="M132" s="78">
        <v>3.7100000000000001E-2</v>
      </c>
      <c r="N132" s="77">
        <v>8488.67</v>
      </c>
      <c r="O132" s="77">
        <v>92.33</v>
      </c>
      <c r="P132" s="77">
        <v>7.8375890110000004</v>
      </c>
      <c r="Q132" s="78">
        <v>8.3000000000000001E-3</v>
      </c>
      <c r="R132" s="78">
        <v>1E-4</v>
      </c>
      <c r="W132" s="100"/>
    </row>
    <row r="133" spans="2:23">
      <c r="B133" t="s">
        <v>1999</v>
      </c>
      <c r="C133" t="s">
        <v>1906</v>
      </c>
      <c r="D133" t="s">
        <v>2000</v>
      </c>
      <c r="E133"/>
      <c r="F133" t="s">
        <v>1257</v>
      </c>
      <c r="G133" s="95">
        <v>41767</v>
      </c>
      <c r="H133" t="s">
        <v>150</v>
      </c>
      <c r="I133" s="77">
        <v>5.16</v>
      </c>
      <c r="J133" t="s">
        <v>284</v>
      </c>
      <c r="K133" t="s">
        <v>102</v>
      </c>
      <c r="L133" s="78">
        <v>5.3499999999999999E-2</v>
      </c>
      <c r="M133" s="78">
        <v>2.87E-2</v>
      </c>
      <c r="N133" s="77">
        <v>108.71</v>
      </c>
      <c r="O133" s="77">
        <v>127.24</v>
      </c>
      <c r="P133" s="77">
        <v>0.13832260399999999</v>
      </c>
      <c r="Q133" s="78">
        <v>1E-4</v>
      </c>
      <c r="R133" s="78">
        <v>0</v>
      </c>
      <c r="W133" s="100"/>
    </row>
    <row r="134" spans="2:23">
      <c r="B134" t="s">
        <v>1999</v>
      </c>
      <c r="C134" t="s">
        <v>1906</v>
      </c>
      <c r="D134" t="s">
        <v>2001</v>
      </c>
      <c r="E134"/>
      <c r="F134" t="s">
        <v>1257</v>
      </c>
      <c r="G134" s="95">
        <v>41767</v>
      </c>
      <c r="H134" t="s">
        <v>150</v>
      </c>
      <c r="I134" s="77">
        <v>4.49</v>
      </c>
      <c r="J134" t="s">
        <v>284</v>
      </c>
      <c r="K134" t="s">
        <v>102</v>
      </c>
      <c r="L134" s="78">
        <v>5.3499999999999999E-2</v>
      </c>
      <c r="M134" s="78">
        <v>2.47E-2</v>
      </c>
      <c r="N134" s="77">
        <v>138.91</v>
      </c>
      <c r="O134" s="77">
        <v>127.24</v>
      </c>
      <c r="P134" s="77">
        <v>0.176749084</v>
      </c>
      <c r="Q134" s="78">
        <v>2.0000000000000001E-4</v>
      </c>
      <c r="R134" s="78">
        <v>0</v>
      </c>
      <c r="W134" s="100"/>
    </row>
    <row r="135" spans="2:23">
      <c r="B135" t="s">
        <v>1999</v>
      </c>
      <c r="C135" t="s">
        <v>1906</v>
      </c>
      <c r="D135" t="s">
        <v>2002</v>
      </c>
      <c r="E135"/>
      <c r="F135" t="s">
        <v>1257</v>
      </c>
      <c r="G135" s="95">
        <v>41281</v>
      </c>
      <c r="H135" t="s">
        <v>150</v>
      </c>
      <c r="I135" s="77">
        <v>4.53</v>
      </c>
      <c r="J135" t="s">
        <v>284</v>
      </c>
      <c r="K135" t="s">
        <v>102</v>
      </c>
      <c r="L135" s="78">
        <v>5.3499999999999999E-2</v>
      </c>
      <c r="M135" s="78">
        <v>1.8599999999999998E-2</v>
      </c>
      <c r="N135" s="77">
        <v>923.51</v>
      </c>
      <c r="O135" s="77">
        <v>132.66999999999999</v>
      </c>
      <c r="P135" s="77">
        <v>1.225220717</v>
      </c>
      <c r="Q135" s="78">
        <v>1.2999999999999999E-3</v>
      </c>
      <c r="R135" s="78">
        <v>0</v>
      </c>
      <c r="W135" s="100"/>
    </row>
    <row r="136" spans="2:23">
      <c r="B136" t="s">
        <v>1999</v>
      </c>
      <c r="C136" t="s">
        <v>1906</v>
      </c>
      <c r="D136" t="s">
        <v>2003</v>
      </c>
      <c r="E136"/>
      <c r="F136" t="s">
        <v>1257</v>
      </c>
      <c r="G136" s="95">
        <v>41767</v>
      </c>
      <c r="H136" t="s">
        <v>150</v>
      </c>
      <c r="I136" s="77">
        <v>4.49</v>
      </c>
      <c r="J136" t="s">
        <v>284</v>
      </c>
      <c r="K136" t="s">
        <v>102</v>
      </c>
      <c r="L136" s="78">
        <v>5.3499999999999999E-2</v>
      </c>
      <c r="M136" s="78">
        <v>2.47E-2</v>
      </c>
      <c r="N136" s="77">
        <v>163.07</v>
      </c>
      <c r="O136" s="77">
        <v>127.24</v>
      </c>
      <c r="P136" s="77">
        <v>0.20749026800000001</v>
      </c>
      <c r="Q136" s="78">
        <v>2.0000000000000001E-4</v>
      </c>
      <c r="R136" s="78">
        <v>0</v>
      </c>
      <c r="W136" s="100"/>
    </row>
    <row r="137" spans="2:23">
      <c r="B137" t="s">
        <v>1999</v>
      </c>
      <c r="C137" t="s">
        <v>1906</v>
      </c>
      <c r="D137" t="s">
        <v>2004</v>
      </c>
      <c r="E137"/>
      <c r="F137" t="s">
        <v>1257</v>
      </c>
      <c r="G137" s="95">
        <v>41281</v>
      </c>
      <c r="H137" t="s">
        <v>150</v>
      </c>
      <c r="I137" s="77">
        <v>4.53</v>
      </c>
      <c r="J137" t="s">
        <v>284</v>
      </c>
      <c r="K137" t="s">
        <v>102</v>
      </c>
      <c r="L137" s="78">
        <v>5.3499999999999999E-2</v>
      </c>
      <c r="M137" s="78">
        <v>1.8599999999999998E-2</v>
      </c>
      <c r="N137" s="77">
        <v>665.24</v>
      </c>
      <c r="O137" s="77">
        <v>132.66999999999999</v>
      </c>
      <c r="P137" s="77">
        <v>0.88257390800000002</v>
      </c>
      <c r="Q137" s="78">
        <v>8.9999999999999998E-4</v>
      </c>
      <c r="R137" s="78">
        <v>0</v>
      </c>
      <c r="W137" s="100"/>
    </row>
    <row r="138" spans="2:23">
      <c r="B138" t="s">
        <v>1999</v>
      </c>
      <c r="C138" t="s">
        <v>1906</v>
      </c>
      <c r="D138" t="s">
        <v>2005</v>
      </c>
      <c r="E138"/>
      <c r="F138" t="s">
        <v>1257</v>
      </c>
      <c r="G138" s="95">
        <v>41767</v>
      </c>
      <c r="H138" t="s">
        <v>150</v>
      </c>
      <c r="I138" s="77">
        <v>4.49</v>
      </c>
      <c r="J138" t="s">
        <v>284</v>
      </c>
      <c r="K138" t="s">
        <v>102</v>
      </c>
      <c r="L138" s="78">
        <v>5.3499999999999999E-2</v>
      </c>
      <c r="M138" s="78">
        <v>2.47E-2</v>
      </c>
      <c r="N138" s="77">
        <v>132.84</v>
      </c>
      <c r="O138" s="77">
        <v>127.24</v>
      </c>
      <c r="P138" s="77">
        <v>0.16902561599999999</v>
      </c>
      <c r="Q138" s="78">
        <v>2.0000000000000001E-4</v>
      </c>
      <c r="R138" s="78">
        <v>0</v>
      </c>
      <c r="W138" s="100"/>
    </row>
    <row r="139" spans="2:23">
      <c r="B139" t="s">
        <v>1999</v>
      </c>
      <c r="C139" t="s">
        <v>1906</v>
      </c>
      <c r="D139" t="s">
        <v>2006</v>
      </c>
      <c r="E139"/>
      <c r="F139" t="s">
        <v>1257</v>
      </c>
      <c r="G139" s="95">
        <v>41281</v>
      </c>
      <c r="H139" t="s">
        <v>150</v>
      </c>
      <c r="I139" s="77">
        <v>4.53</v>
      </c>
      <c r="J139" t="s">
        <v>284</v>
      </c>
      <c r="K139" t="s">
        <v>102</v>
      </c>
      <c r="L139" s="78">
        <v>5.3499999999999999E-2</v>
      </c>
      <c r="M139" s="78">
        <v>1.8599999999999998E-2</v>
      </c>
      <c r="N139" s="77">
        <v>798.94</v>
      </c>
      <c r="O139" s="77">
        <v>132.66999999999999</v>
      </c>
      <c r="P139" s="77">
        <v>1.0599536979999999</v>
      </c>
      <c r="Q139" s="78">
        <v>1.1000000000000001E-3</v>
      </c>
      <c r="R139" s="78">
        <v>0</v>
      </c>
      <c r="W139" s="100"/>
    </row>
    <row r="140" spans="2:23">
      <c r="B140" t="s">
        <v>1999</v>
      </c>
      <c r="C140" t="s">
        <v>1906</v>
      </c>
      <c r="D140" t="s">
        <v>2007</v>
      </c>
      <c r="E140"/>
      <c r="F140" t="s">
        <v>1257</v>
      </c>
      <c r="G140" s="95">
        <v>41767</v>
      </c>
      <c r="H140" t="s">
        <v>150</v>
      </c>
      <c r="I140" s="77">
        <v>4.49</v>
      </c>
      <c r="J140" t="s">
        <v>284</v>
      </c>
      <c r="K140" t="s">
        <v>102</v>
      </c>
      <c r="L140" s="78">
        <v>5.3499999999999999E-2</v>
      </c>
      <c r="M140" s="78">
        <v>2.47E-2</v>
      </c>
      <c r="N140" s="77">
        <v>138.91</v>
      </c>
      <c r="O140" s="77">
        <v>127.24</v>
      </c>
      <c r="P140" s="77">
        <v>0.176749084</v>
      </c>
      <c r="Q140" s="78">
        <v>2.0000000000000001E-4</v>
      </c>
      <c r="R140" s="78">
        <v>0</v>
      </c>
      <c r="W140" s="100"/>
    </row>
    <row r="141" spans="2:23">
      <c r="B141" t="s">
        <v>1999</v>
      </c>
      <c r="C141" t="s">
        <v>1906</v>
      </c>
      <c r="D141" t="s">
        <v>2008</v>
      </c>
      <c r="E141"/>
      <c r="F141" t="s">
        <v>1257</v>
      </c>
      <c r="G141" s="95">
        <v>41269</v>
      </c>
      <c r="H141" t="s">
        <v>150</v>
      </c>
      <c r="I141" s="77">
        <v>4.53</v>
      </c>
      <c r="J141" t="s">
        <v>284</v>
      </c>
      <c r="K141" t="s">
        <v>102</v>
      </c>
      <c r="L141" s="78">
        <v>5.3499999999999999E-2</v>
      </c>
      <c r="M141" s="78">
        <v>1.8499999999999999E-2</v>
      </c>
      <c r="N141" s="77">
        <v>733.03</v>
      </c>
      <c r="O141" s="77">
        <v>132.72999999999999</v>
      </c>
      <c r="P141" s="77">
        <v>0.97295071899999996</v>
      </c>
      <c r="Q141" s="78">
        <v>1E-3</v>
      </c>
      <c r="R141" s="78">
        <v>0</v>
      </c>
      <c r="W141" s="100"/>
    </row>
    <row r="142" spans="2:23">
      <c r="B142" t="s">
        <v>1999</v>
      </c>
      <c r="C142" t="s">
        <v>1906</v>
      </c>
      <c r="D142" t="s">
        <v>2009</v>
      </c>
      <c r="E142"/>
      <c r="F142" t="s">
        <v>1257</v>
      </c>
      <c r="G142" s="95">
        <v>41269</v>
      </c>
      <c r="H142" t="s">
        <v>150</v>
      </c>
      <c r="I142" s="77">
        <v>4.53</v>
      </c>
      <c r="J142" t="s">
        <v>284</v>
      </c>
      <c r="K142" t="s">
        <v>102</v>
      </c>
      <c r="L142" s="78">
        <v>5.3499999999999999E-2</v>
      </c>
      <c r="M142" s="78">
        <v>1.8499999999999999E-2</v>
      </c>
      <c r="N142" s="77">
        <v>689.91</v>
      </c>
      <c r="O142" s="77">
        <v>132.72999999999999</v>
      </c>
      <c r="P142" s="77">
        <v>0.91571754299999997</v>
      </c>
      <c r="Q142" s="78">
        <v>1E-3</v>
      </c>
      <c r="R142" s="78">
        <v>0</v>
      </c>
      <c r="W142" s="100"/>
    </row>
    <row r="143" spans="2:23">
      <c r="B143" t="s">
        <v>2010</v>
      </c>
      <c r="C143" t="s">
        <v>1867</v>
      </c>
      <c r="D143" t="s">
        <v>2011</v>
      </c>
      <c r="E143"/>
      <c r="F143" t="s">
        <v>1257</v>
      </c>
      <c r="G143" s="95">
        <v>42052</v>
      </c>
      <c r="H143" t="s">
        <v>150</v>
      </c>
      <c r="I143" s="77">
        <v>4.13</v>
      </c>
      <c r="J143" t="s">
        <v>284</v>
      </c>
      <c r="K143" t="s">
        <v>102</v>
      </c>
      <c r="L143" s="78">
        <v>2.98E-2</v>
      </c>
      <c r="M143" s="78">
        <v>3.0700000000000002E-2</v>
      </c>
      <c r="N143" s="77">
        <v>2023.26</v>
      </c>
      <c r="O143" s="77">
        <v>111.93</v>
      </c>
      <c r="P143" s="77">
        <v>2.2646349180000001</v>
      </c>
      <c r="Q143" s="78">
        <v>2.3999999999999998E-3</v>
      </c>
      <c r="R143" s="78">
        <v>0</v>
      </c>
      <c r="W143" s="100"/>
    </row>
    <row r="144" spans="2:23">
      <c r="B144" t="s">
        <v>2010</v>
      </c>
      <c r="C144" t="s">
        <v>1867</v>
      </c>
      <c r="D144" t="s">
        <v>2012</v>
      </c>
      <c r="E144"/>
      <c r="F144" t="s">
        <v>1257</v>
      </c>
      <c r="G144" s="95">
        <v>42054</v>
      </c>
      <c r="H144" t="s">
        <v>150</v>
      </c>
      <c r="I144" s="77">
        <v>4.13</v>
      </c>
      <c r="J144" t="s">
        <v>284</v>
      </c>
      <c r="K144" t="s">
        <v>102</v>
      </c>
      <c r="L144" s="78">
        <v>2.98E-2</v>
      </c>
      <c r="M144" s="78">
        <v>3.0700000000000002E-2</v>
      </c>
      <c r="N144" s="77">
        <v>57.22</v>
      </c>
      <c r="O144" s="77">
        <v>111.49</v>
      </c>
      <c r="P144" s="77">
        <v>6.3794578000000005E-2</v>
      </c>
      <c r="Q144" s="78">
        <v>1E-4</v>
      </c>
      <c r="R144" s="78">
        <v>0</v>
      </c>
      <c r="W144" s="100"/>
    </row>
    <row r="145" spans="2:23">
      <c r="B145" t="s">
        <v>2013</v>
      </c>
      <c r="C145" t="s">
        <v>1867</v>
      </c>
      <c r="D145" t="s">
        <v>2014</v>
      </c>
      <c r="E145"/>
      <c r="F145" t="s">
        <v>1257</v>
      </c>
      <c r="G145" s="95">
        <v>42052</v>
      </c>
      <c r="H145" t="s">
        <v>150</v>
      </c>
      <c r="I145" s="77">
        <v>4.1399999999999997</v>
      </c>
      <c r="J145" t="s">
        <v>284</v>
      </c>
      <c r="K145" t="s">
        <v>102</v>
      </c>
      <c r="L145" s="78">
        <v>2.98E-2</v>
      </c>
      <c r="M145" s="78">
        <v>2.01E-2</v>
      </c>
      <c r="N145" s="77">
        <v>2786.27</v>
      </c>
      <c r="O145" s="77">
        <v>116.81</v>
      </c>
      <c r="P145" s="77">
        <v>3.2546419869999998</v>
      </c>
      <c r="Q145" s="78">
        <v>3.5000000000000001E-3</v>
      </c>
      <c r="R145" s="78">
        <v>0</v>
      </c>
      <c r="W145" s="100"/>
    </row>
    <row r="146" spans="2:23">
      <c r="B146" t="s">
        <v>2015</v>
      </c>
      <c r="C146" t="s">
        <v>1867</v>
      </c>
      <c r="D146" t="s">
        <v>2016</v>
      </c>
      <c r="E146"/>
      <c r="F146" t="s">
        <v>1257</v>
      </c>
      <c r="G146" s="95">
        <v>42052</v>
      </c>
      <c r="H146" t="s">
        <v>150</v>
      </c>
      <c r="I146" s="77">
        <v>4.18</v>
      </c>
      <c r="J146" t="s">
        <v>284</v>
      </c>
      <c r="K146" t="s">
        <v>102</v>
      </c>
      <c r="L146" s="78">
        <v>2.98E-2</v>
      </c>
      <c r="M146" s="78">
        <v>1.9800000000000002E-2</v>
      </c>
      <c r="N146" s="77">
        <v>2294.77</v>
      </c>
      <c r="O146" s="77">
        <v>117</v>
      </c>
      <c r="P146" s="77">
        <v>2.6848809</v>
      </c>
      <c r="Q146" s="78">
        <v>2.8999999999999998E-3</v>
      </c>
      <c r="R146" s="78">
        <v>0</v>
      </c>
      <c r="W146" s="100"/>
    </row>
    <row r="147" spans="2:23">
      <c r="B147" t="s">
        <v>2017</v>
      </c>
      <c r="C147" t="s">
        <v>1867</v>
      </c>
      <c r="D147" t="s">
        <v>2018</v>
      </c>
      <c r="E147"/>
      <c r="F147" t="s">
        <v>1271</v>
      </c>
      <c r="G147" s="95">
        <v>42901</v>
      </c>
      <c r="H147" t="s">
        <v>208</v>
      </c>
      <c r="I147" s="77">
        <v>0.96</v>
      </c>
      <c r="J147" t="s">
        <v>132</v>
      </c>
      <c r="K147" t="s">
        <v>102</v>
      </c>
      <c r="L147" s="78">
        <v>0.04</v>
      </c>
      <c r="M147" s="78">
        <v>6.1100000000000002E-2</v>
      </c>
      <c r="N147" s="77">
        <v>81.650000000000006</v>
      </c>
      <c r="O147" s="77">
        <v>98.28</v>
      </c>
      <c r="P147" s="77">
        <v>8.0245620000000004E-2</v>
      </c>
      <c r="Q147" s="78">
        <v>1E-4</v>
      </c>
      <c r="R147" s="78">
        <v>0</v>
      </c>
      <c r="W147" s="100"/>
    </row>
    <row r="148" spans="2:23">
      <c r="B148" s="88" t="s">
        <v>2019</v>
      </c>
      <c r="C148" t="s">
        <v>1867</v>
      </c>
      <c r="D148" t="s">
        <v>2020</v>
      </c>
      <c r="E148"/>
      <c r="F148" t="s">
        <v>2021</v>
      </c>
      <c r="G148" s="95">
        <v>43899</v>
      </c>
      <c r="H148" t="s">
        <v>1288</v>
      </c>
      <c r="I148" s="77">
        <v>3.2</v>
      </c>
      <c r="J148" t="s">
        <v>127</v>
      </c>
      <c r="K148" t="s">
        <v>102</v>
      </c>
      <c r="L148" s="78">
        <v>2.3900000000000001E-2</v>
      </c>
      <c r="M148" s="78">
        <v>5.11E-2</v>
      </c>
      <c r="N148" s="77">
        <v>91.6</v>
      </c>
      <c r="O148" s="77">
        <v>92.95</v>
      </c>
      <c r="P148" s="77">
        <v>8.5142200000000001E-2</v>
      </c>
      <c r="Q148" s="78">
        <v>1E-4</v>
      </c>
      <c r="R148" s="78">
        <v>0</v>
      </c>
      <c r="W148" s="100"/>
    </row>
    <row r="149" spans="2:23">
      <c r="B149" s="88" t="s">
        <v>2019</v>
      </c>
      <c r="C149" t="s">
        <v>1867</v>
      </c>
      <c r="D149" t="s">
        <v>2022</v>
      </c>
      <c r="E149"/>
      <c r="F149" t="s">
        <v>2021</v>
      </c>
      <c r="G149" s="95">
        <v>43899</v>
      </c>
      <c r="H149" t="s">
        <v>1288</v>
      </c>
      <c r="I149" s="77">
        <v>3.36</v>
      </c>
      <c r="J149" t="s">
        <v>127</v>
      </c>
      <c r="K149" t="s">
        <v>102</v>
      </c>
      <c r="L149" s="78">
        <v>1.2999999999999999E-2</v>
      </c>
      <c r="M149" s="78">
        <v>2.23E-2</v>
      </c>
      <c r="N149" s="77">
        <v>4425.68</v>
      </c>
      <c r="O149" s="77">
        <v>107.57</v>
      </c>
      <c r="P149" s="77">
        <v>4.7607039760000003</v>
      </c>
      <c r="Q149" s="78">
        <v>5.1000000000000004E-3</v>
      </c>
      <c r="R149" s="78">
        <v>1E-4</v>
      </c>
      <c r="W149" s="100"/>
    </row>
    <row r="150" spans="2:23">
      <c r="B150" s="91" t="s">
        <v>2077</v>
      </c>
      <c r="C150" t="s">
        <v>1906</v>
      </c>
      <c r="D150" t="s">
        <v>2023</v>
      </c>
      <c r="E150"/>
      <c r="F150" t="s">
        <v>2024</v>
      </c>
      <c r="G150" s="95">
        <v>44592</v>
      </c>
      <c r="H150" t="s">
        <v>150</v>
      </c>
      <c r="I150" s="77">
        <v>11.65</v>
      </c>
      <c r="J150" t="s">
        <v>284</v>
      </c>
      <c r="K150" t="s">
        <v>102</v>
      </c>
      <c r="L150" s="78">
        <v>2.75E-2</v>
      </c>
      <c r="M150" s="78">
        <v>4.0099999999999997E-2</v>
      </c>
      <c r="N150" s="77">
        <v>1047.5</v>
      </c>
      <c r="O150" s="77">
        <v>87.16</v>
      </c>
      <c r="P150" s="77">
        <v>0.91300099999999995</v>
      </c>
      <c r="Q150" s="78">
        <v>1E-3</v>
      </c>
      <c r="R150" s="78">
        <v>0</v>
      </c>
      <c r="W150" s="100"/>
    </row>
    <row r="151" spans="2:23">
      <c r="B151" t="s">
        <v>2025</v>
      </c>
      <c r="C151" t="s">
        <v>1867</v>
      </c>
      <c r="D151" t="s">
        <v>2026</v>
      </c>
      <c r="E151"/>
      <c r="F151" t="s">
        <v>2021</v>
      </c>
      <c r="G151" s="95">
        <v>42978</v>
      </c>
      <c r="H151" t="s">
        <v>1288</v>
      </c>
      <c r="I151" s="77">
        <v>0.89</v>
      </c>
      <c r="J151" t="s">
        <v>127</v>
      </c>
      <c r="K151" t="s">
        <v>102</v>
      </c>
      <c r="L151" s="78">
        <v>2.76E-2</v>
      </c>
      <c r="M151" s="78">
        <v>6.2799999999999995E-2</v>
      </c>
      <c r="N151" s="77">
        <v>33.53</v>
      </c>
      <c r="O151" s="77">
        <v>97.92</v>
      </c>
      <c r="P151" s="77">
        <v>3.2832576000000002E-2</v>
      </c>
      <c r="Q151" s="78">
        <v>0</v>
      </c>
      <c r="R151" s="78">
        <v>0</v>
      </c>
      <c r="W151" s="100"/>
    </row>
    <row r="152" spans="2:23">
      <c r="B152" t="s">
        <v>2027</v>
      </c>
      <c r="C152" t="s">
        <v>1906</v>
      </c>
      <c r="D152" t="s">
        <v>2028</v>
      </c>
      <c r="E152"/>
      <c r="F152" t="s">
        <v>2024</v>
      </c>
      <c r="G152" s="95">
        <v>43138</v>
      </c>
      <c r="H152" t="s">
        <v>150</v>
      </c>
      <c r="I152" s="77">
        <v>7.03</v>
      </c>
      <c r="J152" t="s">
        <v>284</v>
      </c>
      <c r="K152" t="s">
        <v>102</v>
      </c>
      <c r="L152" s="78">
        <v>2.6200000000000001E-2</v>
      </c>
      <c r="M152" s="78">
        <v>3.4599999999999999E-2</v>
      </c>
      <c r="N152" s="77">
        <v>1712.62</v>
      </c>
      <c r="O152" s="77">
        <v>105.92</v>
      </c>
      <c r="P152" s="77">
        <v>1.8140071040000001</v>
      </c>
      <c r="Q152" s="78">
        <v>1.9E-3</v>
      </c>
      <c r="R152" s="78">
        <v>0</v>
      </c>
      <c r="W152" s="100"/>
    </row>
    <row r="153" spans="2:23">
      <c r="B153" t="s">
        <v>2027</v>
      </c>
      <c r="C153" t="s">
        <v>1906</v>
      </c>
      <c r="D153" t="s">
        <v>2029</v>
      </c>
      <c r="E153"/>
      <c r="F153" t="s">
        <v>2024</v>
      </c>
      <c r="G153" s="95">
        <v>43227</v>
      </c>
      <c r="H153" t="s">
        <v>150</v>
      </c>
      <c r="I153" s="77">
        <v>7.09</v>
      </c>
      <c r="J153" t="s">
        <v>284</v>
      </c>
      <c r="K153" t="s">
        <v>102</v>
      </c>
      <c r="L153" s="78">
        <v>2.7799999999999998E-2</v>
      </c>
      <c r="M153" s="78">
        <v>3.0200000000000001E-2</v>
      </c>
      <c r="N153" s="77">
        <v>273.14</v>
      </c>
      <c r="O153" s="77">
        <v>110.54</v>
      </c>
      <c r="P153" s="77">
        <v>0.30192895600000003</v>
      </c>
      <c r="Q153" s="78">
        <v>2.9999999999999997E-4</v>
      </c>
      <c r="R153" s="78">
        <v>0</v>
      </c>
      <c r="W153" s="100"/>
    </row>
    <row r="154" spans="2:23">
      <c r="B154" t="s">
        <v>2027</v>
      </c>
      <c r="C154" t="s">
        <v>1906</v>
      </c>
      <c r="D154" t="s">
        <v>2030</v>
      </c>
      <c r="E154"/>
      <c r="F154" t="s">
        <v>2024</v>
      </c>
      <c r="G154" s="95">
        <v>43279</v>
      </c>
      <c r="H154" t="s">
        <v>150</v>
      </c>
      <c r="I154" s="77">
        <v>7.12</v>
      </c>
      <c r="J154" t="s">
        <v>284</v>
      </c>
      <c r="K154" t="s">
        <v>102</v>
      </c>
      <c r="L154" s="78">
        <v>2.7799999999999998E-2</v>
      </c>
      <c r="M154" s="78">
        <v>2.8899999999999999E-2</v>
      </c>
      <c r="N154" s="77">
        <v>319.44</v>
      </c>
      <c r="O154" s="77">
        <v>110.51</v>
      </c>
      <c r="P154" s="77">
        <v>0.353013144</v>
      </c>
      <c r="Q154" s="78">
        <v>4.0000000000000002E-4</v>
      </c>
      <c r="R154" s="78">
        <v>0</v>
      </c>
      <c r="W154" s="100"/>
    </row>
    <row r="155" spans="2:23">
      <c r="B155" t="s">
        <v>2027</v>
      </c>
      <c r="C155" t="s">
        <v>1906</v>
      </c>
      <c r="D155" t="s">
        <v>2031</v>
      </c>
      <c r="E155"/>
      <c r="F155" t="s">
        <v>2024</v>
      </c>
      <c r="G155" s="95">
        <v>43417</v>
      </c>
      <c r="H155" t="s">
        <v>150</v>
      </c>
      <c r="I155" s="77">
        <v>7.06</v>
      </c>
      <c r="J155" t="s">
        <v>284</v>
      </c>
      <c r="K155" t="s">
        <v>102</v>
      </c>
      <c r="L155" s="78">
        <v>3.0800000000000001E-2</v>
      </c>
      <c r="M155" s="78">
        <v>2.9700000000000001E-2</v>
      </c>
      <c r="N155" s="77">
        <v>2037.4</v>
      </c>
      <c r="O155" s="77">
        <v>112</v>
      </c>
      <c r="P155" s="77">
        <v>2.2818879999999999</v>
      </c>
      <c r="Q155" s="78">
        <v>2.3999999999999998E-3</v>
      </c>
      <c r="R155" s="78">
        <v>0</v>
      </c>
      <c r="W155" s="100"/>
    </row>
    <row r="156" spans="2:23">
      <c r="B156" t="s">
        <v>2027</v>
      </c>
      <c r="C156" t="s">
        <v>1906</v>
      </c>
      <c r="D156" t="s">
        <v>2032</v>
      </c>
      <c r="E156"/>
      <c r="F156" t="s">
        <v>2024</v>
      </c>
      <c r="G156" s="95">
        <v>43321</v>
      </c>
      <c r="H156" t="s">
        <v>150</v>
      </c>
      <c r="I156" s="77">
        <v>7.12</v>
      </c>
      <c r="J156" t="s">
        <v>284</v>
      </c>
      <c r="K156" t="s">
        <v>102</v>
      </c>
      <c r="L156" s="78">
        <v>2.8500000000000001E-2</v>
      </c>
      <c r="M156" s="78">
        <v>2.8500000000000001E-2</v>
      </c>
      <c r="N156" s="77">
        <v>1789.48</v>
      </c>
      <c r="O156" s="77">
        <v>111.36</v>
      </c>
      <c r="P156" s="77">
        <v>1.9927649279999999</v>
      </c>
      <c r="Q156" s="78">
        <v>2.0999999999999999E-3</v>
      </c>
      <c r="R156" s="78">
        <v>0</v>
      </c>
      <c r="W156" s="100"/>
    </row>
    <row r="157" spans="2:23">
      <c r="B157" t="s">
        <v>2027</v>
      </c>
      <c r="C157" t="s">
        <v>1906</v>
      </c>
      <c r="D157" t="s">
        <v>2033</v>
      </c>
      <c r="E157"/>
      <c r="F157" t="s">
        <v>2024</v>
      </c>
      <c r="G157" s="95">
        <v>43485</v>
      </c>
      <c r="H157" t="s">
        <v>150</v>
      </c>
      <c r="I157" s="77">
        <v>7.11</v>
      </c>
      <c r="J157" t="s">
        <v>284</v>
      </c>
      <c r="K157" t="s">
        <v>102</v>
      </c>
      <c r="L157" s="78">
        <v>3.0200000000000001E-2</v>
      </c>
      <c r="M157" s="78">
        <v>2.7699999999999999E-2</v>
      </c>
      <c r="N157" s="77">
        <v>2574.66</v>
      </c>
      <c r="O157" s="77">
        <v>113.4</v>
      </c>
      <c r="P157" s="77">
        <v>2.91966444</v>
      </c>
      <c r="Q157" s="78">
        <v>3.0999999999999999E-3</v>
      </c>
      <c r="R157" s="78">
        <v>0</v>
      </c>
      <c r="W157" s="100"/>
    </row>
    <row r="158" spans="2:23">
      <c r="B158" t="s">
        <v>2027</v>
      </c>
      <c r="C158" t="s">
        <v>1906</v>
      </c>
      <c r="D158" t="s">
        <v>2034</v>
      </c>
      <c r="E158"/>
      <c r="F158" t="s">
        <v>2024</v>
      </c>
      <c r="G158" s="95">
        <v>43541</v>
      </c>
      <c r="H158" t="s">
        <v>150</v>
      </c>
      <c r="I158" s="77">
        <v>7.12</v>
      </c>
      <c r="J158" t="s">
        <v>284</v>
      </c>
      <c r="K158" t="s">
        <v>102</v>
      </c>
      <c r="L158" s="78">
        <v>2.7300000000000001E-2</v>
      </c>
      <c r="M158" s="78">
        <v>2.9000000000000001E-2</v>
      </c>
      <c r="N158" s="77">
        <v>221.1</v>
      </c>
      <c r="O158" s="77">
        <v>110.03</v>
      </c>
      <c r="P158" s="77">
        <v>0.24327633000000001</v>
      </c>
      <c r="Q158" s="78">
        <v>2.9999999999999997E-4</v>
      </c>
      <c r="R158" s="78">
        <v>0</v>
      </c>
      <c r="W158" s="100"/>
    </row>
    <row r="159" spans="2:23">
      <c r="B159" t="s">
        <v>2027</v>
      </c>
      <c r="C159" t="s">
        <v>1906</v>
      </c>
      <c r="D159" t="s">
        <v>2035</v>
      </c>
      <c r="E159"/>
      <c r="F159" t="s">
        <v>2024</v>
      </c>
      <c r="G159" s="95">
        <v>43613</v>
      </c>
      <c r="H159" t="s">
        <v>150</v>
      </c>
      <c r="I159" s="77">
        <v>7.13</v>
      </c>
      <c r="J159" t="s">
        <v>284</v>
      </c>
      <c r="K159" t="s">
        <v>102</v>
      </c>
      <c r="L159" s="78">
        <v>2.52E-2</v>
      </c>
      <c r="M159" s="78">
        <v>3.04E-2</v>
      </c>
      <c r="N159" s="77">
        <v>679.54</v>
      </c>
      <c r="O159" s="77">
        <v>106.53</v>
      </c>
      <c r="P159" s="77">
        <v>0.72391396200000002</v>
      </c>
      <c r="Q159" s="78">
        <v>8.0000000000000004E-4</v>
      </c>
      <c r="R159" s="78">
        <v>0</v>
      </c>
      <c r="W159" s="100"/>
    </row>
    <row r="160" spans="2:23">
      <c r="B160" t="s">
        <v>2027</v>
      </c>
      <c r="C160" t="s">
        <v>1906</v>
      </c>
      <c r="D160" t="s">
        <v>2036</v>
      </c>
      <c r="E160"/>
      <c r="F160" t="s">
        <v>2024</v>
      </c>
      <c r="G160" s="95">
        <v>43657</v>
      </c>
      <c r="H160" t="s">
        <v>150</v>
      </c>
      <c r="I160" s="77">
        <v>7.05</v>
      </c>
      <c r="J160" t="s">
        <v>284</v>
      </c>
      <c r="K160" t="s">
        <v>102</v>
      </c>
      <c r="L160" s="78">
        <v>2.52E-2</v>
      </c>
      <c r="M160" s="78">
        <v>3.4599999999999999E-2</v>
      </c>
      <c r="N160" s="77">
        <v>670.44</v>
      </c>
      <c r="O160" s="77">
        <v>102.73</v>
      </c>
      <c r="P160" s="77">
        <v>0.68874301199999999</v>
      </c>
      <c r="Q160" s="78">
        <v>6.9999999999999999E-4</v>
      </c>
      <c r="R160" s="78">
        <v>0</v>
      </c>
      <c r="W160" s="100"/>
    </row>
    <row r="161" spans="2:23">
      <c r="B161" t="s">
        <v>2027</v>
      </c>
      <c r="C161" t="s">
        <v>1906</v>
      </c>
      <c r="D161" t="s">
        <v>2037</v>
      </c>
      <c r="E161"/>
      <c r="F161" t="s">
        <v>2024</v>
      </c>
      <c r="G161" s="95">
        <v>43779</v>
      </c>
      <c r="H161" t="s">
        <v>150</v>
      </c>
      <c r="I161" s="77">
        <v>7.06</v>
      </c>
      <c r="J161" t="s">
        <v>284</v>
      </c>
      <c r="K161" t="s">
        <v>102</v>
      </c>
      <c r="L161" s="78">
        <v>2.53E-2</v>
      </c>
      <c r="M161" s="78">
        <v>3.4299999999999997E-2</v>
      </c>
      <c r="N161" s="77">
        <v>830.41</v>
      </c>
      <c r="O161" s="77">
        <v>103.93</v>
      </c>
      <c r="P161" s="77">
        <v>0.86304511299999997</v>
      </c>
      <c r="Q161" s="78">
        <v>8.9999999999999998E-4</v>
      </c>
      <c r="R161" s="78">
        <v>0</v>
      </c>
      <c r="W161" s="100"/>
    </row>
    <row r="162" spans="2:23">
      <c r="B162" t="s">
        <v>2027</v>
      </c>
      <c r="C162" t="s">
        <v>1906</v>
      </c>
      <c r="D162" t="s">
        <v>2038</v>
      </c>
      <c r="E162"/>
      <c r="F162" t="s">
        <v>2024</v>
      </c>
      <c r="G162" s="95">
        <v>43835</v>
      </c>
      <c r="H162" t="s">
        <v>150</v>
      </c>
      <c r="I162" s="77">
        <v>7.05</v>
      </c>
      <c r="J162" t="s">
        <v>284</v>
      </c>
      <c r="K162" t="s">
        <v>102</v>
      </c>
      <c r="L162" s="78">
        <v>2.52E-2</v>
      </c>
      <c r="M162" s="78">
        <v>3.4599999999999999E-2</v>
      </c>
      <c r="N162" s="77">
        <v>462.42</v>
      </c>
      <c r="O162" s="77">
        <v>103.67</v>
      </c>
      <c r="P162" s="77">
        <v>0.479390814</v>
      </c>
      <c r="Q162" s="78">
        <v>5.0000000000000001E-4</v>
      </c>
      <c r="R162" s="78">
        <v>0</v>
      </c>
      <c r="W162" s="100"/>
    </row>
    <row r="163" spans="2:23">
      <c r="B163" t="s">
        <v>2027</v>
      </c>
      <c r="C163" t="s">
        <v>1906</v>
      </c>
      <c r="D163" t="s">
        <v>2039</v>
      </c>
      <c r="E163"/>
      <c r="F163" t="s">
        <v>2024</v>
      </c>
      <c r="G163" s="95">
        <v>44143</v>
      </c>
      <c r="H163" t="s">
        <v>150</v>
      </c>
      <c r="I163" s="77">
        <v>6.57</v>
      </c>
      <c r="J163" t="s">
        <v>284</v>
      </c>
      <c r="K163" t="s">
        <v>102</v>
      </c>
      <c r="L163" s="78">
        <v>2.52E-2</v>
      </c>
      <c r="M163" s="78">
        <v>3.0599999999999999E-2</v>
      </c>
      <c r="N163" s="77">
        <v>2697.36</v>
      </c>
      <c r="O163" s="77">
        <v>107.59</v>
      </c>
      <c r="P163" s="77">
        <v>2.9020896239999998</v>
      </c>
      <c r="Q163" s="78">
        <v>3.0999999999999999E-3</v>
      </c>
      <c r="R163" s="78">
        <v>0</v>
      </c>
      <c r="W163" s="100"/>
    </row>
    <row r="164" spans="2:23">
      <c r="B164" t="s">
        <v>2027</v>
      </c>
      <c r="C164" t="s">
        <v>1906</v>
      </c>
      <c r="D164" t="s">
        <v>2040</v>
      </c>
      <c r="E164"/>
      <c r="F164" t="s">
        <v>2024</v>
      </c>
      <c r="G164" s="95">
        <v>44728</v>
      </c>
      <c r="H164" t="s">
        <v>150</v>
      </c>
      <c r="I164" s="77">
        <v>9.48</v>
      </c>
      <c r="J164" t="s">
        <v>284</v>
      </c>
      <c r="K164" t="s">
        <v>102</v>
      </c>
      <c r="L164" s="78">
        <v>2.63E-2</v>
      </c>
      <c r="M164" s="78">
        <v>2.87E-2</v>
      </c>
      <c r="N164" s="77">
        <v>1155.71</v>
      </c>
      <c r="O164" s="77">
        <v>103.17</v>
      </c>
      <c r="P164" s="77">
        <v>1.192346007</v>
      </c>
      <c r="Q164" s="78">
        <v>1.2999999999999999E-3</v>
      </c>
      <c r="R164" s="78">
        <v>0</v>
      </c>
      <c r="W164" s="100"/>
    </row>
    <row r="165" spans="2:23">
      <c r="B165" t="s">
        <v>2027</v>
      </c>
      <c r="C165" t="s">
        <v>1906</v>
      </c>
      <c r="D165" t="s">
        <v>2041</v>
      </c>
      <c r="E165"/>
      <c r="F165" t="s">
        <v>2024</v>
      </c>
      <c r="G165" s="95">
        <v>44923</v>
      </c>
      <c r="H165" t="s">
        <v>150</v>
      </c>
      <c r="I165" s="77">
        <v>9.19</v>
      </c>
      <c r="J165" t="s">
        <v>284</v>
      </c>
      <c r="K165" t="s">
        <v>102</v>
      </c>
      <c r="L165" s="78">
        <v>3.0800000000000001E-2</v>
      </c>
      <c r="M165" s="78">
        <v>3.3700000000000001E-2</v>
      </c>
      <c r="N165" s="77">
        <v>376.12</v>
      </c>
      <c r="O165" s="77">
        <v>100.8</v>
      </c>
      <c r="P165" s="77">
        <v>0.37912896000000001</v>
      </c>
      <c r="Q165" s="78">
        <v>4.0000000000000002E-4</v>
      </c>
      <c r="R165" s="78">
        <v>0</v>
      </c>
      <c r="W165" s="100"/>
    </row>
    <row r="166" spans="2:23">
      <c r="B166" t="s">
        <v>2042</v>
      </c>
      <c r="C166" t="s">
        <v>1906</v>
      </c>
      <c r="D166" t="s">
        <v>2043</v>
      </c>
      <c r="E166"/>
      <c r="F166" t="s">
        <v>2024</v>
      </c>
      <c r="G166" s="95">
        <v>42935</v>
      </c>
      <c r="H166" t="s">
        <v>150</v>
      </c>
      <c r="I166" s="77">
        <v>7.77</v>
      </c>
      <c r="J166" t="s">
        <v>284</v>
      </c>
      <c r="K166" t="s">
        <v>102</v>
      </c>
      <c r="L166" s="78">
        <v>4.0800000000000003E-2</v>
      </c>
      <c r="M166" s="78">
        <v>3.4700000000000002E-2</v>
      </c>
      <c r="N166" s="77">
        <v>2559.0700000000002</v>
      </c>
      <c r="O166" s="77">
        <v>114.67</v>
      </c>
      <c r="P166" s="77">
        <v>2.934485569</v>
      </c>
      <c r="Q166" s="78">
        <v>3.0999999999999999E-3</v>
      </c>
      <c r="R166" s="78">
        <v>0</v>
      </c>
      <c r="W166" s="100"/>
    </row>
    <row r="167" spans="2:23">
      <c r="B167" t="s">
        <v>2042</v>
      </c>
      <c r="C167" t="s">
        <v>1906</v>
      </c>
      <c r="D167" t="s">
        <v>2044</v>
      </c>
      <c r="E167"/>
      <c r="F167" t="s">
        <v>2024</v>
      </c>
      <c r="G167" s="95">
        <v>43011</v>
      </c>
      <c r="H167" t="s">
        <v>150</v>
      </c>
      <c r="I167" s="77">
        <v>7.79</v>
      </c>
      <c r="J167" t="s">
        <v>284</v>
      </c>
      <c r="K167" t="s">
        <v>102</v>
      </c>
      <c r="L167" s="78">
        <v>3.9E-2</v>
      </c>
      <c r="M167" s="78">
        <v>3.49E-2</v>
      </c>
      <c r="N167" s="77">
        <v>546.34</v>
      </c>
      <c r="O167" s="77">
        <v>112.7</v>
      </c>
      <c r="P167" s="77">
        <v>0.61572517999999998</v>
      </c>
      <c r="Q167" s="78">
        <v>6.9999999999999999E-4</v>
      </c>
      <c r="R167" s="78">
        <v>0</v>
      </c>
      <c r="W167" s="100"/>
    </row>
    <row r="168" spans="2:23">
      <c r="B168" t="s">
        <v>2042</v>
      </c>
      <c r="C168" t="s">
        <v>1906</v>
      </c>
      <c r="D168" t="s">
        <v>2045</v>
      </c>
      <c r="E168"/>
      <c r="F168" t="s">
        <v>2024</v>
      </c>
      <c r="G168" s="95">
        <v>43104</v>
      </c>
      <c r="H168" t="s">
        <v>150</v>
      </c>
      <c r="I168" s="77">
        <v>7.6</v>
      </c>
      <c r="J168" t="s">
        <v>284</v>
      </c>
      <c r="K168" t="s">
        <v>102</v>
      </c>
      <c r="L168" s="78">
        <v>3.8199999999999998E-2</v>
      </c>
      <c r="M168" s="78">
        <v>4.3200000000000002E-2</v>
      </c>
      <c r="N168" s="77">
        <v>970.78</v>
      </c>
      <c r="O168" s="77">
        <v>105.18</v>
      </c>
      <c r="P168" s="77">
        <v>1.0210664039999999</v>
      </c>
      <c r="Q168" s="78">
        <v>1.1000000000000001E-3</v>
      </c>
      <c r="R168" s="78">
        <v>0</v>
      </c>
      <c r="W168" s="100"/>
    </row>
    <row r="169" spans="2:23">
      <c r="B169" t="s">
        <v>2042</v>
      </c>
      <c r="C169" t="s">
        <v>1906</v>
      </c>
      <c r="D169" t="s">
        <v>2046</v>
      </c>
      <c r="E169"/>
      <c r="F169" t="s">
        <v>2024</v>
      </c>
      <c r="G169" s="95">
        <v>43194</v>
      </c>
      <c r="H169" t="s">
        <v>150</v>
      </c>
      <c r="I169" s="77">
        <v>7.8</v>
      </c>
      <c r="J169" t="s">
        <v>284</v>
      </c>
      <c r="K169" t="s">
        <v>102</v>
      </c>
      <c r="L169" s="78">
        <v>3.7900000000000003E-2</v>
      </c>
      <c r="M169" s="78">
        <v>3.5499999999999997E-2</v>
      </c>
      <c r="N169" s="77">
        <v>626.35</v>
      </c>
      <c r="O169" s="77">
        <v>111.44</v>
      </c>
      <c r="P169" s="77">
        <v>0.69800443999999995</v>
      </c>
      <c r="Q169" s="78">
        <v>6.9999999999999999E-4</v>
      </c>
      <c r="R169" s="78">
        <v>0</v>
      </c>
      <c r="W169" s="100"/>
    </row>
    <row r="170" spans="2:23">
      <c r="B170" t="s">
        <v>2042</v>
      </c>
      <c r="C170" t="s">
        <v>1906</v>
      </c>
      <c r="D170" t="s">
        <v>2047</v>
      </c>
      <c r="E170"/>
      <c r="F170" t="s">
        <v>2024</v>
      </c>
      <c r="G170" s="95">
        <v>43285</v>
      </c>
      <c r="H170" t="s">
        <v>150</v>
      </c>
      <c r="I170" s="77">
        <v>7.75</v>
      </c>
      <c r="J170" t="s">
        <v>284</v>
      </c>
      <c r="K170" t="s">
        <v>102</v>
      </c>
      <c r="L170" s="78">
        <v>4.0099999999999997E-2</v>
      </c>
      <c r="M170" s="78">
        <v>3.56E-2</v>
      </c>
      <c r="N170" s="77">
        <v>835.59</v>
      </c>
      <c r="O170" s="77">
        <v>111.96</v>
      </c>
      <c r="P170" s="77">
        <v>0.935526564</v>
      </c>
      <c r="Q170" s="78">
        <v>1E-3</v>
      </c>
      <c r="R170" s="78">
        <v>0</v>
      </c>
      <c r="W170" s="100"/>
    </row>
    <row r="171" spans="2:23">
      <c r="B171" t="s">
        <v>2042</v>
      </c>
      <c r="C171" t="s">
        <v>1906</v>
      </c>
      <c r="D171" t="s">
        <v>2048</v>
      </c>
      <c r="E171"/>
      <c r="F171" t="s">
        <v>2024</v>
      </c>
      <c r="G171" s="95">
        <v>43377</v>
      </c>
      <c r="H171" t="s">
        <v>150</v>
      </c>
      <c r="I171" s="77">
        <v>7.73</v>
      </c>
      <c r="J171" t="s">
        <v>284</v>
      </c>
      <c r="K171" t="s">
        <v>102</v>
      </c>
      <c r="L171" s="78">
        <v>3.9699999999999999E-2</v>
      </c>
      <c r="M171" s="78">
        <v>3.7199999999999997E-2</v>
      </c>
      <c r="N171" s="77">
        <v>1670.61</v>
      </c>
      <c r="O171" s="77">
        <v>110.02</v>
      </c>
      <c r="P171" s="77">
        <v>1.838005122</v>
      </c>
      <c r="Q171" s="78">
        <v>2E-3</v>
      </c>
      <c r="R171" s="78">
        <v>0</v>
      </c>
      <c r="W171" s="100"/>
    </row>
    <row r="172" spans="2:23">
      <c r="B172" t="s">
        <v>2042</v>
      </c>
      <c r="C172" t="s">
        <v>1906</v>
      </c>
      <c r="D172" t="s">
        <v>2049</v>
      </c>
      <c r="E172"/>
      <c r="F172" t="s">
        <v>2024</v>
      </c>
      <c r="G172" s="95">
        <v>43469</v>
      </c>
      <c r="H172" t="s">
        <v>150</v>
      </c>
      <c r="I172" s="77">
        <v>7.81</v>
      </c>
      <c r="J172" t="s">
        <v>284</v>
      </c>
      <c r="K172" t="s">
        <v>102</v>
      </c>
      <c r="L172" s="78">
        <v>4.1700000000000001E-2</v>
      </c>
      <c r="M172" s="78">
        <v>3.2099999999999997E-2</v>
      </c>
      <c r="N172" s="77">
        <v>1180.1300000000001</v>
      </c>
      <c r="O172" s="77">
        <v>115.99</v>
      </c>
      <c r="P172" s="77">
        <v>1.3688327870000001</v>
      </c>
      <c r="Q172" s="78">
        <v>1.5E-3</v>
      </c>
      <c r="R172" s="78">
        <v>0</v>
      </c>
      <c r="W172" s="100"/>
    </row>
    <row r="173" spans="2:23">
      <c r="B173" t="s">
        <v>2042</v>
      </c>
      <c r="C173" t="s">
        <v>1906</v>
      </c>
      <c r="D173" t="s">
        <v>2050</v>
      </c>
      <c r="E173"/>
      <c r="F173" t="s">
        <v>2024</v>
      </c>
      <c r="G173" s="95">
        <v>43559</v>
      </c>
      <c r="H173" t="s">
        <v>150</v>
      </c>
      <c r="I173" s="77">
        <v>7.82</v>
      </c>
      <c r="J173" t="s">
        <v>284</v>
      </c>
      <c r="K173" t="s">
        <v>102</v>
      </c>
      <c r="L173" s="78">
        <v>3.7199999999999997E-2</v>
      </c>
      <c r="M173" s="78">
        <v>3.5000000000000003E-2</v>
      </c>
      <c r="N173" s="77">
        <v>2802.24</v>
      </c>
      <c r="O173" s="77">
        <v>109.96</v>
      </c>
      <c r="P173" s="77">
        <v>3.0813431040000001</v>
      </c>
      <c r="Q173" s="78">
        <v>3.3E-3</v>
      </c>
      <c r="R173" s="78">
        <v>0</v>
      </c>
      <c r="W173" s="100"/>
    </row>
    <row r="174" spans="2:23">
      <c r="B174" t="s">
        <v>2042</v>
      </c>
      <c r="C174" t="s">
        <v>1906</v>
      </c>
      <c r="D174" t="s">
        <v>2051</v>
      </c>
      <c r="E174"/>
      <c r="F174" t="s">
        <v>2024</v>
      </c>
      <c r="G174" s="95">
        <v>43742</v>
      </c>
      <c r="H174" t="s">
        <v>150</v>
      </c>
      <c r="I174" s="77">
        <v>7.69</v>
      </c>
      <c r="J174" t="s">
        <v>284</v>
      </c>
      <c r="K174" t="s">
        <v>102</v>
      </c>
      <c r="L174" s="78">
        <v>3.1E-2</v>
      </c>
      <c r="M174" s="78">
        <v>4.53E-2</v>
      </c>
      <c r="N174" s="77">
        <v>3262.41</v>
      </c>
      <c r="O174" s="77">
        <v>96.1</v>
      </c>
      <c r="P174" s="77">
        <v>3.1351760099999999</v>
      </c>
      <c r="Q174" s="78">
        <v>3.3E-3</v>
      </c>
      <c r="R174" s="78">
        <v>0</v>
      </c>
      <c r="W174" s="100"/>
    </row>
    <row r="175" spans="2:23">
      <c r="B175" t="s">
        <v>2042</v>
      </c>
      <c r="C175" t="s">
        <v>1906</v>
      </c>
      <c r="D175" t="s">
        <v>2052</v>
      </c>
      <c r="E175"/>
      <c r="F175" t="s">
        <v>2024</v>
      </c>
      <c r="G175" s="95">
        <v>43924</v>
      </c>
      <c r="H175" t="s">
        <v>150</v>
      </c>
      <c r="I175" s="77">
        <v>8.07</v>
      </c>
      <c r="J175" t="s">
        <v>284</v>
      </c>
      <c r="K175" t="s">
        <v>102</v>
      </c>
      <c r="L175" s="78">
        <v>3.1399999999999997E-2</v>
      </c>
      <c r="M175" s="78">
        <v>2.9100000000000001E-2</v>
      </c>
      <c r="N175" s="77">
        <v>663.75</v>
      </c>
      <c r="O175" s="77">
        <v>109.78</v>
      </c>
      <c r="P175" s="77">
        <v>0.72866474999999997</v>
      </c>
      <c r="Q175" s="78">
        <v>8.0000000000000004E-4</v>
      </c>
      <c r="R175" s="78">
        <v>0</v>
      </c>
      <c r="W175" s="100"/>
    </row>
    <row r="176" spans="2:23">
      <c r="B176" t="s">
        <v>2042</v>
      </c>
      <c r="C176" t="s">
        <v>1906</v>
      </c>
      <c r="D176" t="s">
        <v>2053</v>
      </c>
      <c r="E176"/>
      <c r="F176" t="s">
        <v>2024</v>
      </c>
      <c r="G176" s="95">
        <v>44015</v>
      </c>
      <c r="H176" t="s">
        <v>150</v>
      </c>
      <c r="I176" s="77">
        <v>7.79</v>
      </c>
      <c r="J176" t="s">
        <v>284</v>
      </c>
      <c r="K176" t="s">
        <v>102</v>
      </c>
      <c r="L176" s="78">
        <v>3.1E-2</v>
      </c>
      <c r="M176" s="78">
        <v>4.0599999999999997E-2</v>
      </c>
      <c r="N176" s="77">
        <v>547.17999999999995</v>
      </c>
      <c r="O176" s="77">
        <v>100.38</v>
      </c>
      <c r="P176" s="77">
        <v>0.54925928400000001</v>
      </c>
      <c r="Q176" s="78">
        <v>5.9999999999999995E-4</v>
      </c>
      <c r="R176" s="78">
        <v>0</v>
      </c>
      <c r="W176" s="100"/>
    </row>
    <row r="177" spans="2:23">
      <c r="B177" t="s">
        <v>2042</v>
      </c>
      <c r="C177" t="s">
        <v>1906</v>
      </c>
      <c r="D177" t="s">
        <v>2054</v>
      </c>
      <c r="E177"/>
      <c r="F177" t="s">
        <v>2024</v>
      </c>
      <c r="G177" s="95">
        <v>44108</v>
      </c>
      <c r="H177" t="s">
        <v>150</v>
      </c>
      <c r="I177" s="77">
        <v>7.69</v>
      </c>
      <c r="J177" t="s">
        <v>284</v>
      </c>
      <c r="K177" t="s">
        <v>102</v>
      </c>
      <c r="L177" s="78">
        <v>3.1E-2</v>
      </c>
      <c r="M177" s="78">
        <v>4.4999999999999998E-2</v>
      </c>
      <c r="N177" s="77">
        <v>887.53</v>
      </c>
      <c r="O177" s="77">
        <v>97.07</v>
      </c>
      <c r="P177" s="77">
        <v>0.86152537100000004</v>
      </c>
      <c r="Q177" s="78">
        <v>8.9999999999999998E-4</v>
      </c>
      <c r="R177" s="78">
        <v>0</v>
      </c>
      <c r="W177" s="100"/>
    </row>
    <row r="178" spans="2:23">
      <c r="B178" t="s">
        <v>2042</v>
      </c>
      <c r="C178" t="s">
        <v>1906</v>
      </c>
      <c r="D178" t="s">
        <v>2055</v>
      </c>
      <c r="E178"/>
      <c r="F178" t="s">
        <v>2024</v>
      </c>
      <c r="G178" s="95">
        <v>44200</v>
      </c>
      <c r="H178" t="s">
        <v>150</v>
      </c>
      <c r="I178" s="77">
        <v>7.6</v>
      </c>
      <c r="J178" t="s">
        <v>284</v>
      </c>
      <c r="K178" t="s">
        <v>102</v>
      </c>
      <c r="L178" s="78">
        <v>3.1E-2</v>
      </c>
      <c r="M178" s="78">
        <v>4.8800000000000003E-2</v>
      </c>
      <c r="N178" s="77">
        <v>460.46</v>
      </c>
      <c r="O178" s="77">
        <v>94.43</v>
      </c>
      <c r="P178" s="77">
        <v>0.434812378</v>
      </c>
      <c r="Q178" s="78">
        <v>5.0000000000000001E-4</v>
      </c>
      <c r="R178" s="78">
        <v>0</v>
      </c>
      <c r="W178" s="100"/>
    </row>
    <row r="179" spans="2:23">
      <c r="B179" t="s">
        <v>2042</v>
      </c>
      <c r="C179" t="s">
        <v>1906</v>
      </c>
      <c r="D179" t="s">
        <v>2056</v>
      </c>
      <c r="E179"/>
      <c r="F179" t="s">
        <v>2024</v>
      </c>
      <c r="G179" s="95">
        <v>44290</v>
      </c>
      <c r="H179" t="s">
        <v>150</v>
      </c>
      <c r="I179" s="77">
        <v>7.54</v>
      </c>
      <c r="J179" t="s">
        <v>284</v>
      </c>
      <c r="K179" t="s">
        <v>102</v>
      </c>
      <c r="L179" s="78">
        <v>3.1E-2</v>
      </c>
      <c r="M179" s="78">
        <v>5.1299999999999998E-2</v>
      </c>
      <c r="N179" s="77">
        <v>884.43</v>
      </c>
      <c r="O179" s="77">
        <v>92.63</v>
      </c>
      <c r="P179" s="77">
        <v>0.81924750899999998</v>
      </c>
      <c r="Q179" s="78">
        <v>8.9999999999999998E-4</v>
      </c>
      <c r="R179" s="78">
        <v>0</v>
      </c>
      <c r="W179" s="100"/>
    </row>
    <row r="180" spans="2:23">
      <c r="B180" t="s">
        <v>2042</v>
      </c>
      <c r="C180" t="s">
        <v>1906</v>
      </c>
      <c r="D180" t="s">
        <v>2057</v>
      </c>
      <c r="E180"/>
      <c r="F180" t="s">
        <v>2024</v>
      </c>
      <c r="G180" s="95">
        <v>44496</v>
      </c>
      <c r="H180" t="s">
        <v>150</v>
      </c>
      <c r="I180" s="77">
        <v>7.06</v>
      </c>
      <c r="J180" t="s">
        <v>284</v>
      </c>
      <c r="K180" t="s">
        <v>102</v>
      </c>
      <c r="L180" s="78">
        <v>3.1E-2</v>
      </c>
      <c r="M180" s="78">
        <v>7.2400000000000006E-2</v>
      </c>
      <c r="N180" s="77">
        <v>990.75</v>
      </c>
      <c r="O180" s="77">
        <v>78.349999999999994</v>
      </c>
      <c r="P180" s="77">
        <v>0.77625262500000003</v>
      </c>
      <c r="Q180" s="78">
        <v>8.0000000000000004E-4</v>
      </c>
      <c r="R180" s="78">
        <v>0</v>
      </c>
      <c r="W180" s="100"/>
    </row>
    <row r="181" spans="2:23">
      <c r="B181" t="s">
        <v>2042</v>
      </c>
      <c r="C181" t="s">
        <v>1906</v>
      </c>
      <c r="D181" t="s">
        <v>2058</v>
      </c>
      <c r="E181"/>
      <c r="F181" t="s">
        <v>2024</v>
      </c>
      <c r="G181" s="95">
        <v>44615</v>
      </c>
      <c r="H181" t="s">
        <v>150</v>
      </c>
      <c r="I181" s="77">
        <v>7.3</v>
      </c>
      <c r="J181" t="s">
        <v>284</v>
      </c>
      <c r="K181" t="s">
        <v>102</v>
      </c>
      <c r="L181" s="78">
        <v>3.1E-2</v>
      </c>
      <c r="M181" s="78">
        <v>6.1800000000000001E-2</v>
      </c>
      <c r="N181" s="77">
        <v>1202.68</v>
      </c>
      <c r="O181" s="77">
        <v>83.71</v>
      </c>
      <c r="P181" s="77">
        <v>1.006763428</v>
      </c>
      <c r="Q181" s="78">
        <v>1.1000000000000001E-3</v>
      </c>
      <c r="R181" s="78">
        <v>0</v>
      </c>
      <c r="W181" s="100"/>
    </row>
    <row r="182" spans="2:23">
      <c r="B182" t="s">
        <v>2042</v>
      </c>
      <c r="C182" t="s">
        <v>1906</v>
      </c>
      <c r="D182" t="s">
        <v>2059</v>
      </c>
      <c r="E182"/>
      <c r="F182" t="s">
        <v>2024</v>
      </c>
      <c r="G182" s="95">
        <v>44753</v>
      </c>
      <c r="H182" t="s">
        <v>150</v>
      </c>
      <c r="I182" s="77">
        <v>7.8</v>
      </c>
      <c r="J182" t="s">
        <v>284</v>
      </c>
      <c r="K182" t="s">
        <v>102</v>
      </c>
      <c r="L182" s="78">
        <v>3.2599999999999997E-2</v>
      </c>
      <c r="M182" s="78">
        <v>3.9E-2</v>
      </c>
      <c r="N182" s="77">
        <v>1775.39</v>
      </c>
      <c r="O182" s="77">
        <v>97.39</v>
      </c>
      <c r="P182" s="77">
        <v>1.7290523209999999</v>
      </c>
      <c r="Q182" s="78">
        <v>1.8E-3</v>
      </c>
      <c r="R182" s="78">
        <v>0</v>
      </c>
      <c r="W182" s="100"/>
    </row>
    <row r="183" spans="2:23">
      <c r="B183" t="s">
        <v>2042</v>
      </c>
      <c r="C183" t="s">
        <v>1906</v>
      </c>
      <c r="D183" t="s">
        <v>2060</v>
      </c>
      <c r="E183"/>
      <c r="F183" t="s">
        <v>2024</v>
      </c>
      <c r="G183" s="95">
        <v>44959</v>
      </c>
      <c r="H183" t="s">
        <v>150</v>
      </c>
      <c r="I183" s="77">
        <v>7.65</v>
      </c>
      <c r="J183" t="s">
        <v>284</v>
      </c>
      <c r="K183" t="s">
        <v>102</v>
      </c>
      <c r="L183" s="78">
        <v>3.8100000000000002E-2</v>
      </c>
      <c r="M183" s="78">
        <v>4.1200000000000001E-2</v>
      </c>
      <c r="N183" s="77">
        <v>859.06</v>
      </c>
      <c r="O183" s="77">
        <v>97.78</v>
      </c>
      <c r="P183" s="77">
        <v>0.83998886800000006</v>
      </c>
      <c r="Q183" s="78">
        <v>8.9999999999999998E-4</v>
      </c>
      <c r="R183" s="78">
        <v>0</v>
      </c>
      <c r="W183" s="100"/>
    </row>
    <row r="184" spans="2:23">
      <c r="B184" t="s">
        <v>2061</v>
      </c>
      <c r="C184" t="s">
        <v>1906</v>
      </c>
      <c r="D184" t="s">
        <v>2062</v>
      </c>
      <c r="E184"/>
      <c r="F184" t="s">
        <v>2024</v>
      </c>
      <c r="G184" s="95">
        <v>45015</v>
      </c>
      <c r="H184" t="s">
        <v>150</v>
      </c>
      <c r="I184" s="77">
        <v>5.3</v>
      </c>
      <c r="J184" t="s">
        <v>276</v>
      </c>
      <c r="K184" t="s">
        <v>102</v>
      </c>
      <c r="L184" s="78">
        <v>4.4999999999999998E-2</v>
      </c>
      <c r="M184" s="78">
        <v>3.39E-2</v>
      </c>
      <c r="N184" s="77">
        <v>167.93</v>
      </c>
      <c r="O184" s="77">
        <v>106.45</v>
      </c>
      <c r="P184" s="77">
        <v>0.178761485</v>
      </c>
      <c r="Q184" s="78">
        <v>2.0000000000000001E-4</v>
      </c>
      <c r="R184" s="78">
        <v>0</v>
      </c>
      <c r="W184" s="100"/>
    </row>
    <row r="185" spans="2:23">
      <c r="B185" t="s">
        <v>2063</v>
      </c>
      <c r="C185" t="s">
        <v>1906</v>
      </c>
      <c r="D185" t="s">
        <v>2064</v>
      </c>
      <c r="E185"/>
      <c r="F185" t="s">
        <v>1275</v>
      </c>
      <c r="G185" s="95">
        <v>43801</v>
      </c>
      <c r="H185" t="s">
        <v>208</v>
      </c>
      <c r="I185" s="77">
        <v>4.5599999999999996</v>
      </c>
      <c r="J185" t="s">
        <v>276</v>
      </c>
      <c r="K185" t="s">
        <v>110</v>
      </c>
      <c r="L185" s="78">
        <v>2.3599999999999999E-2</v>
      </c>
      <c r="M185" s="78">
        <v>5.8999999999999997E-2</v>
      </c>
      <c r="N185" s="77">
        <v>4133.1099999999997</v>
      </c>
      <c r="O185" s="77">
        <v>85.87</v>
      </c>
      <c r="P185" s="77">
        <v>14.314946220003799</v>
      </c>
      <c r="Q185" s="78">
        <v>1.52E-2</v>
      </c>
      <c r="R185" s="78">
        <v>2.0000000000000001E-4</v>
      </c>
      <c r="W185" s="100"/>
    </row>
    <row r="186" spans="2:23">
      <c r="B186" t="s">
        <v>2065</v>
      </c>
      <c r="C186" t="s">
        <v>1906</v>
      </c>
      <c r="D186" t="s">
        <v>2066</v>
      </c>
      <c r="E186"/>
      <c r="F186" t="s">
        <v>2024</v>
      </c>
      <c r="G186" s="95">
        <v>44074</v>
      </c>
      <c r="H186" t="s">
        <v>150</v>
      </c>
      <c r="I186" s="77">
        <v>8.94</v>
      </c>
      <c r="J186" t="s">
        <v>284</v>
      </c>
      <c r="K186" t="s">
        <v>102</v>
      </c>
      <c r="L186" s="78">
        <v>2.35E-2</v>
      </c>
      <c r="M186" s="78">
        <v>3.78E-2</v>
      </c>
      <c r="N186" s="77">
        <v>4876.3100000000004</v>
      </c>
      <c r="O186" s="77">
        <v>97.49</v>
      </c>
      <c r="P186" s="77">
        <v>4.7539146189999997</v>
      </c>
      <c r="Q186" s="78">
        <v>5.1000000000000004E-3</v>
      </c>
      <c r="R186" s="78">
        <v>1E-4</v>
      </c>
      <c r="W186" s="100"/>
    </row>
    <row r="187" spans="2:23">
      <c r="B187" t="s">
        <v>2065</v>
      </c>
      <c r="C187" t="s">
        <v>1906</v>
      </c>
      <c r="D187" t="s">
        <v>2067</v>
      </c>
      <c r="E187"/>
      <c r="F187" t="s">
        <v>2024</v>
      </c>
      <c r="G187" s="95">
        <v>44189</v>
      </c>
      <c r="H187" t="s">
        <v>150</v>
      </c>
      <c r="I187" s="77">
        <v>8.84</v>
      </c>
      <c r="J187" t="s">
        <v>284</v>
      </c>
      <c r="K187" t="s">
        <v>102</v>
      </c>
      <c r="L187" s="78">
        <v>2.47E-2</v>
      </c>
      <c r="M187" s="78">
        <v>4.0300000000000002E-2</v>
      </c>
      <c r="N187" s="77">
        <v>609.87</v>
      </c>
      <c r="O187" s="77">
        <v>96.54</v>
      </c>
      <c r="P187" s="77">
        <v>0.58876849799999997</v>
      </c>
      <c r="Q187" s="78">
        <v>5.9999999999999995E-4</v>
      </c>
      <c r="R187" s="78">
        <v>0</v>
      </c>
      <c r="W187" s="100"/>
    </row>
    <row r="188" spans="2:23">
      <c r="B188" t="s">
        <v>2065</v>
      </c>
      <c r="C188" t="s">
        <v>1906</v>
      </c>
      <c r="D188" t="s">
        <v>2068</v>
      </c>
      <c r="E188"/>
      <c r="F188" t="s">
        <v>2024</v>
      </c>
      <c r="G188" s="95">
        <v>44322</v>
      </c>
      <c r="H188" t="s">
        <v>150</v>
      </c>
      <c r="I188" s="77">
        <v>8.7100000000000009</v>
      </c>
      <c r="J188" t="s">
        <v>284</v>
      </c>
      <c r="K188" t="s">
        <v>102</v>
      </c>
      <c r="L188" s="78">
        <v>2.5600000000000001E-2</v>
      </c>
      <c r="M188" s="78">
        <v>4.41E-2</v>
      </c>
      <c r="N188" s="77">
        <v>2806.84</v>
      </c>
      <c r="O188" s="77">
        <v>93.65</v>
      </c>
      <c r="P188" s="77">
        <v>2.6286056599999998</v>
      </c>
      <c r="Q188" s="78">
        <v>2.8E-3</v>
      </c>
      <c r="R188" s="78">
        <v>0</v>
      </c>
      <c r="W188" s="100"/>
    </row>
    <row r="189" spans="2:23">
      <c r="B189" t="s">
        <v>2065</v>
      </c>
      <c r="C189" t="s">
        <v>1906</v>
      </c>
      <c r="D189" t="s">
        <v>2069</v>
      </c>
      <c r="E189"/>
      <c r="F189" t="s">
        <v>2024</v>
      </c>
      <c r="G189" s="95">
        <v>44418</v>
      </c>
      <c r="H189" t="s">
        <v>150</v>
      </c>
      <c r="I189" s="77">
        <v>8.84</v>
      </c>
      <c r="J189" t="s">
        <v>284</v>
      </c>
      <c r="K189" t="s">
        <v>102</v>
      </c>
      <c r="L189" s="78">
        <v>2.2700000000000001E-2</v>
      </c>
      <c r="M189" s="78">
        <v>4.2200000000000001E-2</v>
      </c>
      <c r="N189" s="77">
        <v>2799.26</v>
      </c>
      <c r="O189" s="77">
        <v>91.78</v>
      </c>
      <c r="P189" s="77">
        <v>2.5691608279999998</v>
      </c>
      <c r="Q189" s="78">
        <v>2.7000000000000001E-3</v>
      </c>
      <c r="R189" s="78">
        <v>0</v>
      </c>
      <c r="W189" s="100"/>
    </row>
    <row r="190" spans="2:23">
      <c r="B190" t="s">
        <v>2065</v>
      </c>
      <c r="C190" t="s">
        <v>1906</v>
      </c>
      <c r="D190" t="s">
        <v>2070</v>
      </c>
      <c r="E190"/>
      <c r="F190" t="s">
        <v>2024</v>
      </c>
      <c r="G190" s="95">
        <v>44530</v>
      </c>
      <c r="H190" t="s">
        <v>150</v>
      </c>
      <c r="I190" s="77">
        <v>8.89</v>
      </c>
      <c r="J190" t="s">
        <v>284</v>
      </c>
      <c r="K190" t="s">
        <v>102</v>
      </c>
      <c r="L190" s="78">
        <v>1.7899999999999999E-2</v>
      </c>
      <c r="M190" s="78">
        <v>4.4900000000000002E-2</v>
      </c>
      <c r="N190" s="77">
        <v>2309.4</v>
      </c>
      <c r="O190" s="77">
        <v>84.6</v>
      </c>
      <c r="P190" s="77">
        <v>1.9537523999999999</v>
      </c>
      <c r="Q190" s="78">
        <v>2.0999999999999999E-3</v>
      </c>
      <c r="R190" s="78">
        <v>0</v>
      </c>
      <c r="W190" s="100"/>
    </row>
    <row r="191" spans="2:23">
      <c r="B191" t="s">
        <v>2065</v>
      </c>
      <c r="C191" t="s">
        <v>1906</v>
      </c>
      <c r="D191" t="s">
        <v>2071</v>
      </c>
      <c r="E191"/>
      <c r="F191" t="s">
        <v>2024</v>
      </c>
      <c r="G191" s="95">
        <v>44612</v>
      </c>
      <c r="H191" t="s">
        <v>150</v>
      </c>
      <c r="I191" s="77">
        <v>8.7100000000000009</v>
      </c>
      <c r="J191" t="s">
        <v>284</v>
      </c>
      <c r="K191" t="s">
        <v>102</v>
      </c>
      <c r="L191" s="78">
        <v>2.3599999999999999E-2</v>
      </c>
      <c r="M191" s="78">
        <v>4.5999999999999999E-2</v>
      </c>
      <c r="N191" s="77">
        <v>2704.44</v>
      </c>
      <c r="O191" s="77">
        <v>88.48</v>
      </c>
      <c r="P191" s="77">
        <v>2.3928885119999999</v>
      </c>
      <c r="Q191" s="78">
        <v>2.5000000000000001E-3</v>
      </c>
      <c r="R191" s="78">
        <v>0</v>
      </c>
      <c r="W191" s="100"/>
    </row>
    <row r="192" spans="2:23">
      <c r="B192" t="s">
        <v>2065</v>
      </c>
      <c r="C192" t="s">
        <v>1906</v>
      </c>
      <c r="D192" t="s">
        <v>2072</v>
      </c>
      <c r="E192"/>
      <c r="F192" t="s">
        <v>2024</v>
      </c>
      <c r="G192" s="95">
        <v>44662</v>
      </c>
      <c r="H192" t="s">
        <v>150</v>
      </c>
      <c r="I192" s="77">
        <v>8.76</v>
      </c>
      <c r="J192" t="s">
        <v>284</v>
      </c>
      <c r="K192" t="s">
        <v>102</v>
      </c>
      <c r="L192" s="78">
        <v>2.4E-2</v>
      </c>
      <c r="M192" s="78">
        <v>4.3900000000000002E-2</v>
      </c>
      <c r="N192" s="77">
        <v>3079.84</v>
      </c>
      <c r="O192" s="77">
        <v>89.78</v>
      </c>
      <c r="P192" s="77">
        <v>2.765080352</v>
      </c>
      <c r="Q192" s="78">
        <v>2.8999999999999998E-3</v>
      </c>
      <c r="R192" s="78">
        <v>0</v>
      </c>
      <c r="W192" s="100"/>
    </row>
    <row r="193" spans="2:23">
      <c r="B193" t="s">
        <v>2073</v>
      </c>
      <c r="C193" t="s">
        <v>1906</v>
      </c>
      <c r="D193" t="s">
        <v>2074</v>
      </c>
      <c r="E193"/>
      <c r="F193" t="s">
        <v>1275</v>
      </c>
      <c r="G193" s="95">
        <v>44376</v>
      </c>
      <c r="H193" t="s">
        <v>208</v>
      </c>
      <c r="I193" s="77">
        <v>4.7300000000000004</v>
      </c>
      <c r="J193" t="s">
        <v>127</v>
      </c>
      <c r="K193" t="s">
        <v>102</v>
      </c>
      <c r="L193" s="78">
        <v>7.3999999999999996E-2</v>
      </c>
      <c r="M193" s="78">
        <v>8.1699999999999995E-2</v>
      </c>
      <c r="N193" s="77">
        <v>840.76</v>
      </c>
      <c r="O193" s="77">
        <v>99.3</v>
      </c>
      <c r="P193" s="77">
        <v>0.83487467999999998</v>
      </c>
      <c r="Q193" s="78">
        <v>8.9999999999999998E-4</v>
      </c>
      <c r="R193" s="78">
        <v>0</v>
      </c>
      <c r="W193" s="100"/>
    </row>
    <row r="194" spans="2:23">
      <c r="B194" t="s">
        <v>2073</v>
      </c>
      <c r="C194" t="s">
        <v>1906</v>
      </c>
      <c r="D194" t="s">
        <v>2075</v>
      </c>
      <c r="E194"/>
      <c r="F194" t="s">
        <v>1275</v>
      </c>
      <c r="G194" s="95">
        <v>44431</v>
      </c>
      <c r="H194" t="s">
        <v>208</v>
      </c>
      <c r="I194" s="77">
        <v>4.7300000000000004</v>
      </c>
      <c r="J194" t="s">
        <v>127</v>
      </c>
      <c r="K194" t="s">
        <v>102</v>
      </c>
      <c r="L194" s="78">
        <v>7.3999999999999996E-2</v>
      </c>
      <c r="M194" s="78">
        <v>8.14E-2</v>
      </c>
      <c r="N194" s="77">
        <v>145.12</v>
      </c>
      <c r="O194" s="77">
        <v>99.39</v>
      </c>
      <c r="P194" s="77">
        <v>0.14423476800000001</v>
      </c>
      <c r="Q194" s="78">
        <v>2.0000000000000001E-4</v>
      </c>
      <c r="R194" s="78">
        <v>0</v>
      </c>
      <c r="W194" s="100"/>
    </row>
    <row r="195" spans="2:23">
      <c r="B195" t="s">
        <v>2073</v>
      </c>
      <c r="C195" t="s">
        <v>1906</v>
      </c>
      <c r="D195" t="s">
        <v>2076</v>
      </c>
      <c r="E195"/>
      <c r="F195" t="s">
        <v>1275</v>
      </c>
      <c r="G195" s="95">
        <v>44859</v>
      </c>
      <c r="H195" t="s">
        <v>208</v>
      </c>
      <c r="I195" s="77">
        <v>4.74</v>
      </c>
      <c r="J195" t="s">
        <v>127</v>
      </c>
      <c r="K195" t="s">
        <v>102</v>
      </c>
      <c r="L195" s="78">
        <v>7.3999999999999996E-2</v>
      </c>
      <c r="M195" s="78">
        <v>7.3499999999999996E-2</v>
      </c>
      <c r="N195" s="77">
        <v>441.7</v>
      </c>
      <c r="O195" s="77">
        <v>102.95</v>
      </c>
      <c r="P195" s="77">
        <v>0.45473015</v>
      </c>
      <c r="Q195" s="78">
        <v>5.0000000000000001E-4</v>
      </c>
      <c r="R195" s="78">
        <v>0</v>
      </c>
      <c r="W195" s="100"/>
    </row>
    <row r="196" spans="2:23">
      <c r="B196" t="s">
        <v>2077</v>
      </c>
      <c r="C196" t="s">
        <v>1906</v>
      </c>
      <c r="D196" t="s">
        <v>2078</v>
      </c>
      <c r="E196"/>
      <c r="F196" t="s">
        <v>2024</v>
      </c>
      <c r="G196" s="95">
        <v>44837</v>
      </c>
      <c r="H196" t="s">
        <v>150</v>
      </c>
      <c r="I196" s="77">
        <v>11.51</v>
      </c>
      <c r="J196" t="s">
        <v>284</v>
      </c>
      <c r="K196" t="s">
        <v>102</v>
      </c>
      <c r="L196" s="78">
        <v>3.9600000000000003E-2</v>
      </c>
      <c r="M196" s="78">
        <v>3.5799999999999998E-2</v>
      </c>
      <c r="N196" s="77">
        <v>917.21</v>
      </c>
      <c r="O196" s="77">
        <v>102.21</v>
      </c>
      <c r="P196" s="77">
        <v>0.93748034099999999</v>
      </c>
      <c r="Q196" s="78">
        <v>1E-3</v>
      </c>
      <c r="R196" s="78">
        <v>0</v>
      </c>
      <c r="W196" s="100"/>
    </row>
    <row r="197" spans="2:23">
      <c r="B197" t="s">
        <v>2077</v>
      </c>
      <c r="C197" t="s">
        <v>1906</v>
      </c>
      <c r="D197" t="s">
        <v>2079</v>
      </c>
      <c r="E197"/>
      <c r="F197" t="s">
        <v>2024</v>
      </c>
      <c r="G197" s="95">
        <v>45076</v>
      </c>
      <c r="H197" t="s">
        <v>150</v>
      </c>
      <c r="I197" s="77">
        <v>11.33</v>
      </c>
      <c r="J197" t="s">
        <v>284</v>
      </c>
      <c r="K197" t="s">
        <v>102</v>
      </c>
      <c r="L197" s="78">
        <v>4.4900000000000002E-2</v>
      </c>
      <c r="M197" s="78">
        <v>3.8399999999999997E-2</v>
      </c>
      <c r="N197" s="77">
        <v>1122.51</v>
      </c>
      <c r="O197" s="77">
        <v>101.69</v>
      </c>
      <c r="P197" s="77">
        <v>1.1414804190000001</v>
      </c>
      <c r="Q197" s="78">
        <v>1.1999999999999999E-3</v>
      </c>
      <c r="R197" s="78">
        <v>0</v>
      </c>
      <c r="W197" s="100"/>
    </row>
    <row r="198" spans="2:23">
      <c r="B198" t="s">
        <v>2080</v>
      </c>
      <c r="C198" t="s">
        <v>1906</v>
      </c>
      <c r="D198" t="s">
        <v>2081</v>
      </c>
      <c r="E198"/>
      <c r="F198" t="s">
        <v>2021</v>
      </c>
      <c r="G198" s="95">
        <v>44885</v>
      </c>
      <c r="H198" t="s">
        <v>1288</v>
      </c>
      <c r="I198" s="77">
        <v>2.19</v>
      </c>
      <c r="J198" t="s">
        <v>363</v>
      </c>
      <c r="K198" t="s">
        <v>102</v>
      </c>
      <c r="L198" s="78">
        <v>7.6799999999999993E-2</v>
      </c>
      <c r="M198" s="78">
        <v>8.4000000000000005E-2</v>
      </c>
      <c r="N198" s="77">
        <v>255.82</v>
      </c>
      <c r="O198" s="77">
        <v>99.26</v>
      </c>
      <c r="P198" s="77">
        <v>0.25392693199999999</v>
      </c>
      <c r="Q198" s="78">
        <v>2.9999999999999997E-4</v>
      </c>
      <c r="R198" s="78">
        <v>0</v>
      </c>
      <c r="W198" s="100"/>
    </row>
    <row r="199" spans="2:23">
      <c r="B199" t="s">
        <v>2080</v>
      </c>
      <c r="C199" t="s">
        <v>1906</v>
      </c>
      <c r="D199" t="s">
        <v>2082</v>
      </c>
      <c r="E199"/>
      <c r="F199" t="s">
        <v>2021</v>
      </c>
      <c r="G199" s="95">
        <v>44906</v>
      </c>
      <c r="H199" t="s">
        <v>1288</v>
      </c>
      <c r="I199" s="77">
        <v>2.19</v>
      </c>
      <c r="J199" t="s">
        <v>363</v>
      </c>
      <c r="K199" t="s">
        <v>102</v>
      </c>
      <c r="L199" s="78">
        <v>7.6799999999999993E-2</v>
      </c>
      <c r="M199" s="78">
        <v>8.0699999999999994E-2</v>
      </c>
      <c r="N199" s="77">
        <v>0.66</v>
      </c>
      <c r="O199" s="77">
        <v>100.02</v>
      </c>
      <c r="P199" s="77">
        <v>6.6013200000000001E-4</v>
      </c>
      <c r="Q199" s="78">
        <v>0</v>
      </c>
      <c r="R199" s="78">
        <v>0</v>
      </c>
      <c r="W199" s="100"/>
    </row>
    <row r="200" spans="2:23">
      <c r="B200" t="s">
        <v>2080</v>
      </c>
      <c r="C200" t="s">
        <v>1906</v>
      </c>
      <c r="D200" t="s">
        <v>2083</v>
      </c>
      <c r="E200"/>
      <c r="F200" t="s">
        <v>2021</v>
      </c>
      <c r="G200" s="95">
        <v>44991</v>
      </c>
      <c r="H200" t="s">
        <v>1288</v>
      </c>
      <c r="I200" s="77">
        <v>2.19</v>
      </c>
      <c r="J200" t="s">
        <v>363</v>
      </c>
      <c r="K200" t="s">
        <v>102</v>
      </c>
      <c r="L200" s="78">
        <v>7.6799999999999993E-2</v>
      </c>
      <c r="M200" s="78">
        <v>7.6600000000000001E-2</v>
      </c>
      <c r="N200" s="77">
        <v>32.700000000000003</v>
      </c>
      <c r="O200" s="77">
        <v>100.76</v>
      </c>
      <c r="P200" s="77">
        <v>3.2948520000000002E-2</v>
      </c>
      <c r="Q200" s="78">
        <v>0</v>
      </c>
      <c r="R200" s="78">
        <v>0</v>
      </c>
      <c r="W200" s="100"/>
    </row>
    <row r="201" spans="2:23">
      <c r="B201" t="s">
        <v>1915</v>
      </c>
      <c r="C201" t="s">
        <v>1906</v>
      </c>
      <c r="D201" t="s">
        <v>2084</v>
      </c>
      <c r="E201"/>
      <c r="F201" t="s">
        <v>2021</v>
      </c>
      <c r="G201" s="95">
        <v>40742</v>
      </c>
      <c r="H201" t="s">
        <v>1288</v>
      </c>
      <c r="I201" s="77">
        <v>5.29</v>
      </c>
      <c r="J201" t="s">
        <v>363</v>
      </c>
      <c r="K201" t="s">
        <v>102</v>
      </c>
      <c r="L201" s="78">
        <v>0.06</v>
      </c>
      <c r="M201" s="78">
        <v>1.8100000000000002E-2</v>
      </c>
      <c r="N201" s="77">
        <v>9403.14</v>
      </c>
      <c r="O201" s="77">
        <v>143.29</v>
      </c>
      <c r="P201" s="77">
        <v>13.473759306</v>
      </c>
      <c r="Q201" s="78">
        <v>1.43E-2</v>
      </c>
      <c r="R201" s="78">
        <v>2.0000000000000001E-4</v>
      </c>
      <c r="W201" s="100"/>
    </row>
    <row r="202" spans="2:23">
      <c r="B202" t="s">
        <v>1915</v>
      </c>
      <c r="C202" t="s">
        <v>1906</v>
      </c>
      <c r="D202" t="s">
        <v>2085</v>
      </c>
      <c r="E202"/>
      <c r="F202" t="s">
        <v>2021</v>
      </c>
      <c r="G202" s="95">
        <v>42201</v>
      </c>
      <c r="H202" t="s">
        <v>1288</v>
      </c>
      <c r="I202" s="77">
        <v>4.88</v>
      </c>
      <c r="J202" t="s">
        <v>363</v>
      </c>
      <c r="K202" t="s">
        <v>102</v>
      </c>
      <c r="L202" s="78">
        <v>4.2000000000000003E-2</v>
      </c>
      <c r="M202" s="78">
        <v>3.0599999999999999E-2</v>
      </c>
      <c r="N202" s="77">
        <v>662.83</v>
      </c>
      <c r="O202" s="77">
        <v>118.07</v>
      </c>
      <c r="P202" s="77">
        <v>0.78260338100000004</v>
      </c>
      <c r="Q202" s="78">
        <v>8.0000000000000004E-4</v>
      </c>
      <c r="R202" s="78">
        <v>0</v>
      </c>
      <c r="W202" s="100"/>
    </row>
    <row r="203" spans="2:23">
      <c r="B203" t="s">
        <v>2086</v>
      </c>
      <c r="C203" t="s">
        <v>1906</v>
      </c>
      <c r="D203" t="s">
        <v>2087</v>
      </c>
      <c r="E203"/>
      <c r="F203" t="s">
        <v>2024</v>
      </c>
      <c r="G203" s="95">
        <v>42242</v>
      </c>
      <c r="H203" t="s">
        <v>150</v>
      </c>
      <c r="I203" s="77">
        <v>3.16</v>
      </c>
      <c r="J203" t="s">
        <v>112</v>
      </c>
      <c r="K203" t="s">
        <v>102</v>
      </c>
      <c r="L203" s="78">
        <v>2.3599999999999999E-2</v>
      </c>
      <c r="M203" s="78">
        <v>2.98E-2</v>
      </c>
      <c r="N203" s="77">
        <v>5496.5</v>
      </c>
      <c r="O203" s="77">
        <v>108.41</v>
      </c>
      <c r="P203" s="77">
        <v>5.9587556499999996</v>
      </c>
      <c r="Q203" s="78">
        <v>6.3E-3</v>
      </c>
      <c r="R203" s="78">
        <v>1E-4</v>
      </c>
      <c r="W203" s="100"/>
    </row>
    <row r="204" spans="2:23">
      <c r="B204" t="s">
        <v>2088</v>
      </c>
      <c r="C204" t="s">
        <v>1906</v>
      </c>
      <c r="D204" t="s">
        <v>2089</v>
      </c>
      <c r="E204"/>
      <c r="F204" t="s">
        <v>2021</v>
      </c>
      <c r="G204" s="95">
        <v>42474</v>
      </c>
      <c r="H204" t="s">
        <v>1288</v>
      </c>
      <c r="I204" s="77">
        <v>0.51</v>
      </c>
      <c r="J204" t="s">
        <v>127</v>
      </c>
      <c r="K204" t="s">
        <v>102</v>
      </c>
      <c r="L204" s="78">
        <v>3.1800000000000002E-2</v>
      </c>
      <c r="M204" s="78">
        <v>7.3400000000000007E-2</v>
      </c>
      <c r="N204" s="77">
        <v>22.72</v>
      </c>
      <c r="O204" s="77">
        <v>98.15</v>
      </c>
      <c r="P204" s="77">
        <v>2.2299679999999999E-2</v>
      </c>
      <c r="Q204" s="78">
        <v>0</v>
      </c>
      <c r="R204" s="78">
        <v>0</v>
      </c>
      <c r="W204" s="100"/>
    </row>
    <row r="205" spans="2:23">
      <c r="B205" t="s">
        <v>2088</v>
      </c>
      <c r="C205" t="s">
        <v>1906</v>
      </c>
      <c r="D205" t="s">
        <v>2090</v>
      </c>
      <c r="E205"/>
      <c r="F205" t="s">
        <v>2021</v>
      </c>
      <c r="G205" s="95">
        <v>42562</v>
      </c>
      <c r="H205" t="s">
        <v>1288</v>
      </c>
      <c r="I205" s="77">
        <v>1.5</v>
      </c>
      <c r="J205" t="s">
        <v>127</v>
      </c>
      <c r="K205" t="s">
        <v>102</v>
      </c>
      <c r="L205" s="78">
        <v>3.3700000000000001E-2</v>
      </c>
      <c r="M205" s="78">
        <v>6.7400000000000002E-2</v>
      </c>
      <c r="N205" s="77">
        <v>11.71</v>
      </c>
      <c r="O205" s="77">
        <v>95.45</v>
      </c>
      <c r="P205" s="77">
        <v>1.1177194999999999E-2</v>
      </c>
      <c r="Q205" s="78">
        <v>0</v>
      </c>
      <c r="R205" s="78">
        <v>0</v>
      </c>
      <c r="W205" s="100"/>
    </row>
    <row r="206" spans="2:23">
      <c r="B206" t="s">
        <v>2088</v>
      </c>
      <c r="C206" t="s">
        <v>1906</v>
      </c>
      <c r="D206" t="s">
        <v>2091</v>
      </c>
      <c r="E206"/>
      <c r="F206" t="s">
        <v>2021</v>
      </c>
      <c r="G206" s="95">
        <v>42474</v>
      </c>
      <c r="H206" t="s">
        <v>1288</v>
      </c>
      <c r="I206" s="77">
        <v>0.51</v>
      </c>
      <c r="J206" t="s">
        <v>127</v>
      </c>
      <c r="K206" t="s">
        <v>102</v>
      </c>
      <c r="L206" s="78">
        <v>6.8500000000000005E-2</v>
      </c>
      <c r="M206" s="78">
        <v>6.6000000000000003E-2</v>
      </c>
      <c r="N206" s="77">
        <v>22.1</v>
      </c>
      <c r="O206" s="77">
        <v>100.48</v>
      </c>
      <c r="P206" s="77">
        <v>2.220608E-2</v>
      </c>
      <c r="Q206" s="78">
        <v>0</v>
      </c>
      <c r="R206" s="78">
        <v>0</v>
      </c>
      <c r="W206" s="100"/>
    </row>
    <row r="207" spans="2:23">
      <c r="B207" t="s">
        <v>2088</v>
      </c>
      <c r="C207" t="s">
        <v>1906</v>
      </c>
      <c r="D207" t="s">
        <v>2092</v>
      </c>
      <c r="E207"/>
      <c r="F207" t="s">
        <v>2021</v>
      </c>
      <c r="G207" s="95">
        <v>42521</v>
      </c>
      <c r="H207" t="s">
        <v>1288</v>
      </c>
      <c r="I207" s="77">
        <v>1.51</v>
      </c>
      <c r="J207" t="s">
        <v>127</v>
      </c>
      <c r="K207" t="s">
        <v>102</v>
      </c>
      <c r="L207" s="78">
        <v>2.3E-2</v>
      </c>
      <c r="M207" s="78">
        <v>3.7499999999999999E-2</v>
      </c>
      <c r="N207" s="77">
        <v>545.21</v>
      </c>
      <c r="O207" s="77">
        <v>109.99</v>
      </c>
      <c r="P207" s="77">
        <v>0.59967647899999998</v>
      </c>
      <c r="Q207" s="78">
        <v>5.9999999999999995E-4</v>
      </c>
      <c r="R207" s="78">
        <v>0</v>
      </c>
      <c r="W207" s="100"/>
    </row>
    <row r="208" spans="2:23">
      <c r="B208" t="s">
        <v>2088</v>
      </c>
      <c r="C208" t="s">
        <v>1906</v>
      </c>
      <c r="D208" t="s">
        <v>2093</v>
      </c>
      <c r="E208"/>
      <c r="F208" t="s">
        <v>2021</v>
      </c>
      <c r="G208" s="95">
        <v>42710</v>
      </c>
      <c r="H208" t="s">
        <v>1288</v>
      </c>
      <c r="I208" s="77">
        <v>1.66</v>
      </c>
      <c r="J208" t="s">
        <v>127</v>
      </c>
      <c r="K208" t="s">
        <v>102</v>
      </c>
      <c r="L208" s="78">
        <v>3.8399999999999997E-2</v>
      </c>
      <c r="M208" s="78">
        <v>6.6400000000000001E-2</v>
      </c>
      <c r="N208" s="77">
        <v>7.71</v>
      </c>
      <c r="O208" s="77">
        <v>95.89</v>
      </c>
      <c r="P208" s="77">
        <v>7.3931190000000001E-3</v>
      </c>
      <c r="Q208" s="78">
        <v>0</v>
      </c>
      <c r="R208" s="78">
        <v>0</v>
      </c>
      <c r="W208" s="100"/>
    </row>
    <row r="209" spans="2:23">
      <c r="B209" t="s">
        <v>2088</v>
      </c>
      <c r="C209" t="s">
        <v>1906</v>
      </c>
      <c r="D209" t="s">
        <v>2094</v>
      </c>
      <c r="E209"/>
      <c r="F209" t="s">
        <v>2021</v>
      </c>
      <c r="G209" s="95">
        <v>42717</v>
      </c>
      <c r="H209" t="s">
        <v>1288</v>
      </c>
      <c r="I209" s="77">
        <v>1.66</v>
      </c>
      <c r="J209" t="s">
        <v>127</v>
      </c>
      <c r="K209" t="s">
        <v>102</v>
      </c>
      <c r="L209" s="78">
        <v>3.85E-2</v>
      </c>
      <c r="M209" s="78">
        <v>6.6500000000000004E-2</v>
      </c>
      <c r="N209" s="77">
        <v>2.58</v>
      </c>
      <c r="O209" s="77">
        <v>95.91</v>
      </c>
      <c r="P209" s="77">
        <v>2.474478E-3</v>
      </c>
      <c r="Q209" s="78">
        <v>0</v>
      </c>
      <c r="R209" s="78">
        <v>0</v>
      </c>
      <c r="W209" s="100"/>
    </row>
    <row r="210" spans="2:23">
      <c r="B210" t="s">
        <v>2095</v>
      </c>
      <c r="C210" t="s">
        <v>1867</v>
      </c>
      <c r="D210" t="s">
        <v>2096</v>
      </c>
      <c r="E210"/>
      <c r="F210" t="s">
        <v>1275</v>
      </c>
      <c r="G210" s="95">
        <v>41639</v>
      </c>
      <c r="H210" t="s">
        <v>208</v>
      </c>
      <c r="I210" s="77">
        <v>0.25</v>
      </c>
      <c r="J210" t="s">
        <v>482</v>
      </c>
      <c r="K210" t="s">
        <v>102</v>
      </c>
      <c r="L210" s="78">
        <v>3.6999999999999998E-2</v>
      </c>
      <c r="M210" s="78">
        <v>6.4899999999999999E-2</v>
      </c>
      <c r="N210" s="77">
        <v>2061.41</v>
      </c>
      <c r="O210" s="77">
        <v>111.6</v>
      </c>
      <c r="P210" s="77">
        <v>2.3005335599999999</v>
      </c>
      <c r="Q210" s="78">
        <v>2.3999999999999998E-3</v>
      </c>
      <c r="R210" s="78">
        <v>0</v>
      </c>
      <c r="W210" s="100"/>
    </row>
    <row r="211" spans="2:23">
      <c r="B211" t="s">
        <v>2095</v>
      </c>
      <c r="C211" t="s">
        <v>1867</v>
      </c>
      <c r="D211" t="s">
        <v>2097</v>
      </c>
      <c r="E211"/>
      <c r="F211" t="s">
        <v>1275</v>
      </c>
      <c r="G211" s="95">
        <v>42004</v>
      </c>
      <c r="H211" t="s">
        <v>208</v>
      </c>
      <c r="I211" s="77">
        <v>0.72</v>
      </c>
      <c r="J211" t="s">
        <v>482</v>
      </c>
      <c r="K211" t="s">
        <v>102</v>
      </c>
      <c r="L211" s="78">
        <v>3.6999999999999998E-2</v>
      </c>
      <c r="M211" s="78">
        <v>0.10349999999999999</v>
      </c>
      <c r="N211" s="77">
        <v>1374.27</v>
      </c>
      <c r="O211" s="77">
        <v>107.51</v>
      </c>
      <c r="P211" s="77">
        <v>1.477477677</v>
      </c>
      <c r="Q211" s="78">
        <v>1.6000000000000001E-3</v>
      </c>
      <c r="R211" s="78">
        <v>0</v>
      </c>
      <c r="W211" s="100"/>
    </row>
    <row r="212" spans="2:23">
      <c r="B212" t="s">
        <v>2095</v>
      </c>
      <c r="C212" t="s">
        <v>1867</v>
      </c>
      <c r="D212" t="s">
        <v>2098</v>
      </c>
      <c r="E212"/>
      <c r="F212" t="s">
        <v>1275</v>
      </c>
      <c r="G212" s="95">
        <v>42759</v>
      </c>
      <c r="H212" t="s">
        <v>208</v>
      </c>
      <c r="I212" s="77">
        <v>1.71</v>
      </c>
      <c r="J212" t="s">
        <v>482</v>
      </c>
      <c r="K212" t="s">
        <v>102</v>
      </c>
      <c r="L212" s="78">
        <v>3.8800000000000001E-2</v>
      </c>
      <c r="M212" s="78">
        <v>5.5800000000000002E-2</v>
      </c>
      <c r="N212" s="77">
        <v>61.51</v>
      </c>
      <c r="O212" s="77">
        <v>98.92</v>
      </c>
      <c r="P212" s="77">
        <v>6.0845692E-2</v>
      </c>
      <c r="Q212" s="78">
        <v>1E-4</v>
      </c>
      <c r="R212" s="78">
        <v>0</v>
      </c>
      <c r="W212" s="100"/>
    </row>
    <row r="213" spans="2:23">
      <c r="B213" t="s">
        <v>2095</v>
      </c>
      <c r="C213" t="s">
        <v>1867</v>
      </c>
      <c r="D213" t="s">
        <v>2099</v>
      </c>
      <c r="E213"/>
      <c r="F213" t="s">
        <v>1275</v>
      </c>
      <c r="G213" s="95">
        <v>42759</v>
      </c>
      <c r="H213" t="s">
        <v>208</v>
      </c>
      <c r="I213" s="77">
        <v>1.65</v>
      </c>
      <c r="J213" t="s">
        <v>482</v>
      </c>
      <c r="K213" t="s">
        <v>102</v>
      </c>
      <c r="L213" s="78">
        <v>7.0499999999999993E-2</v>
      </c>
      <c r="M213" s="78">
        <v>7.1900000000000006E-2</v>
      </c>
      <c r="N213" s="77">
        <v>61.51</v>
      </c>
      <c r="O213" s="77">
        <v>102.8</v>
      </c>
      <c r="P213" s="77">
        <v>6.3232280000000002E-2</v>
      </c>
      <c r="Q213" s="78">
        <v>1E-4</v>
      </c>
      <c r="R213" s="78">
        <v>0</v>
      </c>
      <c r="W213" s="100"/>
    </row>
    <row r="214" spans="2:23">
      <c r="B214" t="s">
        <v>2100</v>
      </c>
      <c r="C214" t="s">
        <v>1867</v>
      </c>
      <c r="D214" t="s">
        <v>2101</v>
      </c>
      <c r="E214"/>
      <c r="F214" t="s">
        <v>2024</v>
      </c>
      <c r="G214" s="95">
        <v>43256</v>
      </c>
      <c r="H214" t="s">
        <v>150</v>
      </c>
      <c r="I214" s="77">
        <v>5.4</v>
      </c>
      <c r="J214" t="s">
        <v>284</v>
      </c>
      <c r="K214" t="s">
        <v>102</v>
      </c>
      <c r="L214" s="78">
        <v>0.04</v>
      </c>
      <c r="M214" s="78">
        <v>3.4099999999999998E-2</v>
      </c>
      <c r="N214" s="77">
        <v>5458.81</v>
      </c>
      <c r="O214" s="77">
        <v>114.71</v>
      </c>
      <c r="P214" s="77">
        <v>6.2618009509999997</v>
      </c>
      <c r="Q214" s="78">
        <v>6.7000000000000002E-3</v>
      </c>
      <c r="R214" s="78">
        <v>1E-4</v>
      </c>
      <c r="W214" s="100"/>
    </row>
    <row r="215" spans="2:23">
      <c r="B215" t="s">
        <v>2100</v>
      </c>
      <c r="C215" t="s">
        <v>1867</v>
      </c>
      <c r="D215" t="s">
        <v>2102</v>
      </c>
      <c r="E215"/>
      <c r="F215" t="s">
        <v>2024</v>
      </c>
      <c r="G215" s="95">
        <v>43705</v>
      </c>
      <c r="H215" t="s">
        <v>150</v>
      </c>
      <c r="I215" s="77">
        <v>5.4</v>
      </c>
      <c r="J215" t="s">
        <v>284</v>
      </c>
      <c r="K215" t="s">
        <v>102</v>
      </c>
      <c r="L215" s="78">
        <v>0.04</v>
      </c>
      <c r="M215" s="78">
        <v>3.4700000000000002E-2</v>
      </c>
      <c r="N215" s="77">
        <v>332.25</v>
      </c>
      <c r="O215" s="77">
        <v>113.11</v>
      </c>
      <c r="P215" s="77">
        <v>0.37580797500000002</v>
      </c>
      <c r="Q215" s="78">
        <v>4.0000000000000002E-4</v>
      </c>
      <c r="R215" s="78">
        <v>0</v>
      </c>
      <c r="W215" s="100"/>
    </row>
    <row r="216" spans="2:23">
      <c r="B216" t="s">
        <v>2103</v>
      </c>
      <c r="C216" t="s">
        <v>1867</v>
      </c>
      <c r="D216" t="s">
        <v>2104</v>
      </c>
      <c r="E216"/>
      <c r="F216" t="s">
        <v>2024</v>
      </c>
      <c r="G216" s="95">
        <v>42432</v>
      </c>
      <c r="H216" t="s">
        <v>150</v>
      </c>
      <c r="I216" s="77">
        <v>4.5199999999999996</v>
      </c>
      <c r="J216" t="s">
        <v>284</v>
      </c>
      <c r="K216" t="s">
        <v>102</v>
      </c>
      <c r="L216" s="78">
        <v>2.5399999999999999E-2</v>
      </c>
      <c r="M216" s="78">
        <v>2.07E-2</v>
      </c>
      <c r="N216" s="77">
        <v>3394.11</v>
      </c>
      <c r="O216" s="77">
        <v>115.28</v>
      </c>
      <c r="P216" s="77">
        <v>3.912730008</v>
      </c>
      <c r="Q216" s="78">
        <v>4.1999999999999997E-3</v>
      </c>
      <c r="R216" s="78">
        <v>1E-4</v>
      </c>
      <c r="W216" s="100"/>
    </row>
    <row r="217" spans="2:23">
      <c r="B217" t="s">
        <v>2105</v>
      </c>
      <c r="C217" t="s">
        <v>1906</v>
      </c>
      <c r="D217" t="s">
        <v>2106</v>
      </c>
      <c r="E217"/>
      <c r="F217" t="s">
        <v>2024</v>
      </c>
      <c r="G217" s="95">
        <v>45015</v>
      </c>
      <c r="H217" t="s">
        <v>150</v>
      </c>
      <c r="I217" s="77">
        <v>5.43</v>
      </c>
      <c r="J217" t="s">
        <v>276</v>
      </c>
      <c r="K217" t="s">
        <v>102</v>
      </c>
      <c r="L217" s="78">
        <v>4.5499999999999999E-2</v>
      </c>
      <c r="M217" s="78">
        <v>3.44E-2</v>
      </c>
      <c r="N217" s="77">
        <v>355.68</v>
      </c>
      <c r="O217" s="77">
        <v>106.62</v>
      </c>
      <c r="P217" s="77">
        <v>0.379226016</v>
      </c>
      <c r="Q217" s="78">
        <v>4.0000000000000002E-4</v>
      </c>
      <c r="R217" s="78">
        <v>0</v>
      </c>
      <c r="W217" s="100"/>
    </row>
    <row r="218" spans="2:23">
      <c r="B218" t="s">
        <v>2107</v>
      </c>
      <c r="C218" t="s">
        <v>1906</v>
      </c>
      <c r="D218" t="s">
        <v>2108</v>
      </c>
      <c r="E218"/>
      <c r="F218" t="s">
        <v>1275</v>
      </c>
      <c r="G218" s="95">
        <v>42516</v>
      </c>
      <c r="H218" t="s">
        <v>208</v>
      </c>
      <c r="I218" s="77">
        <v>3.43</v>
      </c>
      <c r="J218" t="s">
        <v>276</v>
      </c>
      <c r="K218" t="s">
        <v>102</v>
      </c>
      <c r="L218" s="78">
        <v>2.3300000000000001E-2</v>
      </c>
      <c r="M218" s="78">
        <v>3.27E-2</v>
      </c>
      <c r="N218" s="77">
        <v>4306.09</v>
      </c>
      <c r="O218" s="77">
        <v>109.44</v>
      </c>
      <c r="P218" s="77">
        <v>4.7125848960000001</v>
      </c>
      <c r="Q218" s="78">
        <v>5.0000000000000001E-3</v>
      </c>
      <c r="R218" s="78">
        <v>1E-4</v>
      </c>
      <c r="W218" s="100"/>
    </row>
    <row r="219" spans="2:23">
      <c r="B219" t="s">
        <v>2109</v>
      </c>
      <c r="C219" t="s">
        <v>1906</v>
      </c>
      <c r="D219" t="s">
        <v>2110</v>
      </c>
      <c r="E219"/>
      <c r="F219" t="s">
        <v>2024</v>
      </c>
      <c r="G219" s="95">
        <v>42794</v>
      </c>
      <c r="H219" t="s">
        <v>150</v>
      </c>
      <c r="I219" s="77">
        <v>5.33</v>
      </c>
      <c r="J219" t="s">
        <v>284</v>
      </c>
      <c r="K219" t="s">
        <v>102</v>
      </c>
      <c r="L219" s="78">
        <v>2.9000000000000001E-2</v>
      </c>
      <c r="M219" s="78">
        <v>2.2599999999999999E-2</v>
      </c>
      <c r="N219" s="77">
        <v>8839.98</v>
      </c>
      <c r="O219" s="77">
        <v>116.64</v>
      </c>
      <c r="P219" s="77">
        <v>10.310952672000001</v>
      </c>
      <c r="Q219" s="78">
        <v>1.0999999999999999E-2</v>
      </c>
      <c r="R219" s="78">
        <v>1E-4</v>
      </c>
      <c r="W219" s="100"/>
    </row>
    <row r="220" spans="2:23">
      <c r="B220" t="s">
        <v>2111</v>
      </c>
      <c r="C220" t="s">
        <v>1867</v>
      </c>
      <c r="D220" t="s">
        <v>2112</v>
      </c>
      <c r="E220"/>
      <c r="F220" t="s">
        <v>2021</v>
      </c>
      <c r="G220" s="95">
        <v>43842</v>
      </c>
      <c r="H220" t="s">
        <v>1288</v>
      </c>
      <c r="I220" s="77">
        <v>0.28000000000000003</v>
      </c>
      <c r="J220" t="s">
        <v>127</v>
      </c>
      <c r="K220" t="s">
        <v>102</v>
      </c>
      <c r="L220" s="78">
        <v>2.0799999999999999E-2</v>
      </c>
      <c r="M220" s="78">
        <v>6.6799999999999998E-2</v>
      </c>
      <c r="N220" s="77">
        <v>24.53</v>
      </c>
      <c r="O220" s="77">
        <v>99.19</v>
      </c>
      <c r="P220" s="77">
        <v>2.4331307E-2</v>
      </c>
      <c r="Q220" s="78">
        <v>0</v>
      </c>
      <c r="R220" s="78">
        <v>0</v>
      </c>
      <c r="W220" s="100"/>
    </row>
    <row r="221" spans="2:23">
      <c r="B221" t="s">
        <v>2113</v>
      </c>
      <c r="C221" t="s">
        <v>1867</v>
      </c>
      <c r="D221" t="s">
        <v>2114</v>
      </c>
      <c r="E221"/>
      <c r="F221" t="s">
        <v>2115</v>
      </c>
      <c r="G221" s="95">
        <v>44550</v>
      </c>
      <c r="H221" t="s">
        <v>1288</v>
      </c>
      <c r="I221" s="77">
        <v>5.0999999999999996</v>
      </c>
      <c r="J221" t="s">
        <v>363</v>
      </c>
      <c r="K221" t="s">
        <v>102</v>
      </c>
      <c r="L221" s="78">
        <v>7.85E-2</v>
      </c>
      <c r="M221" s="78">
        <v>8.2699999999999996E-2</v>
      </c>
      <c r="N221" s="77">
        <v>232.68</v>
      </c>
      <c r="O221" s="77">
        <v>98.88</v>
      </c>
      <c r="P221" s="77">
        <v>0.23007398400000001</v>
      </c>
      <c r="Q221" s="78">
        <v>2.0000000000000001E-4</v>
      </c>
      <c r="R221" s="78">
        <v>0</v>
      </c>
      <c r="W221" s="100"/>
    </row>
    <row r="222" spans="2:23">
      <c r="B222" t="s">
        <v>2116</v>
      </c>
      <c r="C222" t="s">
        <v>1867</v>
      </c>
      <c r="D222" t="s">
        <v>2117</v>
      </c>
      <c r="E222"/>
      <c r="F222" t="s">
        <v>2118</v>
      </c>
      <c r="G222" s="95">
        <v>43920</v>
      </c>
      <c r="H222" t="s">
        <v>150</v>
      </c>
      <c r="I222" s="77">
        <v>4.3499999999999996</v>
      </c>
      <c r="J222" t="s">
        <v>132</v>
      </c>
      <c r="K222" t="s">
        <v>102</v>
      </c>
      <c r="L222" s="78">
        <v>4.8899999999999999E-2</v>
      </c>
      <c r="M222" s="78">
        <v>5.5500000000000001E-2</v>
      </c>
      <c r="N222" s="77">
        <v>153.22999999999999</v>
      </c>
      <c r="O222" s="77">
        <v>98.61</v>
      </c>
      <c r="P222" s="77">
        <v>0.15110010300000001</v>
      </c>
      <c r="Q222" s="78">
        <v>2.0000000000000001E-4</v>
      </c>
      <c r="R222" s="78">
        <v>0</v>
      </c>
      <c r="W222" s="100"/>
    </row>
    <row r="223" spans="2:23">
      <c r="B223" t="s">
        <v>2116</v>
      </c>
      <c r="C223" t="s">
        <v>1867</v>
      </c>
      <c r="D223" t="s">
        <v>2119</v>
      </c>
      <c r="E223"/>
      <c r="F223" t="s">
        <v>2118</v>
      </c>
      <c r="G223" s="95">
        <v>44068</v>
      </c>
      <c r="H223" t="s">
        <v>150</v>
      </c>
      <c r="I223" s="77">
        <v>4.3099999999999996</v>
      </c>
      <c r="J223" t="s">
        <v>132</v>
      </c>
      <c r="K223" t="s">
        <v>102</v>
      </c>
      <c r="L223" s="78">
        <v>4.5100000000000001E-2</v>
      </c>
      <c r="M223" s="78">
        <v>6.7199999999999996E-2</v>
      </c>
      <c r="N223" s="77">
        <v>189.9</v>
      </c>
      <c r="O223" s="77">
        <v>92.36</v>
      </c>
      <c r="P223" s="77">
        <v>0.17539163999999999</v>
      </c>
      <c r="Q223" s="78">
        <v>2.0000000000000001E-4</v>
      </c>
      <c r="R223" s="78">
        <v>0</v>
      </c>
      <c r="W223" s="100"/>
    </row>
    <row r="224" spans="2:23">
      <c r="B224" t="s">
        <v>2116</v>
      </c>
      <c r="C224" t="s">
        <v>1867</v>
      </c>
      <c r="D224" t="s">
        <v>2120</v>
      </c>
      <c r="E224"/>
      <c r="F224" t="s">
        <v>2118</v>
      </c>
      <c r="G224" s="95">
        <v>44160</v>
      </c>
      <c r="H224" t="s">
        <v>150</v>
      </c>
      <c r="I224" s="77">
        <v>4.18</v>
      </c>
      <c r="J224" t="s">
        <v>132</v>
      </c>
      <c r="K224" t="s">
        <v>102</v>
      </c>
      <c r="L224" s="78">
        <v>4.5499999999999999E-2</v>
      </c>
      <c r="M224" s="78">
        <v>8.7400000000000005E-2</v>
      </c>
      <c r="N224" s="77">
        <v>174.41</v>
      </c>
      <c r="O224" s="77">
        <v>85.47</v>
      </c>
      <c r="P224" s="77">
        <v>0.149068227</v>
      </c>
      <c r="Q224" s="78">
        <v>2.0000000000000001E-4</v>
      </c>
      <c r="R224" s="78">
        <v>0</v>
      </c>
      <c r="W224" s="100"/>
    </row>
    <row r="225" spans="2:23">
      <c r="B225" t="s">
        <v>2116</v>
      </c>
      <c r="C225" t="s">
        <v>1867</v>
      </c>
      <c r="D225" t="s">
        <v>2121</v>
      </c>
      <c r="E225"/>
      <c r="F225" t="s">
        <v>2118</v>
      </c>
      <c r="G225" s="95">
        <v>44636</v>
      </c>
      <c r="H225" t="s">
        <v>150</v>
      </c>
      <c r="I225" s="77">
        <v>4.74</v>
      </c>
      <c r="J225" t="s">
        <v>132</v>
      </c>
      <c r="K225" t="s">
        <v>102</v>
      </c>
      <c r="L225" s="78">
        <v>4.2799999999999998E-2</v>
      </c>
      <c r="M225" s="78">
        <v>7.4499999999999997E-2</v>
      </c>
      <c r="N225" s="77">
        <v>137.02000000000001</v>
      </c>
      <c r="O225" s="77">
        <v>87.62</v>
      </c>
      <c r="P225" s="77">
        <v>0.120056924</v>
      </c>
      <c r="Q225" s="78">
        <v>1E-4</v>
      </c>
      <c r="R225" s="78">
        <v>0</v>
      </c>
      <c r="W225" s="100"/>
    </row>
    <row r="226" spans="2:23">
      <c r="B226" t="s">
        <v>2116</v>
      </c>
      <c r="C226" t="s">
        <v>1867</v>
      </c>
      <c r="D226" t="s">
        <v>2122</v>
      </c>
      <c r="E226"/>
      <c r="F226" t="s">
        <v>2118</v>
      </c>
      <c r="G226" s="95">
        <v>44722</v>
      </c>
      <c r="H226" t="s">
        <v>150</v>
      </c>
      <c r="I226" s="77">
        <v>4.6900000000000004</v>
      </c>
      <c r="J226" t="s">
        <v>132</v>
      </c>
      <c r="K226" t="s">
        <v>102</v>
      </c>
      <c r="L226" s="78">
        <v>5.28E-2</v>
      </c>
      <c r="M226" s="78">
        <v>6.9900000000000004E-2</v>
      </c>
      <c r="N226" s="77">
        <v>218.86</v>
      </c>
      <c r="O226" s="77">
        <v>94.08</v>
      </c>
      <c r="P226" s="77">
        <v>0.205903488</v>
      </c>
      <c r="Q226" s="78">
        <v>2.0000000000000001E-4</v>
      </c>
      <c r="R226" s="78">
        <v>0</v>
      </c>
      <c r="W226" s="100"/>
    </row>
    <row r="227" spans="2:23">
      <c r="B227" t="s">
        <v>2116</v>
      </c>
      <c r="C227" t="s">
        <v>1867</v>
      </c>
      <c r="D227" t="s">
        <v>2123</v>
      </c>
      <c r="E227"/>
      <c r="F227" t="s">
        <v>2118</v>
      </c>
      <c r="G227" s="95">
        <v>44816</v>
      </c>
      <c r="H227" t="s">
        <v>150</v>
      </c>
      <c r="I227" s="77">
        <v>4.63</v>
      </c>
      <c r="J227" t="s">
        <v>132</v>
      </c>
      <c r="K227" t="s">
        <v>102</v>
      </c>
      <c r="L227" s="78">
        <v>5.6000000000000001E-2</v>
      </c>
      <c r="M227" s="78">
        <v>7.9200000000000007E-2</v>
      </c>
      <c r="N227" s="77">
        <v>270.43</v>
      </c>
      <c r="O227" s="77">
        <v>91.84</v>
      </c>
      <c r="P227" s="77">
        <v>0.24836291199999999</v>
      </c>
      <c r="Q227" s="78">
        <v>2.9999999999999997E-4</v>
      </c>
      <c r="R227" s="78">
        <v>0</v>
      </c>
      <c r="W227" s="100"/>
    </row>
    <row r="228" spans="2:23">
      <c r="B228" t="s">
        <v>2116</v>
      </c>
      <c r="C228" t="s">
        <v>1867</v>
      </c>
      <c r="D228" t="s">
        <v>2124</v>
      </c>
      <c r="E228"/>
      <c r="F228" t="s">
        <v>2118</v>
      </c>
      <c r="G228" s="95">
        <v>44880</v>
      </c>
      <c r="H228" t="s">
        <v>150</v>
      </c>
      <c r="I228" s="77">
        <v>3.98</v>
      </c>
      <c r="J228" t="s">
        <v>132</v>
      </c>
      <c r="K228" t="s">
        <v>102</v>
      </c>
      <c r="L228" s="78">
        <v>7.2700000000000001E-2</v>
      </c>
      <c r="M228" s="78">
        <v>9.3100000000000002E-2</v>
      </c>
      <c r="N228" s="77">
        <v>154.66</v>
      </c>
      <c r="O228" s="77">
        <v>94.73</v>
      </c>
      <c r="P228" s="77">
        <v>0.146509418</v>
      </c>
      <c r="Q228" s="78">
        <v>2.0000000000000001E-4</v>
      </c>
      <c r="R228" s="78">
        <v>0</v>
      </c>
      <c r="W228" s="100"/>
    </row>
    <row r="229" spans="2:23">
      <c r="B229" t="s">
        <v>2116</v>
      </c>
      <c r="C229" t="s">
        <v>1867</v>
      </c>
      <c r="D229" t="s">
        <v>2125</v>
      </c>
      <c r="E229"/>
      <c r="F229" t="s">
        <v>2118</v>
      </c>
      <c r="G229" s="95">
        <v>44976</v>
      </c>
      <c r="H229" t="s">
        <v>150</v>
      </c>
      <c r="I229" s="77">
        <v>4.6500000000000004</v>
      </c>
      <c r="J229" t="s">
        <v>132</v>
      </c>
      <c r="K229" t="s">
        <v>102</v>
      </c>
      <c r="L229" s="78">
        <v>6.2E-2</v>
      </c>
      <c r="M229" s="78">
        <v>6.5199999999999994E-2</v>
      </c>
      <c r="N229" s="77">
        <v>264.14</v>
      </c>
      <c r="O229" s="77">
        <v>100.48</v>
      </c>
      <c r="P229" s="77">
        <v>0.26540787199999999</v>
      </c>
      <c r="Q229" s="78">
        <v>2.9999999999999997E-4</v>
      </c>
      <c r="R229" s="78">
        <v>0</v>
      </c>
      <c r="W229" s="100"/>
    </row>
    <row r="230" spans="2:23">
      <c r="B230" t="s">
        <v>2116</v>
      </c>
      <c r="C230" t="s">
        <v>1867</v>
      </c>
      <c r="D230" t="s">
        <v>2126</v>
      </c>
      <c r="E230"/>
      <c r="F230" t="s">
        <v>2118</v>
      </c>
      <c r="G230" s="95">
        <v>45056</v>
      </c>
      <c r="H230" t="s">
        <v>150</v>
      </c>
      <c r="I230" s="77">
        <v>4.6399999999999997</v>
      </c>
      <c r="J230" t="s">
        <v>132</v>
      </c>
      <c r="K230" t="s">
        <v>102</v>
      </c>
      <c r="L230" s="78">
        <v>6.3399999999999998E-2</v>
      </c>
      <c r="M230" s="78">
        <v>6.5600000000000006E-2</v>
      </c>
      <c r="N230" s="77">
        <v>287.87</v>
      </c>
      <c r="O230" s="77">
        <v>100.57</v>
      </c>
      <c r="P230" s="77">
        <v>0.28951085900000001</v>
      </c>
      <c r="Q230" s="78">
        <v>2.9999999999999997E-4</v>
      </c>
      <c r="R230" s="78">
        <v>0</v>
      </c>
      <c r="W230" s="100"/>
    </row>
    <row r="231" spans="2:23">
      <c r="B231" t="s">
        <v>2127</v>
      </c>
      <c r="C231" t="s">
        <v>1906</v>
      </c>
      <c r="D231" t="s">
        <v>2128</v>
      </c>
      <c r="E231"/>
      <c r="F231" t="s">
        <v>2118</v>
      </c>
      <c r="G231" s="95">
        <v>45103</v>
      </c>
      <c r="H231" t="s">
        <v>150</v>
      </c>
      <c r="I231" s="77">
        <v>2.17</v>
      </c>
      <c r="J231" t="s">
        <v>127</v>
      </c>
      <c r="K231" t="s">
        <v>102</v>
      </c>
      <c r="L231" s="78">
        <v>6.7500000000000004E-2</v>
      </c>
      <c r="M231" s="78">
        <v>7.2499999999999995E-2</v>
      </c>
      <c r="N231" s="77">
        <v>137.38</v>
      </c>
      <c r="O231" s="77">
        <v>99.39</v>
      </c>
      <c r="P231" s="77">
        <v>0.13654198200000001</v>
      </c>
      <c r="Q231" s="78">
        <v>1E-4</v>
      </c>
      <c r="R231" s="78">
        <v>0</v>
      </c>
      <c r="W231" s="100"/>
    </row>
    <row r="232" spans="2:23">
      <c r="B232" t="s">
        <v>2127</v>
      </c>
      <c r="C232" t="s">
        <v>1906</v>
      </c>
      <c r="D232" t="s">
        <v>2129</v>
      </c>
      <c r="E232"/>
      <c r="F232" t="s">
        <v>2118</v>
      </c>
      <c r="G232" s="95">
        <v>45103</v>
      </c>
      <c r="H232" t="s">
        <v>150</v>
      </c>
      <c r="I232" s="77">
        <v>2.17</v>
      </c>
      <c r="J232" t="s">
        <v>127</v>
      </c>
      <c r="K232" t="s">
        <v>102</v>
      </c>
      <c r="L232" s="78">
        <v>6.7500000000000004E-2</v>
      </c>
      <c r="M232" s="78">
        <v>7.2400000000000006E-2</v>
      </c>
      <c r="N232" s="77">
        <v>37.35</v>
      </c>
      <c r="O232" s="77">
        <v>99.39</v>
      </c>
      <c r="P232" s="77">
        <v>3.7122164999999999E-2</v>
      </c>
      <c r="Q232" s="78">
        <v>0</v>
      </c>
      <c r="R232" s="78">
        <v>0</v>
      </c>
      <c r="W232" s="100"/>
    </row>
    <row r="233" spans="2:23">
      <c r="B233" t="s">
        <v>2127</v>
      </c>
      <c r="C233" t="s">
        <v>1906</v>
      </c>
      <c r="D233" t="s">
        <v>2130</v>
      </c>
      <c r="E233"/>
      <c r="F233" t="s">
        <v>2118</v>
      </c>
      <c r="G233" s="95">
        <v>45103</v>
      </c>
      <c r="H233" t="s">
        <v>150</v>
      </c>
      <c r="I233" s="77">
        <v>2.17</v>
      </c>
      <c r="J233" t="s">
        <v>127</v>
      </c>
      <c r="K233" t="s">
        <v>102</v>
      </c>
      <c r="L233" s="78">
        <v>6.7500000000000004E-2</v>
      </c>
      <c r="M233" s="78">
        <v>7.2400000000000006E-2</v>
      </c>
      <c r="N233" s="77">
        <v>53.67</v>
      </c>
      <c r="O233" s="77">
        <v>99.39</v>
      </c>
      <c r="P233" s="77">
        <v>5.3342612999999997E-2</v>
      </c>
      <c r="Q233" s="78">
        <v>1E-4</v>
      </c>
      <c r="R233" s="78">
        <v>0</v>
      </c>
      <c r="W233" s="100"/>
    </row>
    <row r="234" spans="2:23">
      <c r="B234" t="s">
        <v>2127</v>
      </c>
      <c r="C234" t="s">
        <v>1906</v>
      </c>
      <c r="D234" t="s">
        <v>2131</v>
      </c>
      <c r="E234"/>
      <c r="F234" t="s">
        <v>2118</v>
      </c>
      <c r="G234" s="95">
        <v>45103</v>
      </c>
      <c r="H234" t="s">
        <v>150</v>
      </c>
      <c r="I234" s="77">
        <v>2.17</v>
      </c>
      <c r="J234" t="s">
        <v>127</v>
      </c>
      <c r="K234" t="s">
        <v>102</v>
      </c>
      <c r="L234" s="78">
        <v>6.7500000000000004E-2</v>
      </c>
      <c r="M234" s="78">
        <v>7.2400000000000006E-2</v>
      </c>
      <c r="N234" s="77">
        <v>54.34</v>
      </c>
      <c r="O234" s="77">
        <v>99.39</v>
      </c>
      <c r="P234" s="77">
        <v>5.4008526000000001E-2</v>
      </c>
      <c r="Q234" s="78">
        <v>1E-4</v>
      </c>
      <c r="R234" s="78">
        <v>0</v>
      </c>
      <c r="W234" s="100"/>
    </row>
    <row r="235" spans="2:23">
      <c r="B235" t="s">
        <v>2127</v>
      </c>
      <c r="C235" t="s">
        <v>1906</v>
      </c>
      <c r="D235" t="s">
        <v>2132</v>
      </c>
      <c r="E235"/>
      <c r="F235" t="s">
        <v>2118</v>
      </c>
      <c r="G235" s="95">
        <v>45103</v>
      </c>
      <c r="H235" t="s">
        <v>150</v>
      </c>
      <c r="I235" s="77">
        <v>2.17</v>
      </c>
      <c r="J235" t="s">
        <v>127</v>
      </c>
      <c r="K235" t="s">
        <v>102</v>
      </c>
      <c r="L235" s="78">
        <v>6.7500000000000004E-2</v>
      </c>
      <c r="M235" s="78">
        <v>7.2400000000000006E-2</v>
      </c>
      <c r="N235" s="77">
        <v>31.87</v>
      </c>
      <c r="O235" s="77">
        <v>99.39</v>
      </c>
      <c r="P235" s="77">
        <v>3.1675593000000002E-2</v>
      </c>
      <c r="Q235" s="78">
        <v>0</v>
      </c>
      <c r="R235" s="78">
        <v>0</v>
      </c>
      <c r="W235" s="100"/>
    </row>
    <row r="236" spans="2:23">
      <c r="B236" t="s">
        <v>2127</v>
      </c>
      <c r="C236" t="s">
        <v>1906</v>
      </c>
      <c r="D236" t="s">
        <v>2133</v>
      </c>
      <c r="E236"/>
      <c r="F236" t="s">
        <v>2118</v>
      </c>
      <c r="G236" s="95">
        <v>45103</v>
      </c>
      <c r="H236" t="s">
        <v>150</v>
      </c>
      <c r="I236" s="77">
        <v>2.17</v>
      </c>
      <c r="J236" t="s">
        <v>127</v>
      </c>
      <c r="K236" t="s">
        <v>102</v>
      </c>
      <c r="L236" s="78">
        <v>6.7500000000000004E-2</v>
      </c>
      <c r="M236" s="78">
        <v>7.2400000000000006E-2</v>
      </c>
      <c r="N236" s="77">
        <v>78.64</v>
      </c>
      <c r="O236" s="77">
        <v>99.39</v>
      </c>
      <c r="P236" s="77">
        <v>7.8160296000000004E-2</v>
      </c>
      <c r="Q236" s="78">
        <v>1E-4</v>
      </c>
      <c r="R236" s="78">
        <v>0</v>
      </c>
      <c r="W236" s="100"/>
    </row>
    <row r="237" spans="2:23">
      <c r="B237" t="s">
        <v>2127</v>
      </c>
      <c r="C237" t="s">
        <v>1906</v>
      </c>
      <c r="D237" t="s">
        <v>2134</v>
      </c>
      <c r="E237"/>
      <c r="F237" t="s">
        <v>2118</v>
      </c>
      <c r="G237" s="95">
        <v>45103</v>
      </c>
      <c r="H237" t="s">
        <v>150</v>
      </c>
      <c r="I237" s="77">
        <v>2.17</v>
      </c>
      <c r="J237" t="s">
        <v>127</v>
      </c>
      <c r="K237" t="s">
        <v>102</v>
      </c>
      <c r="L237" s="78">
        <v>6.7500000000000004E-2</v>
      </c>
      <c r="M237" s="78">
        <v>7.2400000000000006E-2</v>
      </c>
      <c r="N237" s="77">
        <v>50.83</v>
      </c>
      <c r="O237" s="77">
        <v>99.39</v>
      </c>
      <c r="P237" s="77">
        <v>5.0519937000000001E-2</v>
      </c>
      <c r="Q237" s="78">
        <v>1E-4</v>
      </c>
      <c r="R237" s="78">
        <v>0</v>
      </c>
      <c r="W237" s="100"/>
    </row>
    <row r="238" spans="2:23">
      <c r="B238" t="s">
        <v>2127</v>
      </c>
      <c r="C238" t="s">
        <v>1906</v>
      </c>
      <c r="D238" t="s">
        <v>2135</v>
      </c>
      <c r="E238"/>
      <c r="F238" t="s">
        <v>2118</v>
      </c>
      <c r="G238" s="95">
        <v>45103</v>
      </c>
      <c r="H238" t="s">
        <v>150</v>
      </c>
      <c r="I238" s="77">
        <v>2.17</v>
      </c>
      <c r="J238" t="s">
        <v>127</v>
      </c>
      <c r="K238" t="s">
        <v>102</v>
      </c>
      <c r="L238" s="78">
        <v>7.7499999999999999E-2</v>
      </c>
      <c r="M238" s="78">
        <v>7.2400000000000006E-2</v>
      </c>
      <c r="N238" s="77">
        <v>27.45</v>
      </c>
      <c r="O238" s="77">
        <v>99.39</v>
      </c>
      <c r="P238" s="77">
        <v>2.7282555E-2</v>
      </c>
      <c r="Q238" s="78">
        <v>0</v>
      </c>
      <c r="R238" s="78">
        <v>0</v>
      </c>
      <c r="W238" s="100"/>
    </row>
    <row r="239" spans="2:23">
      <c r="B239" t="s">
        <v>2127</v>
      </c>
      <c r="C239" t="s">
        <v>1906</v>
      </c>
      <c r="D239" t="s">
        <v>2136</v>
      </c>
      <c r="E239"/>
      <c r="F239" t="s">
        <v>2118</v>
      </c>
      <c r="G239" s="95">
        <v>45103</v>
      </c>
      <c r="H239" t="s">
        <v>150</v>
      </c>
      <c r="I239" s="77">
        <v>2.17</v>
      </c>
      <c r="J239" t="s">
        <v>127</v>
      </c>
      <c r="K239" t="s">
        <v>102</v>
      </c>
      <c r="L239" s="78">
        <v>6.7500000000000004E-2</v>
      </c>
      <c r="M239" s="78">
        <v>7.2400000000000006E-2</v>
      </c>
      <c r="N239" s="77">
        <v>38.07</v>
      </c>
      <c r="O239" s="77">
        <v>99.39</v>
      </c>
      <c r="P239" s="77">
        <v>3.7837772999999998E-2</v>
      </c>
      <c r="Q239" s="78">
        <v>0</v>
      </c>
      <c r="R239" s="78">
        <v>0</v>
      </c>
      <c r="W239" s="100"/>
    </row>
    <row r="240" spans="2:23">
      <c r="B240" t="s">
        <v>2127</v>
      </c>
      <c r="C240" t="s">
        <v>1906</v>
      </c>
      <c r="D240" t="s">
        <v>2137</v>
      </c>
      <c r="E240"/>
      <c r="F240" t="s">
        <v>2118</v>
      </c>
      <c r="G240" s="95">
        <v>45103</v>
      </c>
      <c r="H240" t="s">
        <v>150</v>
      </c>
      <c r="I240" s="77">
        <v>2.17</v>
      </c>
      <c r="J240" t="s">
        <v>127</v>
      </c>
      <c r="K240" t="s">
        <v>102</v>
      </c>
      <c r="L240" s="78">
        <v>6.7500000000000004E-2</v>
      </c>
      <c r="M240" s="78">
        <v>7.2400000000000006E-2</v>
      </c>
      <c r="N240" s="77">
        <v>71.28</v>
      </c>
      <c r="O240" s="77">
        <v>99.39</v>
      </c>
      <c r="P240" s="77">
        <v>7.0845192000000001E-2</v>
      </c>
      <c r="Q240" s="78">
        <v>1E-4</v>
      </c>
      <c r="R240" s="78">
        <v>0</v>
      </c>
      <c r="W240" s="100"/>
    </row>
    <row r="241" spans="2:23">
      <c r="B241" t="s">
        <v>2127</v>
      </c>
      <c r="C241" t="s">
        <v>1906</v>
      </c>
      <c r="D241" t="s">
        <v>2138</v>
      </c>
      <c r="E241"/>
      <c r="F241" t="s">
        <v>2118</v>
      </c>
      <c r="G241" s="95">
        <v>45103</v>
      </c>
      <c r="H241" t="s">
        <v>150</v>
      </c>
      <c r="I241" s="77">
        <v>2.17</v>
      </c>
      <c r="J241" t="s">
        <v>127</v>
      </c>
      <c r="K241" t="s">
        <v>102</v>
      </c>
      <c r="L241" s="78">
        <v>6.7500000000000004E-2</v>
      </c>
      <c r="M241" s="78">
        <v>7.2400000000000006E-2</v>
      </c>
      <c r="N241" s="77">
        <v>51.8</v>
      </c>
      <c r="O241" s="77">
        <v>99.39</v>
      </c>
      <c r="P241" s="77">
        <v>5.1484019999999998E-2</v>
      </c>
      <c r="Q241" s="78">
        <v>1E-4</v>
      </c>
      <c r="R241" s="78">
        <v>0</v>
      </c>
      <c r="W241" s="100"/>
    </row>
    <row r="242" spans="2:23">
      <c r="B242" t="s">
        <v>2127</v>
      </c>
      <c r="C242" t="s">
        <v>1906</v>
      </c>
      <c r="D242" t="s">
        <v>2139</v>
      </c>
      <c r="E242"/>
      <c r="F242" t="s">
        <v>2118</v>
      </c>
      <c r="G242" s="95">
        <v>45103</v>
      </c>
      <c r="H242" t="s">
        <v>150</v>
      </c>
      <c r="I242" s="77">
        <v>2.17</v>
      </c>
      <c r="J242" t="s">
        <v>127</v>
      </c>
      <c r="K242" t="s">
        <v>102</v>
      </c>
      <c r="L242" s="78">
        <v>6.7500000000000004E-2</v>
      </c>
      <c r="M242" s="78">
        <v>7.2400000000000006E-2</v>
      </c>
      <c r="N242" s="77">
        <v>36.35</v>
      </c>
      <c r="O242" s="77">
        <v>99.39</v>
      </c>
      <c r="P242" s="77">
        <v>3.6128265E-2</v>
      </c>
      <c r="Q242" s="78">
        <v>0</v>
      </c>
      <c r="R242" s="78">
        <v>0</v>
      </c>
      <c r="W242" s="100"/>
    </row>
    <row r="243" spans="2:23">
      <c r="B243" t="s">
        <v>2127</v>
      </c>
      <c r="C243" t="s">
        <v>1906</v>
      </c>
      <c r="D243" t="s">
        <v>2140</v>
      </c>
      <c r="E243"/>
      <c r="F243" t="s">
        <v>2118</v>
      </c>
      <c r="G243" s="95">
        <v>45103</v>
      </c>
      <c r="H243" t="s">
        <v>150</v>
      </c>
      <c r="I243" s="77">
        <v>2.17</v>
      </c>
      <c r="J243" t="s">
        <v>127</v>
      </c>
      <c r="K243" t="s">
        <v>102</v>
      </c>
      <c r="L243" s="78">
        <v>6.7500000000000004E-2</v>
      </c>
      <c r="M243" s="78">
        <v>7.2400000000000006E-2</v>
      </c>
      <c r="N243" s="77">
        <v>55.07</v>
      </c>
      <c r="O243" s="77">
        <v>99.39</v>
      </c>
      <c r="P243" s="77">
        <v>5.4734073000000001E-2</v>
      </c>
      <c r="Q243" s="78">
        <v>1E-4</v>
      </c>
      <c r="R243" s="78">
        <v>0</v>
      </c>
      <c r="W243" s="100"/>
    </row>
    <row r="244" spans="2:23">
      <c r="B244" t="s">
        <v>2127</v>
      </c>
      <c r="C244" t="s">
        <v>1906</v>
      </c>
      <c r="D244" t="s">
        <v>2141</v>
      </c>
      <c r="E244"/>
      <c r="F244" t="s">
        <v>2118</v>
      </c>
      <c r="G244" s="95">
        <v>45103</v>
      </c>
      <c r="H244" t="s">
        <v>150</v>
      </c>
      <c r="I244" s="77">
        <v>2.17</v>
      </c>
      <c r="J244" t="s">
        <v>127</v>
      </c>
      <c r="K244" t="s">
        <v>102</v>
      </c>
      <c r="L244" s="78">
        <v>6.7500000000000004E-2</v>
      </c>
      <c r="M244" s="78">
        <v>7.2400000000000006E-2</v>
      </c>
      <c r="N244" s="77">
        <v>44.39</v>
      </c>
      <c r="O244" s="77">
        <v>99.39</v>
      </c>
      <c r="P244" s="77">
        <v>4.4119221E-2</v>
      </c>
      <c r="Q244" s="78">
        <v>0</v>
      </c>
      <c r="R244" s="78">
        <v>0</v>
      </c>
      <c r="W244" s="100"/>
    </row>
    <row r="245" spans="2:23">
      <c r="B245" t="s">
        <v>2142</v>
      </c>
      <c r="C245" t="s">
        <v>1906</v>
      </c>
      <c r="D245" t="s">
        <v>2143</v>
      </c>
      <c r="E245"/>
      <c r="F245" t="s">
        <v>2115</v>
      </c>
      <c r="G245" s="95">
        <v>42732</v>
      </c>
      <c r="H245" t="s">
        <v>1288</v>
      </c>
      <c r="I245" s="77">
        <v>2.13</v>
      </c>
      <c r="J245" t="s">
        <v>127</v>
      </c>
      <c r="K245" t="s">
        <v>102</v>
      </c>
      <c r="L245" s="78">
        <v>2.1600000000000001E-2</v>
      </c>
      <c r="M245" s="78">
        <v>2.7699999999999999E-2</v>
      </c>
      <c r="N245" s="77">
        <v>2817.43</v>
      </c>
      <c r="O245" s="77">
        <v>110.44</v>
      </c>
      <c r="P245" s="77">
        <v>3.1115696920000002</v>
      </c>
      <c r="Q245" s="78">
        <v>3.3E-3</v>
      </c>
      <c r="R245" s="78">
        <v>0</v>
      </c>
      <c r="W245" s="100"/>
    </row>
    <row r="246" spans="2:23">
      <c r="B246" t="s">
        <v>1999</v>
      </c>
      <c r="C246" t="s">
        <v>1906</v>
      </c>
      <c r="D246" t="s">
        <v>2144</v>
      </c>
      <c r="E246"/>
      <c r="F246" t="s">
        <v>2145</v>
      </c>
      <c r="G246" s="95">
        <v>44858</v>
      </c>
      <c r="H246" t="s">
        <v>150</v>
      </c>
      <c r="I246" s="77">
        <v>5.49</v>
      </c>
      <c r="J246" t="s">
        <v>284</v>
      </c>
      <c r="K246" t="s">
        <v>102</v>
      </c>
      <c r="L246" s="78">
        <v>3.49E-2</v>
      </c>
      <c r="M246" s="78">
        <v>4.4900000000000002E-2</v>
      </c>
      <c r="N246" s="77">
        <v>422.04</v>
      </c>
      <c r="O246" s="77">
        <v>98.84</v>
      </c>
      <c r="P246" s="77">
        <v>0.417144336</v>
      </c>
      <c r="Q246" s="78">
        <v>4.0000000000000002E-4</v>
      </c>
      <c r="R246" s="78">
        <v>0</v>
      </c>
      <c r="W246" s="100"/>
    </row>
    <row r="247" spans="2:23">
      <c r="B247" t="s">
        <v>1999</v>
      </c>
      <c r="C247" t="s">
        <v>1906</v>
      </c>
      <c r="D247" t="s">
        <v>2146</v>
      </c>
      <c r="E247"/>
      <c r="F247" t="s">
        <v>2145</v>
      </c>
      <c r="G247" s="95">
        <v>44858</v>
      </c>
      <c r="H247" t="s">
        <v>150</v>
      </c>
      <c r="I247" s="77">
        <v>5.52</v>
      </c>
      <c r="J247" t="s">
        <v>284</v>
      </c>
      <c r="K247" t="s">
        <v>102</v>
      </c>
      <c r="L247" s="78">
        <v>3.49E-2</v>
      </c>
      <c r="M247" s="78">
        <v>4.48E-2</v>
      </c>
      <c r="N247" s="77">
        <v>514.52</v>
      </c>
      <c r="O247" s="77">
        <v>98.84</v>
      </c>
      <c r="P247" s="77">
        <v>0.50855156800000001</v>
      </c>
      <c r="Q247" s="78">
        <v>5.0000000000000001E-4</v>
      </c>
      <c r="R247" s="78">
        <v>0</v>
      </c>
      <c r="W247" s="100"/>
    </row>
    <row r="248" spans="2:23">
      <c r="B248" t="s">
        <v>1999</v>
      </c>
      <c r="C248" t="s">
        <v>1906</v>
      </c>
      <c r="D248" t="s">
        <v>2147</v>
      </c>
      <c r="E248"/>
      <c r="F248" t="s">
        <v>2145</v>
      </c>
      <c r="G248" s="95">
        <v>44858</v>
      </c>
      <c r="H248" t="s">
        <v>150</v>
      </c>
      <c r="I248" s="77">
        <v>5.74</v>
      </c>
      <c r="J248" t="s">
        <v>284</v>
      </c>
      <c r="K248" t="s">
        <v>102</v>
      </c>
      <c r="L248" s="78">
        <v>3.49E-2</v>
      </c>
      <c r="M248" s="78">
        <v>4.4600000000000001E-2</v>
      </c>
      <c r="N248" s="77">
        <v>302.83</v>
      </c>
      <c r="O248" s="77">
        <v>98.76</v>
      </c>
      <c r="P248" s="77">
        <v>0.29907490799999997</v>
      </c>
      <c r="Q248" s="78">
        <v>2.9999999999999997E-4</v>
      </c>
      <c r="R248" s="78">
        <v>0</v>
      </c>
      <c r="W248" s="100"/>
    </row>
    <row r="249" spans="2:23">
      <c r="B249" t="s">
        <v>1999</v>
      </c>
      <c r="C249" t="s">
        <v>1906</v>
      </c>
      <c r="D249" t="s">
        <v>2148</v>
      </c>
      <c r="E249"/>
      <c r="F249" t="s">
        <v>2145</v>
      </c>
      <c r="G249" s="95">
        <v>44858</v>
      </c>
      <c r="H249" t="s">
        <v>150</v>
      </c>
      <c r="I249" s="77">
        <v>5.59</v>
      </c>
      <c r="J249" t="s">
        <v>284</v>
      </c>
      <c r="K249" t="s">
        <v>102</v>
      </c>
      <c r="L249" s="78">
        <v>3.49E-2</v>
      </c>
      <c r="M249" s="78">
        <v>4.48E-2</v>
      </c>
      <c r="N249" s="77">
        <v>406.07</v>
      </c>
      <c r="O249" s="77">
        <v>98.81</v>
      </c>
      <c r="P249" s="77">
        <v>0.40123776700000002</v>
      </c>
      <c r="Q249" s="78">
        <v>4.0000000000000002E-4</v>
      </c>
      <c r="R249" s="78">
        <v>0</v>
      </c>
      <c r="W249" s="100"/>
    </row>
    <row r="250" spans="2:23">
      <c r="B250" t="s">
        <v>1999</v>
      </c>
      <c r="C250" t="s">
        <v>1906</v>
      </c>
      <c r="D250" t="s">
        <v>2149</v>
      </c>
      <c r="E250"/>
      <c r="F250" t="s">
        <v>2145</v>
      </c>
      <c r="G250" s="95">
        <v>44858</v>
      </c>
      <c r="H250" t="s">
        <v>150</v>
      </c>
      <c r="I250" s="77">
        <v>5.62</v>
      </c>
      <c r="J250" t="s">
        <v>284</v>
      </c>
      <c r="K250" t="s">
        <v>102</v>
      </c>
      <c r="L250" s="78">
        <v>3.49E-2</v>
      </c>
      <c r="M250" s="78">
        <v>4.4699999999999997E-2</v>
      </c>
      <c r="N250" s="77">
        <v>336.85</v>
      </c>
      <c r="O250" s="77">
        <v>98.82</v>
      </c>
      <c r="P250" s="77">
        <v>0.33287517</v>
      </c>
      <c r="Q250" s="78">
        <v>4.0000000000000002E-4</v>
      </c>
      <c r="R250" s="78">
        <v>0</v>
      </c>
      <c r="W250" s="100"/>
    </row>
    <row r="251" spans="2:23">
      <c r="B251" t="s">
        <v>2150</v>
      </c>
      <c r="C251" t="s">
        <v>1867</v>
      </c>
      <c r="D251" t="s">
        <v>2151</v>
      </c>
      <c r="E251"/>
      <c r="F251" t="s">
        <v>2145</v>
      </c>
      <c r="G251" s="95">
        <v>42372</v>
      </c>
      <c r="H251" t="s">
        <v>150</v>
      </c>
      <c r="I251" s="77">
        <v>9.68</v>
      </c>
      <c r="J251" t="s">
        <v>127</v>
      </c>
      <c r="K251" t="s">
        <v>102</v>
      </c>
      <c r="L251" s="78">
        <v>6.7000000000000004E-2</v>
      </c>
      <c r="M251" s="78">
        <v>3.1099999999999999E-2</v>
      </c>
      <c r="N251" s="77">
        <v>3867.33</v>
      </c>
      <c r="O251" s="77">
        <v>155.30000000000001</v>
      </c>
      <c r="P251" s="77">
        <v>6.0059634900000001</v>
      </c>
      <c r="Q251" s="78">
        <v>6.4000000000000003E-3</v>
      </c>
      <c r="R251" s="78">
        <v>1E-4</v>
      </c>
      <c r="W251" s="100"/>
    </row>
    <row r="252" spans="2:23">
      <c r="B252" t="s">
        <v>2105</v>
      </c>
      <c r="C252" t="s">
        <v>1906</v>
      </c>
      <c r="D252" t="s">
        <v>2152</v>
      </c>
      <c r="E252"/>
      <c r="F252" t="s">
        <v>2145</v>
      </c>
      <c r="G252" s="95">
        <v>42606</v>
      </c>
      <c r="H252" t="s">
        <v>150</v>
      </c>
      <c r="I252" s="77">
        <v>5.94</v>
      </c>
      <c r="J252" t="s">
        <v>284</v>
      </c>
      <c r="K252" t="s">
        <v>102</v>
      </c>
      <c r="L252" s="78">
        <v>8.0500000000000002E-2</v>
      </c>
      <c r="M252" s="78">
        <v>9.8699999999999996E-2</v>
      </c>
      <c r="N252" s="77">
        <v>52.96</v>
      </c>
      <c r="O252" s="77">
        <v>93.2</v>
      </c>
      <c r="P252" s="77">
        <v>4.9358720000000002E-2</v>
      </c>
      <c r="Q252" s="78">
        <v>1E-4</v>
      </c>
      <c r="R252" s="78">
        <v>0</v>
      </c>
      <c r="W252" s="100"/>
    </row>
    <row r="253" spans="2:23">
      <c r="B253" t="s">
        <v>2105</v>
      </c>
      <c r="C253" t="s">
        <v>1906</v>
      </c>
      <c r="D253" t="s">
        <v>2153</v>
      </c>
      <c r="E253"/>
      <c r="F253" t="s">
        <v>2145</v>
      </c>
      <c r="G253" s="95">
        <v>42648</v>
      </c>
      <c r="H253" t="s">
        <v>150</v>
      </c>
      <c r="I253" s="77">
        <v>5.95</v>
      </c>
      <c r="J253" t="s">
        <v>284</v>
      </c>
      <c r="K253" t="s">
        <v>102</v>
      </c>
      <c r="L253" s="78">
        <v>8.0500000000000002E-2</v>
      </c>
      <c r="M253" s="78">
        <v>9.8599999999999993E-2</v>
      </c>
      <c r="N253" s="77">
        <v>48.58</v>
      </c>
      <c r="O253" s="77">
        <v>93.25</v>
      </c>
      <c r="P253" s="77">
        <v>4.5300849999999997E-2</v>
      </c>
      <c r="Q253" s="78">
        <v>0</v>
      </c>
      <c r="R253" s="78">
        <v>0</v>
      </c>
      <c r="W253" s="100"/>
    </row>
    <row r="254" spans="2:23">
      <c r="B254" t="s">
        <v>2105</v>
      </c>
      <c r="C254" t="s">
        <v>1906</v>
      </c>
      <c r="D254" t="s">
        <v>2154</v>
      </c>
      <c r="E254"/>
      <c r="F254" t="s">
        <v>2145</v>
      </c>
      <c r="G254" s="95">
        <v>42718</v>
      </c>
      <c r="H254" t="s">
        <v>150</v>
      </c>
      <c r="I254" s="77">
        <v>5.95</v>
      </c>
      <c r="J254" t="s">
        <v>284</v>
      </c>
      <c r="K254" t="s">
        <v>102</v>
      </c>
      <c r="L254" s="78">
        <v>8.0500000000000002E-2</v>
      </c>
      <c r="M254" s="78">
        <v>9.8599999999999993E-2</v>
      </c>
      <c r="N254" s="77">
        <v>33.94</v>
      </c>
      <c r="O254" s="77">
        <v>93.24</v>
      </c>
      <c r="P254" s="77">
        <v>3.1645656000000001E-2</v>
      </c>
      <c r="Q254" s="78">
        <v>0</v>
      </c>
      <c r="R254" s="78">
        <v>0</v>
      </c>
      <c r="W254" s="100"/>
    </row>
    <row r="255" spans="2:23">
      <c r="B255" t="s">
        <v>2105</v>
      </c>
      <c r="C255" t="s">
        <v>1906</v>
      </c>
      <c r="D255" t="s">
        <v>2155</v>
      </c>
      <c r="E255"/>
      <c r="F255" t="s">
        <v>2145</v>
      </c>
      <c r="G255" s="95">
        <v>42326</v>
      </c>
      <c r="H255" t="s">
        <v>150</v>
      </c>
      <c r="I255" s="77">
        <v>5.95</v>
      </c>
      <c r="J255" t="s">
        <v>284</v>
      </c>
      <c r="K255" t="s">
        <v>102</v>
      </c>
      <c r="L255" s="78">
        <v>8.0500000000000002E-2</v>
      </c>
      <c r="M255" s="78">
        <v>9.8500000000000004E-2</v>
      </c>
      <c r="N255" s="77">
        <v>12.59</v>
      </c>
      <c r="O255" s="77">
        <v>93.29</v>
      </c>
      <c r="P255" s="77">
        <v>1.1745211E-2</v>
      </c>
      <c r="Q255" s="78">
        <v>0</v>
      </c>
      <c r="R255" s="78">
        <v>0</v>
      </c>
      <c r="W255" s="100"/>
    </row>
    <row r="256" spans="2:23">
      <c r="B256" t="s">
        <v>2105</v>
      </c>
      <c r="C256" t="s">
        <v>1906</v>
      </c>
      <c r="D256" t="s">
        <v>2156</v>
      </c>
      <c r="E256"/>
      <c r="F256" t="s">
        <v>2145</v>
      </c>
      <c r="G256" s="95">
        <v>42900</v>
      </c>
      <c r="H256" t="s">
        <v>150</v>
      </c>
      <c r="I256" s="77">
        <v>5.93</v>
      </c>
      <c r="J256" t="s">
        <v>284</v>
      </c>
      <c r="K256" t="s">
        <v>102</v>
      </c>
      <c r="L256" s="78">
        <v>8.0500000000000002E-2</v>
      </c>
      <c r="M256" s="78">
        <v>9.9199999999999997E-2</v>
      </c>
      <c r="N256" s="77">
        <v>40.21</v>
      </c>
      <c r="O256" s="77">
        <v>92.95</v>
      </c>
      <c r="P256" s="77">
        <v>3.7375195E-2</v>
      </c>
      <c r="Q256" s="78">
        <v>0</v>
      </c>
      <c r="R256" s="78">
        <v>0</v>
      </c>
      <c r="W256" s="100"/>
    </row>
    <row r="257" spans="2:23">
      <c r="B257" t="s">
        <v>2105</v>
      </c>
      <c r="C257" t="s">
        <v>1906</v>
      </c>
      <c r="D257" t="s">
        <v>2157</v>
      </c>
      <c r="E257"/>
      <c r="F257" t="s">
        <v>2145</v>
      </c>
      <c r="G257" s="95">
        <v>43075</v>
      </c>
      <c r="H257" t="s">
        <v>150</v>
      </c>
      <c r="I257" s="77">
        <v>5.93</v>
      </c>
      <c r="J257" t="s">
        <v>284</v>
      </c>
      <c r="K257" t="s">
        <v>102</v>
      </c>
      <c r="L257" s="78">
        <v>8.0500000000000002E-2</v>
      </c>
      <c r="M257" s="78">
        <v>9.9400000000000002E-2</v>
      </c>
      <c r="N257" s="77">
        <v>24.95</v>
      </c>
      <c r="O257" s="77">
        <v>92.83</v>
      </c>
      <c r="P257" s="77">
        <v>2.3161085000000001E-2</v>
      </c>
      <c r="Q257" s="78">
        <v>0</v>
      </c>
      <c r="R257" s="78">
        <v>0</v>
      </c>
      <c r="W257" s="100"/>
    </row>
    <row r="258" spans="2:23">
      <c r="B258" t="s">
        <v>2105</v>
      </c>
      <c r="C258" t="s">
        <v>1906</v>
      </c>
      <c r="D258" t="s">
        <v>2158</v>
      </c>
      <c r="E258"/>
      <c r="F258" t="s">
        <v>2145</v>
      </c>
      <c r="G258" s="95">
        <v>43292</v>
      </c>
      <c r="H258" t="s">
        <v>150</v>
      </c>
      <c r="I258" s="77">
        <v>5.93</v>
      </c>
      <c r="J258" t="s">
        <v>284</v>
      </c>
      <c r="K258" t="s">
        <v>102</v>
      </c>
      <c r="L258" s="78">
        <v>8.0500000000000002E-2</v>
      </c>
      <c r="M258" s="78">
        <v>9.9500000000000005E-2</v>
      </c>
      <c r="N258" s="77">
        <v>68.03</v>
      </c>
      <c r="O258" s="77">
        <v>92.78</v>
      </c>
      <c r="P258" s="77">
        <v>6.3118233999999995E-2</v>
      </c>
      <c r="Q258" s="78">
        <v>1E-4</v>
      </c>
      <c r="R258" s="78">
        <v>0</v>
      </c>
      <c r="W258" s="100"/>
    </row>
    <row r="259" spans="2:23">
      <c r="B259" t="s">
        <v>2105</v>
      </c>
      <c r="C259" t="s">
        <v>1906</v>
      </c>
      <c r="D259" t="s">
        <v>2159</v>
      </c>
      <c r="E259"/>
      <c r="F259" t="s">
        <v>2145</v>
      </c>
      <c r="G259" s="95">
        <v>44294</v>
      </c>
      <c r="H259" t="s">
        <v>150</v>
      </c>
      <c r="I259" s="77">
        <v>7.58</v>
      </c>
      <c r="J259" t="s">
        <v>284</v>
      </c>
      <c r="K259" t="s">
        <v>102</v>
      </c>
      <c r="L259" s="78">
        <v>0.03</v>
      </c>
      <c r="M259" s="78">
        <v>5.4399999999999997E-2</v>
      </c>
      <c r="N259" s="77">
        <v>3052.81</v>
      </c>
      <c r="O259" s="77">
        <v>92.63</v>
      </c>
      <c r="P259" s="77">
        <v>2.8278179030000001</v>
      </c>
      <c r="Q259" s="78">
        <v>3.0000000000000001E-3</v>
      </c>
      <c r="R259" s="78">
        <v>0</v>
      </c>
      <c r="W259" s="100"/>
    </row>
    <row r="260" spans="2:23">
      <c r="B260" s="91" t="s">
        <v>2391</v>
      </c>
      <c r="C260" t="s">
        <v>1867</v>
      </c>
      <c r="D260" t="s">
        <v>2160</v>
      </c>
      <c r="E260"/>
      <c r="F260" t="s">
        <v>2145</v>
      </c>
      <c r="G260" s="95">
        <v>45104</v>
      </c>
      <c r="H260" t="s">
        <v>150</v>
      </c>
      <c r="I260" s="77">
        <v>2.75</v>
      </c>
      <c r="J260" t="s">
        <v>363</v>
      </c>
      <c r="K260" t="s">
        <v>102</v>
      </c>
      <c r="L260" s="78">
        <v>5.2200000000000003E-2</v>
      </c>
      <c r="M260" s="78">
        <v>5.67E-2</v>
      </c>
      <c r="N260" s="77">
        <v>3161.2</v>
      </c>
      <c r="O260" s="77">
        <v>99.11</v>
      </c>
      <c r="P260" s="77">
        <v>3.13306532</v>
      </c>
      <c r="Q260" s="78">
        <v>3.3E-3</v>
      </c>
      <c r="R260" s="78">
        <v>0</v>
      </c>
      <c r="W260" s="100"/>
    </row>
    <row r="261" spans="2:23">
      <c r="B261" s="91" t="s">
        <v>2393</v>
      </c>
      <c r="C261" t="s">
        <v>1867</v>
      </c>
      <c r="D261" t="s">
        <v>2161</v>
      </c>
      <c r="E261"/>
      <c r="F261" t="s">
        <v>2145</v>
      </c>
      <c r="G261" s="95">
        <v>45063</v>
      </c>
      <c r="H261" t="s">
        <v>150</v>
      </c>
      <c r="I261" s="77">
        <v>3.79</v>
      </c>
      <c r="J261" t="s">
        <v>363</v>
      </c>
      <c r="K261" t="s">
        <v>102</v>
      </c>
      <c r="L261" s="78">
        <v>4.4299999999999999E-2</v>
      </c>
      <c r="M261" s="78">
        <v>4.4699999999999997E-2</v>
      </c>
      <c r="N261" s="77">
        <v>4741.8</v>
      </c>
      <c r="O261" s="77">
        <v>100.83</v>
      </c>
      <c r="P261" s="77">
        <v>4.7811569399999998</v>
      </c>
      <c r="Q261" s="78">
        <v>5.1000000000000004E-3</v>
      </c>
      <c r="R261" s="78">
        <v>1E-4</v>
      </c>
      <c r="W261" s="100"/>
    </row>
    <row r="262" spans="2:23">
      <c r="B262" t="s">
        <v>2162</v>
      </c>
      <c r="C262" t="s">
        <v>1906</v>
      </c>
      <c r="D262" t="s">
        <v>2163</v>
      </c>
      <c r="E262"/>
      <c r="F262" t="s">
        <v>2164</v>
      </c>
      <c r="G262" s="95">
        <v>43185</v>
      </c>
      <c r="H262" t="s">
        <v>2165</v>
      </c>
      <c r="I262" s="77">
        <v>4.09</v>
      </c>
      <c r="J262" t="s">
        <v>953</v>
      </c>
      <c r="K262" t="s">
        <v>116</v>
      </c>
      <c r="L262" s="78">
        <v>4.2200000000000001E-2</v>
      </c>
      <c r="M262" s="78">
        <v>7.2400000000000006E-2</v>
      </c>
      <c r="N262" s="77">
        <v>915.77</v>
      </c>
      <c r="O262" s="77">
        <v>91.63</v>
      </c>
      <c r="P262" s="77">
        <v>2.3362780459942001</v>
      </c>
      <c r="Q262" s="78">
        <v>2.5000000000000001E-3</v>
      </c>
      <c r="R262" s="78">
        <v>0</v>
      </c>
      <c r="W262" s="100"/>
    </row>
    <row r="263" spans="2:23">
      <c r="B263" t="s">
        <v>2166</v>
      </c>
      <c r="C263" t="s">
        <v>1906</v>
      </c>
      <c r="D263" t="s">
        <v>2167</v>
      </c>
      <c r="E263"/>
      <c r="F263" t="s">
        <v>2168</v>
      </c>
      <c r="G263" s="95">
        <v>41816</v>
      </c>
      <c r="H263" t="s">
        <v>150</v>
      </c>
      <c r="I263" s="77">
        <v>5.83</v>
      </c>
      <c r="J263" t="s">
        <v>284</v>
      </c>
      <c r="K263" t="s">
        <v>102</v>
      </c>
      <c r="L263" s="78">
        <v>4.4999999999999998E-2</v>
      </c>
      <c r="M263" s="78">
        <v>8.1100000000000005E-2</v>
      </c>
      <c r="N263" s="77">
        <v>1211.1600000000001</v>
      </c>
      <c r="O263" s="77">
        <v>90.25</v>
      </c>
      <c r="P263" s="77">
        <v>1.0930719</v>
      </c>
      <c r="Q263" s="78">
        <v>1.1999999999999999E-3</v>
      </c>
      <c r="R263" s="78">
        <v>0</v>
      </c>
      <c r="W263" s="100"/>
    </row>
    <row r="264" spans="2:23">
      <c r="B264" t="s">
        <v>2166</v>
      </c>
      <c r="C264" t="s">
        <v>1906</v>
      </c>
      <c r="D264" t="s">
        <v>2169</v>
      </c>
      <c r="E264"/>
      <c r="F264" t="s">
        <v>2168</v>
      </c>
      <c r="G264" s="95">
        <v>42166</v>
      </c>
      <c r="H264" t="s">
        <v>150</v>
      </c>
      <c r="I264" s="77">
        <v>5.83</v>
      </c>
      <c r="J264" t="s">
        <v>284</v>
      </c>
      <c r="K264" t="s">
        <v>102</v>
      </c>
      <c r="L264" s="78">
        <v>4.4999999999999998E-2</v>
      </c>
      <c r="M264" s="78">
        <v>8.1100000000000005E-2</v>
      </c>
      <c r="N264" s="77">
        <v>818.76</v>
      </c>
      <c r="O264" s="77">
        <v>90.8</v>
      </c>
      <c r="P264" s="77">
        <v>0.74343408</v>
      </c>
      <c r="Q264" s="78">
        <v>8.0000000000000004E-4</v>
      </c>
      <c r="R264" s="78">
        <v>0</v>
      </c>
      <c r="W264" s="100"/>
    </row>
    <row r="265" spans="2:23">
      <c r="B265" t="s">
        <v>2166</v>
      </c>
      <c r="C265" t="s">
        <v>1906</v>
      </c>
      <c r="D265" t="s">
        <v>2170</v>
      </c>
      <c r="E265"/>
      <c r="F265" t="s">
        <v>2168</v>
      </c>
      <c r="G265" s="95">
        <v>42348</v>
      </c>
      <c r="H265" t="s">
        <v>150</v>
      </c>
      <c r="I265" s="77">
        <v>5.83</v>
      </c>
      <c r="J265" t="s">
        <v>284</v>
      </c>
      <c r="K265" t="s">
        <v>102</v>
      </c>
      <c r="L265" s="78">
        <v>4.4999999999999998E-2</v>
      </c>
      <c r="M265" s="78">
        <v>8.1100000000000005E-2</v>
      </c>
      <c r="N265" s="77">
        <v>753.44</v>
      </c>
      <c r="O265" s="77">
        <v>90.62</v>
      </c>
      <c r="P265" s="77">
        <v>0.68276732799999995</v>
      </c>
      <c r="Q265" s="78">
        <v>6.9999999999999999E-4</v>
      </c>
      <c r="R265" s="78">
        <v>0</v>
      </c>
      <c r="W265" s="100"/>
    </row>
    <row r="266" spans="2:23">
      <c r="B266" t="s">
        <v>2166</v>
      </c>
      <c r="C266" t="s">
        <v>1906</v>
      </c>
      <c r="D266" t="s">
        <v>2171</v>
      </c>
      <c r="E266"/>
      <c r="F266" t="s">
        <v>2168</v>
      </c>
      <c r="G266" s="95">
        <v>42439</v>
      </c>
      <c r="H266" t="s">
        <v>150</v>
      </c>
      <c r="I266" s="77">
        <v>5.83</v>
      </c>
      <c r="J266" t="s">
        <v>284</v>
      </c>
      <c r="K266" t="s">
        <v>102</v>
      </c>
      <c r="L266" s="78">
        <v>4.4999999999999998E-2</v>
      </c>
      <c r="M266" s="78">
        <v>8.1100000000000005E-2</v>
      </c>
      <c r="N266" s="77">
        <v>894.85</v>
      </c>
      <c r="O266" s="77">
        <v>91.54</v>
      </c>
      <c r="P266" s="77">
        <v>0.81914569000000004</v>
      </c>
      <c r="Q266" s="78">
        <v>8.9999999999999998E-4</v>
      </c>
      <c r="R266" s="78">
        <v>0</v>
      </c>
      <c r="W266" s="100"/>
    </row>
    <row r="267" spans="2:23">
      <c r="B267" t="s">
        <v>2166</v>
      </c>
      <c r="C267" t="s">
        <v>1906</v>
      </c>
      <c r="D267" t="s">
        <v>2172</v>
      </c>
      <c r="E267"/>
      <c r="F267" t="s">
        <v>2168</v>
      </c>
      <c r="G267" s="95">
        <v>42151</v>
      </c>
      <c r="H267" t="s">
        <v>150</v>
      </c>
      <c r="I267" s="77">
        <v>5.83</v>
      </c>
      <c r="J267" t="s">
        <v>284</v>
      </c>
      <c r="K267" t="s">
        <v>102</v>
      </c>
      <c r="L267" s="78">
        <v>4.4999999999999998E-2</v>
      </c>
      <c r="M267" s="78">
        <v>8.1100000000000005E-2</v>
      </c>
      <c r="N267" s="77">
        <v>870.19</v>
      </c>
      <c r="O267" s="77">
        <v>90.8</v>
      </c>
      <c r="P267" s="77">
        <v>0.79013252</v>
      </c>
      <c r="Q267" s="78">
        <v>8.0000000000000004E-4</v>
      </c>
      <c r="R267" s="78">
        <v>0</v>
      </c>
      <c r="W267" s="100"/>
    </row>
    <row r="268" spans="2:23">
      <c r="B268" t="s">
        <v>2166</v>
      </c>
      <c r="C268" t="s">
        <v>1906</v>
      </c>
      <c r="D268" t="s">
        <v>2173</v>
      </c>
      <c r="E268"/>
      <c r="F268" t="s">
        <v>2168</v>
      </c>
      <c r="G268" s="95">
        <v>42549</v>
      </c>
      <c r="H268" t="s">
        <v>150</v>
      </c>
      <c r="I268" s="77">
        <v>5.85</v>
      </c>
      <c r="J268" t="s">
        <v>284</v>
      </c>
      <c r="K268" t="s">
        <v>102</v>
      </c>
      <c r="L268" s="78">
        <v>4.4999999999999998E-2</v>
      </c>
      <c r="M268" s="78">
        <v>7.9899999999999999E-2</v>
      </c>
      <c r="N268" s="77">
        <v>629.42999999999995</v>
      </c>
      <c r="O268" s="77">
        <v>91.93</v>
      </c>
      <c r="P268" s="77">
        <v>0.57863499900000004</v>
      </c>
      <c r="Q268" s="78">
        <v>5.9999999999999995E-4</v>
      </c>
      <c r="R268" s="78">
        <v>0</v>
      </c>
      <c r="W268" s="100"/>
    </row>
    <row r="269" spans="2:23">
      <c r="B269" t="s">
        <v>2166</v>
      </c>
      <c r="C269" t="s">
        <v>1906</v>
      </c>
      <c r="D269" t="s">
        <v>2174</v>
      </c>
      <c r="E269"/>
      <c r="F269" t="s">
        <v>2168</v>
      </c>
      <c r="G269" s="95">
        <v>42604</v>
      </c>
      <c r="H269" t="s">
        <v>150</v>
      </c>
      <c r="I269" s="77">
        <v>5.83</v>
      </c>
      <c r="J269" t="s">
        <v>284</v>
      </c>
      <c r="K269" t="s">
        <v>102</v>
      </c>
      <c r="L269" s="78">
        <v>4.4999999999999998E-2</v>
      </c>
      <c r="M269" s="78">
        <v>8.1100000000000005E-2</v>
      </c>
      <c r="N269" s="77">
        <v>823.09</v>
      </c>
      <c r="O269" s="77">
        <v>90.71</v>
      </c>
      <c r="P269" s="77">
        <v>0.74662493900000004</v>
      </c>
      <c r="Q269" s="78">
        <v>8.0000000000000004E-4</v>
      </c>
      <c r="R269" s="78">
        <v>0</v>
      </c>
      <c r="W269" s="100"/>
    </row>
    <row r="270" spans="2:23">
      <c r="B270" t="s">
        <v>2166</v>
      </c>
      <c r="C270" t="s">
        <v>1906</v>
      </c>
      <c r="D270" t="s">
        <v>2175</v>
      </c>
      <c r="E270"/>
      <c r="F270" t="s">
        <v>2168</v>
      </c>
      <c r="G270" s="95">
        <v>42625</v>
      </c>
      <c r="H270" t="s">
        <v>150</v>
      </c>
      <c r="I270" s="77">
        <v>5.83</v>
      </c>
      <c r="J270" t="s">
        <v>284</v>
      </c>
      <c r="K270" t="s">
        <v>102</v>
      </c>
      <c r="L270" s="78">
        <v>4.4999999999999998E-2</v>
      </c>
      <c r="M270" s="78">
        <v>8.1100000000000005E-2</v>
      </c>
      <c r="N270" s="77">
        <v>337.26</v>
      </c>
      <c r="O270" s="77">
        <v>90.71</v>
      </c>
      <c r="P270" s="77">
        <v>0.30592854600000002</v>
      </c>
      <c r="Q270" s="78">
        <v>2.9999999999999997E-4</v>
      </c>
      <c r="R270" s="78">
        <v>0</v>
      </c>
      <c r="W270" s="100"/>
    </row>
    <row r="271" spans="2:23">
      <c r="B271" t="s">
        <v>2166</v>
      </c>
      <c r="C271" t="s">
        <v>1906</v>
      </c>
      <c r="D271" t="s">
        <v>2176</v>
      </c>
      <c r="E271"/>
      <c r="F271" t="s">
        <v>2168</v>
      </c>
      <c r="G271" s="95">
        <v>42716</v>
      </c>
      <c r="H271" t="s">
        <v>150</v>
      </c>
      <c r="I271" s="77">
        <v>5.83</v>
      </c>
      <c r="J271" t="s">
        <v>284</v>
      </c>
      <c r="K271" t="s">
        <v>102</v>
      </c>
      <c r="L271" s="78">
        <v>4.4999999999999998E-2</v>
      </c>
      <c r="M271" s="78">
        <v>8.1100000000000005E-2</v>
      </c>
      <c r="N271" s="77">
        <v>255.16</v>
      </c>
      <c r="O271" s="77">
        <v>90.89</v>
      </c>
      <c r="P271" s="77">
        <v>0.23191492399999999</v>
      </c>
      <c r="Q271" s="78">
        <v>2.0000000000000001E-4</v>
      </c>
      <c r="R271" s="78">
        <v>0</v>
      </c>
      <c r="W271" s="100"/>
    </row>
    <row r="272" spans="2:23">
      <c r="B272" t="s">
        <v>2166</v>
      </c>
      <c r="C272" t="s">
        <v>1906</v>
      </c>
      <c r="D272" t="s">
        <v>2177</v>
      </c>
      <c r="E272"/>
      <c r="F272" t="s">
        <v>2168</v>
      </c>
      <c r="G272" s="95">
        <v>42803</v>
      </c>
      <c r="H272" t="s">
        <v>150</v>
      </c>
      <c r="I272" s="77">
        <v>5.83</v>
      </c>
      <c r="J272" t="s">
        <v>284</v>
      </c>
      <c r="K272" t="s">
        <v>102</v>
      </c>
      <c r="L272" s="78">
        <v>4.4999999999999998E-2</v>
      </c>
      <c r="M272" s="78">
        <v>8.1100000000000005E-2</v>
      </c>
      <c r="N272" s="77">
        <v>1635.23</v>
      </c>
      <c r="O272" s="77">
        <v>91.44</v>
      </c>
      <c r="P272" s="77">
        <v>1.4952543119999999</v>
      </c>
      <c r="Q272" s="78">
        <v>1.6000000000000001E-3</v>
      </c>
      <c r="R272" s="78">
        <v>0</v>
      </c>
      <c r="W272" s="100"/>
    </row>
    <row r="273" spans="2:23">
      <c r="B273" t="s">
        <v>2166</v>
      </c>
      <c r="C273" t="s">
        <v>1906</v>
      </c>
      <c r="D273" t="s">
        <v>2178</v>
      </c>
      <c r="E273"/>
      <c r="F273" t="s">
        <v>2168</v>
      </c>
      <c r="G273" s="95">
        <v>42898</v>
      </c>
      <c r="H273" t="s">
        <v>150</v>
      </c>
      <c r="I273" s="77">
        <v>5.83</v>
      </c>
      <c r="J273" t="s">
        <v>284</v>
      </c>
      <c r="K273" t="s">
        <v>102</v>
      </c>
      <c r="L273" s="78">
        <v>4.4999999999999998E-2</v>
      </c>
      <c r="M273" s="78">
        <v>8.1100000000000005E-2</v>
      </c>
      <c r="N273" s="77">
        <v>307.54000000000002</v>
      </c>
      <c r="O273" s="77">
        <v>90.98</v>
      </c>
      <c r="P273" s="77">
        <v>0.27979989199999999</v>
      </c>
      <c r="Q273" s="78">
        <v>2.9999999999999997E-4</v>
      </c>
      <c r="R273" s="78">
        <v>0</v>
      </c>
      <c r="W273" s="100"/>
    </row>
    <row r="274" spans="2:23">
      <c r="B274" t="s">
        <v>2166</v>
      </c>
      <c r="C274" t="s">
        <v>1906</v>
      </c>
      <c r="D274" t="s">
        <v>2179</v>
      </c>
      <c r="E274"/>
      <c r="F274" t="s">
        <v>2168</v>
      </c>
      <c r="G274" s="95">
        <v>42989</v>
      </c>
      <c r="H274" t="s">
        <v>150</v>
      </c>
      <c r="I274" s="77">
        <v>5.83</v>
      </c>
      <c r="J274" t="s">
        <v>284</v>
      </c>
      <c r="K274" t="s">
        <v>102</v>
      </c>
      <c r="L274" s="78">
        <v>4.4999999999999998E-2</v>
      </c>
      <c r="M274" s="78">
        <v>8.1100000000000005E-2</v>
      </c>
      <c r="N274" s="77">
        <v>387.54</v>
      </c>
      <c r="O274" s="77">
        <v>91.35</v>
      </c>
      <c r="P274" s="77">
        <v>0.35401779</v>
      </c>
      <c r="Q274" s="78">
        <v>4.0000000000000002E-4</v>
      </c>
      <c r="R274" s="78">
        <v>0</v>
      </c>
      <c r="W274" s="100"/>
    </row>
    <row r="275" spans="2:23">
      <c r="B275" t="s">
        <v>2166</v>
      </c>
      <c r="C275" t="s">
        <v>1906</v>
      </c>
      <c r="D275" t="s">
        <v>2180</v>
      </c>
      <c r="E275"/>
      <c r="F275" t="s">
        <v>2168</v>
      </c>
      <c r="G275" s="95">
        <v>43080</v>
      </c>
      <c r="H275" t="s">
        <v>150</v>
      </c>
      <c r="I275" s="77">
        <v>5.83</v>
      </c>
      <c r="J275" t="s">
        <v>284</v>
      </c>
      <c r="K275" t="s">
        <v>102</v>
      </c>
      <c r="L275" s="78">
        <v>4.4999999999999998E-2</v>
      </c>
      <c r="M275" s="78">
        <v>8.1100000000000005E-2</v>
      </c>
      <c r="N275" s="77">
        <v>120.07</v>
      </c>
      <c r="O275" s="77">
        <v>90.71</v>
      </c>
      <c r="P275" s="77">
        <v>0.108915497</v>
      </c>
      <c r="Q275" s="78">
        <v>1E-4</v>
      </c>
      <c r="R275" s="78">
        <v>0</v>
      </c>
      <c r="W275" s="100"/>
    </row>
    <row r="276" spans="2:23">
      <c r="B276" t="s">
        <v>2166</v>
      </c>
      <c r="C276" t="s">
        <v>1906</v>
      </c>
      <c r="D276" t="s">
        <v>2181</v>
      </c>
      <c r="E276"/>
      <c r="F276" t="s">
        <v>2168</v>
      </c>
      <c r="G276" s="95">
        <v>43171</v>
      </c>
      <c r="H276" t="s">
        <v>150</v>
      </c>
      <c r="I276" s="77">
        <v>5.73</v>
      </c>
      <c r="J276" t="s">
        <v>284</v>
      </c>
      <c r="K276" t="s">
        <v>102</v>
      </c>
      <c r="L276" s="78">
        <v>4.4999999999999998E-2</v>
      </c>
      <c r="M276" s="78">
        <v>8.1799999999999998E-2</v>
      </c>
      <c r="N276" s="77">
        <v>89.72</v>
      </c>
      <c r="O276" s="77">
        <v>91.35</v>
      </c>
      <c r="P276" s="77">
        <v>8.1959219999999999E-2</v>
      </c>
      <c r="Q276" s="78">
        <v>1E-4</v>
      </c>
      <c r="R276" s="78">
        <v>0</v>
      </c>
      <c r="W276" s="100"/>
    </row>
    <row r="277" spans="2:23">
      <c r="B277" t="s">
        <v>2166</v>
      </c>
      <c r="C277" t="s">
        <v>1906</v>
      </c>
      <c r="D277" t="s">
        <v>2182</v>
      </c>
      <c r="E277"/>
      <c r="F277" t="s">
        <v>2168</v>
      </c>
      <c r="G277" s="95">
        <v>43341</v>
      </c>
      <c r="H277" t="s">
        <v>150</v>
      </c>
      <c r="I277" s="77">
        <v>5.87</v>
      </c>
      <c r="J277" t="s">
        <v>284</v>
      </c>
      <c r="K277" t="s">
        <v>102</v>
      </c>
      <c r="L277" s="78">
        <v>4.4999999999999998E-2</v>
      </c>
      <c r="M277" s="78">
        <v>7.85E-2</v>
      </c>
      <c r="N277" s="77">
        <v>225.08</v>
      </c>
      <c r="O277" s="77">
        <v>91.35</v>
      </c>
      <c r="P277" s="77">
        <v>0.20561057999999999</v>
      </c>
      <c r="Q277" s="78">
        <v>2.0000000000000001E-4</v>
      </c>
      <c r="R277" s="78">
        <v>0</v>
      </c>
      <c r="W277" s="100"/>
    </row>
    <row r="278" spans="2:23">
      <c r="B278" t="s">
        <v>2166</v>
      </c>
      <c r="C278" t="s">
        <v>1906</v>
      </c>
      <c r="D278" t="s">
        <v>2183</v>
      </c>
      <c r="E278"/>
      <c r="F278" t="s">
        <v>2168</v>
      </c>
      <c r="G278" s="95">
        <v>43990</v>
      </c>
      <c r="H278" t="s">
        <v>150</v>
      </c>
      <c r="I278" s="77">
        <v>5.83</v>
      </c>
      <c r="J278" t="s">
        <v>284</v>
      </c>
      <c r="K278" t="s">
        <v>102</v>
      </c>
      <c r="L278" s="78">
        <v>4.4999999999999998E-2</v>
      </c>
      <c r="M278" s="78">
        <v>8.1100000000000005E-2</v>
      </c>
      <c r="N278" s="77">
        <v>232.15</v>
      </c>
      <c r="O278" s="77">
        <v>89.99</v>
      </c>
      <c r="P278" s="77">
        <v>0.20891178499999999</v>
      </c>
      <c r="Q278" s="78">
        <v>2.0000000000000001E-4</v>
      </c>
      <c r="R278" s="78">
        <v>0</v>
      </c>
      <c r="W278" s="100"/>
    </row>
    <row r="279" spans="2:23">
      <c r="B279" t="s">
        <v>2166</v>
      </c>
      <c r="C279" t="s">
        <v>1906</v>
      </c>
      <c r="D279" t="s">
        <v>2184</v>
      </c>
      <c r="E279"/>
      <c r="F279" t="s">
        <v>2168</v>
      </c>
      <c r="G279" s="95">
        <v>41893</v>
      </c>
      <c r="H279" t="s">
        <v>150</v>
      </c>
      <c r="I279" s="77">
        <v>5.83</v>
      </c>
      <c r="J279" t="s">
        <v>284</v>
      </c>
      <c r="K279" t="s">
        <v>102</v>
      </c>
      <c r="L279" s="78">
        <v>4.4999999999999998E-2</v>
      </c>
      <c r="M279" s="78">
        <v>8.1100000000000005E-2</v>
      </c>
      <c r="N279" s="77">
        <v>237.62</v>
      </c>
      <c r="O279" s="77">
        <v>89.9</v>
      </c>
      <c r="P279" s="77">
        <v>0.21362038</v>
      </c>
      <c r="Q279" s="78">
        <v>2.0000000000000001E-4</v>
      </c>
      <c r="R279" s="78">
        <v>0</v>
      </c>
      <c r="W279" s="100"/>
    </row>
    <row r="280" spans="2:23">
      <c r="B280" t="s">
        <v>2166</v>
      </c>
      <c r="C280" t="s">
        <v>1906</v>
      </c>
      <c r="D280" t="s">
        <v>2185</v>
      </c>
      <c r="E280"/>
      <c r="F280" t="s">
        <v>2168</v>
      </c>
      <c r="G280" s="95">
        <v>42257</v>
      </c>
      <c r="H280" t="s">
        <v>150</v>
      </c>
      <c r="I280" s="77">
        <v>5.83</v>
      </c>
      <c r="J280" t="s">
        <v>284</v>
      </c>
      <c r="K280" t="s">
        <v>102</v>
      </c>
      <c r="L280" s="78">
        <v>4.4999999999999998E-2</v>
      </c>
      <c r="M280" s="78">
        <v>8.1100000000000005E-2</v>
      </c>
      <c r="N280" s="77">
        <v>435.09</v>
      </c>
      <c r="O280" s="77">
        <v>90.16</v>
      </c>
      <c r="P280" s="77">
        <v>0.39227714400000002</v>
      </c>
      <c r="Q280" s="78">
        <v>4.0000000000000002E-4</v>
      </c>
      <c r="R280" s="78">
        <v>0</v>
      </c>
      <c r="W280" s="100"/>
    </row>
    <row r="281" spans="2:23">
      <c r="B281" t="s">
        <v>1866</v>
      </c>
      <c r="C281" t="s">
        <v>1867</v>
      </c>
      <c r="D281" t="s">
        <v>2186</v>
      </c>
      <c r="E281"/>
      <c r="F281" t="s">
        <v>211</v>
      </c>
      <c r="G281" s="95"/>
      <c r="H281" t="s">
        <v>212</v>
      </c>
      <c r="I281" s="77">
        <v>0.01</v>
      </c>
      <c r="J281" t="s">
        <v>123</v>
      </c>
      <c r="K281" t="s">
        <v>102</v>
      </c>
      <c r="L281" s="78">
        <v>0</v>
      </c>
      <c r="M281" s="78">
        <v>1E-4</v>
      </c>
      <c r="N281" s="77">
        <v>-21.94</v>
      </c>
      <c r="O281" s="77">
        <v>166.88372100000001</v>
      </c>
      <c r="P281" s="77">
        <v>-3.6614288387400003E-2</v>
      </c>
      <c r="Q281" s="78">
        <v>0</v>
      </c>
      <c r="R281" s="78">
        <v>0</v>
      </c>
    </row>
    <row r="282" spans="2:23">
      <c r="B282" t="s">
        <v>1866</v>
      </c>
      <c r="C282" t="s">
        <v>1867</v>
      </c>
      <c r="D282" t="s">
        <v>2187</v>
      </c>
      <c r="F282" t="s">
        <v>211</v>
      </c>
      <c r="G282" s="95"/>
      <c r="H282" t="s">
        <v>212</v>
      </c>
      <c r="I282" s="77">
        <v>0.01</v>
      </c>
      <c r="J282" t="s">
        <v>123</v>
      </c>
      <c r="K282" t="s">
        <v>102</v>
      </c>
      <c r="L282" s="78">
        <v>0</v>
      </c>
      <c r="M282" s="78">
        <v>1E-4</v>
      </c>
      <c r="N282" s="77">
        <v>-1.84</v>
      </c>
      <c r="O282" s="77">
        <v>100</v>
      </c>
      <c r="P282" s="77">
        <v>-1.8400000000000001E-3</v>
      </c>
      <c r="Q282" s="78">
        <v>0</v>
      </c>
      <c r="R282" s="78">
        <v>0</v>
      </c>
    </row>
    <row r="283" spans="2:23">
      <c r="B283" t="s">
        <v>1866</v>
      </c>
      <c r="C283" t="s">
        <v>1867</v>
      </c>
      <c r="D283" t="s">
        <v>2188</v>
      </c>
      <c r="F283" t="s">
        <v>211</v>
      </c>
      <c r="G283" s="95"/>
      <c r="H283" t="s">
        <v>212</v>
      </c>
      <c r="I283" s="77">
        <v>0.01</v>
      </c>
      <c r="J283" t="s">
        <v>123</v>
      </c>
      <c r="K283" t="s">
        <v>102</v>
      </c>
      <c r="L283" s="78">
        <v>0</v>
      </c>
      <c r="M283" s="78">
        <v>1E-4</v>
      </c>
      <c r="N283" s="77">
        <v>-0.02</v>
      </c>
      <c r="O283" s="77">
        <v>100</v>
      </c>
      <c r="P283" s="77">
        <v>-2.0000000000000002E-5</v>
      </c>
      <c r="Q283" s="78">
        <v>0</v>
      </c>
      <c r="R283" s="78">
        <v>0</v>
      </c>
    </row>
    <row r="284" spans="2:23">
      <c r="B284" t="s">
        <v>2189</v>
      </c>
      <c r="C284" t="s">
        <v>1906</v>
      </c>
      <c r="D284" t="s">
        <v>2190</v>
      </c>
      <c r="E284"/>
      <c r="F284" t="s">
        <v>211</v>
      </c>
      <c r="G284" s="95">
        <v>43373</v>
      </c>
      <c r="H284" t="s">
        <v>212</v>
      </c>
      <c r="I284" s="77">
        <v>4.24</v>
      </c>
      <c r="J284" t="s">
        <v>953</v>
      </c>
      <c r="K284" t="s">
        <v>113</v>
      </c>
      <c r="L284" s="78">
        <v>3.0300000000000001E-2</v>
      </c>
      <c r="M284" s="78">
        <v>8.0299999999999996E-2</v>
      </c>
      <c r="N284" s="77">
        <v>2407.69</v>
      </c>
      <c r="O284" s="77">
        <v>81.900000000000006</v>
      </c>
      <c r="P284" s="77">
        <v>9.212116400487</v>
      </c>
      <c r="Q284" s="78">
        <v>9.7999999999999997E-3</v>
      </c>
      <c r="R284" s="78">
        <v>1E-4</v>
      </c>
      <c r="W284" s="100"/>
    </row>
    <row r="285" spans="2:23">
      <c r="B285" t="s">
        <v>2191</v>
      </c>
      <c r="C285" t="s">
        <v>1906</v>
      </c>
      <c r="D285" t="s">
        <v>2192</v>
      </c>
      <c r="E285"/>
      <c r="F285" t="s">
        <v>211</v>
      </c>
      <c r="G285" s="95">
        <v>43550</v>
      </c>
      <c r="H285" t="s">
        <v>212</v>
      </c>
      <c r="I285" s="77">
        <v>2.12</v>
      </c>
      <c r="J285" t="s">
        <v>953</v>
      </c>
      <c r="K285" t="s">
        <v>106</v>
      </c>
      <c r="L285" s="78">
        <v>8.2500000000000004E-2</v>
      </c>
      <c r="M285" s="78">
        <v>8.5000000000000006E-2</v>
      </c>
      <c r="N285" s="77">
        <v>1400</v>
      </c>
      <c r="O285" s="77">
        <v>102.51</v>
      </c>
      <c r="P285" s="77">
        <v>5.2985368800000003</v>
      </c>
      <c r="Q285" s="78">
        <v>5.5999999999999999E-3</v>
      </c>
      <c r="R285" s="78">
        <v>1E-4</v>
      </c>
      <c r="W285" s="100"/>
    </row>
    <row r="286" spans="2:23">
      <c r="B286" t="s">
        <v>2193</v>
      </c>
      <c r="C286" t="s">
        <v>1906</v>
      </c>
      <c r="D286" t="s">
        <v>2194</v>
      </c>
      <c r="E286"/>
      <c r="F286" t="s">
        <v>211</v>
      </c>
      <c r="G286" s="95">
        <v>41534</v>
      </c>
      <c r="H286" t="s">
        <v>212</v>
      </c>
      <c r="I286" s="77">
        <v>5.55</v>
      </c>
      <c r="J286" t="s">
        <v>112</v>
      </c>
      <c r="K286" t="s">
        <v>102</v>
      </c>
      <c r="L286" s="78">
        <v>3.9800000000000002E-2</v>
      </c>
      <c r="M286" s="78">
        <v>3.2099999999999997E-2</v>
      </c>
      <c r="N286" s="77">
        <v>18976.66</v>
      </c>
      <c r="O286" s="77">
        <v>116.24</v>
      </c>
      <c r="P286" s="77">
        <v>22.058469584000001</v>
      </c>
      <c r="Q286" s="78">
        <v>2.35E-2</v>
      </c>
      <c r="R286" s="78">
        <v>2.9999999999999997E-4</v>
      </c>
      <c r="W286" s="100"/>
    </row>
    <row r="287" spans="2:23">
      <c r="B287" t="s">
        <v>2195</v>
      </c>
      <c r="C287" t="s">
        <v>1906</v>
      </c>
      <c r="D287" t="s">
        <v>2196</v>
      </c>
      <c r="E287"/>
      <c r="F287" t="s">
        <v>211</v>
      </c>
      <c r="G287" s="95">
        <v>44553</v>
      </c>
      <c r="H287" t="s">
        <v>212</v>
      </c>
      <c r="I287" s="77">
        <v>2.6</v>
      </c>
      <c r="J287" t="s">
        <v>2197</v>
      </c>
      <c r="K287" t="s">
        <v>110</v>
      </c>
      <c r="L287" s="78">
        <v>6.1100000000000002E-2</v>
      </c>
      <c r="M287" s="78">
        <v>6.93E-2</v>
      </c>
      <c r="N287" s="77">
        <v>1357.35</v>
      </c>
      <c r="O287" s="77">
        <v>100.13</v>
      </c>
      <c r="P287" s="77">
        <v>5.4818526461369999</v>
      </c>
      <c r="Q287" s="78">
        <v>5.7999999999999996E-3</v>
      </c>
      <c r="R287" s="78">
        <v>1E-4</v>
      </c>
      <c r="W287" s="100"/>
    </row>
    <row r="288" spans="2:23">
      <c r="B288" t="s">
        <v>2195</v>
      </c>
      <c r="C288" t="s">
        <v>1906</v>
      </c>
      <c r="D288" t="s">
        <v>2198</v>
      </c>
      <c r="E288"/>
      <c r="F288" t="s">
        <v>211</v>
      </c>
      <c r="G288" s="95">
        <v>44585</v>
      </c>
      <c r="H288" t="s">
        <v>212</v>
      </c>
      <c r="I288" s="77">
        <v>2.6</v>
      </c>
      <c r="J288" t="s">
        <v>2197</v>
      </c>
      <c r="K288" t="s">
        <v>110</v>
      </c>
      <c r="L288" s="78">
        <v>6.1100000000000002E-2</v>
      </c>
      <c r="M288" s="78">
        <v>6.9599999999999995E-2</v>
      </c>
      <c r="N288" s="77">
        <v>142.09</v>
      </c>
      <c r="O288" s="77">
        <v>100.13</v>
      </c>
      <c r="P288" s="77">
        <v>0.57385084354780003</v>
      </c>
      <c r="Q288" s="78">
        <v>5.9999999999999995E-4</v>
      </c>
      <c r="R288" s="78">
        <v>0</v>
      </c>
      <c r="W288" s="100"/>
    </row>
    <row r="289" spans="2:23">
      <c r="B289" t="s">
        <v>2195</v>
      </c>
      <c r="C289" t="s">
        <v>1906</v>
      </c>
      <c r="D289" t="s">
        <v>2199</v>
      </c>
      <c r="E289"/>
      <c r="F289" t="s">
        <v>211</v>
      </c>
      <c r="G289" s="95">
        <v>44553</v>
      </c>
      <c r="H289" t="s">
        <v>212</v>
      </c>
      <c r="I289" s="77">
        <v>2.6</v>
      </c>
      <c r="J289" t="s">
        <v>2197</v>
      </c>
      <c r="K289" t="s">
        <v>110</v>
      </c>
      <c r="L289" s="78">
        <v>6.1100000000000002E-2</v>
      </c>
      <c r="M289" s="78">
        <v>6.9599999999999995E-2</v>
      </c>
      <c r="N289" s="77">
        <v>17.95</v>
      </c>
      <c r="O289" s="77">
        <v>100.12</v>
      </c>
      <c r="P289" s="77">
        <v>7.2486409436000002E-2</v>
      </c>
      <c r="Q289" s="78">
        <v>1E-4</v>
      </c>
      <c r="R289" s="78">
        <v>0</v>
      </c>
      <c r="W289" s="100"/>
    </row>
    <row r="290" spans="2:23">
      <c r="B290" t="s">
        <v>2195</v>
      </c>
      <c r="C290" t="s">
        <v>1906</v>
      </c>
      <c r="D290" t="s">
        <v>2200</v>
      </c>
      <c r="E290"/>
      <c r="F290" t="s">
        <v>211</v>
      </c>
      <c r="G290" s="95">
        <v>44671</v>
      </c>
      <c r="H290" t="s">
        <v>212</v>
      </c>
      <c r="I290" s="77">
        <v>2.6</v>
      </c>
      <c r="J290" t="s">
        <v>2197</v>
      </c>
      <c r="K290" t="s">
        <v>110</v>
      </c>
      <c r="L290" s="78">
        <v>6.1100000000000002E-2</v>
      </c>
      <c r="M290" s="78">
        <v>6.9599999999999995E-2</v>
      </c>
      <c r="N290" s="77">
        <v>11.22</v>
      </c>
      <c r="O290" s="77">
        <v>100.13</v>
      </c>
      <c r="P290" s="77">
        <v>4.5313579172399997E-2</v>
      </c>
      <c r="Q290" s="78">
        <v>0</v>
      </c>
      <c r="R290" s="78">
        <v>0</v>
      </c>
      <c r="W290" s="100"/>
    </row>
    <row r="291" spans="2:23">
      <c r="B291" t="s">
        <v>2195</v>
      </c>
      <c r="C291" t="s">
        <v>1906</v>
      </c>
      <c r="D291" t="s">
        <v>2201</v>
      </c>
      <c r="E291"/>
      <c r="F291" t="s">
        <v>211</v>
      </c>
      <c r="G291" s="95">
        <v>44742</v>
      </c>
      <c r="H291" t="s">
        <v>212</v>
      </c>
      <c r="I291" s="77">
        <v>2.6</v>
      </c>
      <c r="J291" t="s">
        <v>2197</v>
      </c>
      <c r="K291" t="s">
        <v>110</v>
      </c>
      <c r="L291" s="78">
        <v>6.1100000000000002E-2</v>
      </c>
      <c r="M291" s="78">
        <v>6.9599999999999995E-2</v>
      </c>
      <c r="N291" s="77">
        <v>67.31</v>
      </c>
      <c r="O291" s="77">
        <v>100.13</v>
      </c>
      <c r="P291" s="77">
        <v>0.27184108860020001</v>
      </c>
      <c r="Q291" s="78">
        <v>2.9999999999999997E-4</v>
      </c>
      <c r="R291" s="78">
        <v>0</v>
      </c>
      <c r="W291" s="100"/>
    </row>
    <row r="292" spans="2:23">
      <c r="B292" t="s">
        <v>2202</v>
      </c>
      <c r="C292" t="s">
        <v>1906</v>
      </c>
      <c r="D292" t="s">
        <v>2203</v>
      </c>
      <c r="E292"/>
      <c r="F292" t="s">
        <v>211</v>
      </c>
      <c r="G292" s="95">
        <v>44871</v>
      </c>
      <c r="H292" t="s">
        <v>212</v>
      </c>
      <c r="I292" s="77">
        <v>5.19</v>
      </c>
      <c r="J292" t="s">
        <v>363</v>
      </c>
      <c r="K292" t="s">
        <v>102</v>
      </c>
      <c r="L292" s="78">
        <v>0.05</v>
      </c>
      <c r="M292" s="78">
        <v>6.3700000000000007E-2</v>
      </c>
      <c r="N292" s="77">
        <v>4940.1899999999996</v>
      </c>
      <c r="O292" s="77">
        <v>96.85</v>
      </c>
      <c r="P292" s="77">
        <v>4.7845740149999996</v>
      </c>
      <c r="Q292" s="78">
        <v>5.1000000000000004E-3</v>
      </c>
      <c r="R292" s="78">
        <v>1E-4</v>
      </c>
      <c r="W292" s="100"/>
    </row>
    <row r="293" spans="2:23">
      <c r="B293" t="s">
        <v>2202</v>
      </c>
      <c r="C293" t="s">
        <v>1906</v>
      </c>
      <c r="D293" t="s">
        <v>2204</v>
      </c>
      <c r="E293"/>
      <c r="F293" t="s">
        <v>211</v>
      </c>
      <c r="G293" s="95">
        <v>44969</v>
      </c>
      <c r="H293" t="s">
        <v>212</v>
      </c>
      <c r="I293" s="77">
        <v>5.19</v>
      </c>
      <c r="J293" t="s">
        <v>363</v>
      </c>
      <c r="K293" t="s">
        <v>102</v>
      </c>
      <c r="L293" s="78">
        <v>0.05</v>
      </c>
      <c r="M293" s="78">
        <v>6.0999999999999999E-2</v>
      </c>
      <c r="N293" s="77">
        <v>3489.11</v>
      </c>
      <c r="O293" s="77">
        <v>97.62</v>
      </c>
      <c r="P293" s="77">
        <v>3.406069182</v>
      </c>
      <c r="Q293" s="78">
        <v>3.5999999999999999E-3</v>
      </c>
      <c r="R293" s="78">
        <v>0</v>
      </c>
      <c r="W293" s="100"/>
    </row>
    <row r="294" spans="2:23">
      <c r="B294" t="s">
        <v>2202</v>
      </c>
      <c r="C294" t="s">
        <v>1906</v>
      </c>
      <c r="D294" t="s">
        <v>2205</v>
      </c>
      <c r="E294"/>
      <c r="F294" t="s">
        <v>211</v>
      </c>
      <c r="G294" s="95">
        <v>45018</v>
      </c>
      <c r="H294" t="s">
        <v>212</v>
      </c>
      <c r="I294" s="77">
        <v>5.19</v>
      </c>
      <c r="J294" t="s">
        <v>363</v>
      </c>
      <c r="K294" t="s">
        <v>102</v>
      </c>
      <c r="L294" s="78">
        <v>0.05</v>
      </c>
      <c r="M294" s="78">
        <v>4.2599999999999999E-2</v>
      </c>
      <c r="N294" s="77">
        <v>1666.99</v>
      </c>
      <c r="O294" s="77">
        <v>106.07</v>
      </c>
      <c r="P294" s="77">
        <v>1.768176293</v>
      </c>
      <c r="Q294" s="78">
        <v>1.9E-3</v>
      </c>
      <c r="R294" s="78">
        <v>0</v>
      </c>
      <c r="W294" s="100"/>
    </row>
    <row r="295" spans="2:23">
      <c r="B295" s="79" t="s">
        <v>2206</v>
      </c>
      <c r="G295" s="100"/>
      <c r="I295" s="81">
        <v>0</v>
      </c>
      <c r="M295" s="80">
        <v>0</v>
      </c>
      <c r="N295" s="81">
        <v>0</v>
      </c>
      <c r="P295" s="81">
        <v>0</v>
      </c>
      <c r="Q295" s="80">
        <v>0</v>
      </c>
      <c r="R295" s="80">
        <v>0</v>
      </c>
    </row>
    <row r="296" spans="2:23">
      <c r="B296" t="s">
        <v>211</v>
      </c>
      <c r="D296" t="s">
        <v>211</v>
      </c>
      <c r="F296" t="s">
        <v>211</v>
      </c>
      <c r="G296" s="100"/>
      <c r="I296" s="77">
        <v>0</v>
      </c>
      <c r="J296" t="s">
        <v>211</v>
      </c>
      <c r="K296" t="s">
        <v>211</v>
      </c>
      <c r="L296" s="78">
        <v>0</v>
      </c>
      <c r="M296" s="78">
        <v>0</v>
      </c>
      <c r="N296" s="77">
        <v>0</v>
      </c>
      <c r="O296" s="77">
        <v>0</v>
      </c>
      <c r="P296" s="77">
        <v>0</v>
      </c>
      <c r="Q296" s="78">
        <v>0</v>
      </c>
      <c r="R296" s="78">
        <v>0</v>
      </c>
    </row>
    <row r="297" spans="2:23">
      <c r="B297" s="79" t="s">
        <v>2207</v>
      </c>
      <c r="G297" s="100"/>
      <c r="I297" s="81">
        <v>0</v>
      </c>
      <c r="M297" s="80">
        <v>0</v>
      </c>
      <c r="N297" s="81">
        <v>0</v>
      </c>
      <c r="P297" s="81">
        <v>0</v>
      </c>
      <c r="Q297" s="80">
        <v>0</v>
      </c>
      <c r="R297" s="80">
        <v>0</v>
      </c>
    </row>
    <row r="298" spans="2:23">
      <c r="B298" s="79" t="s">
        <v>2208</v>
      </c>
      <c r="G298" s="100"/>
      <c r="I298" s="81">
        <v>0</v>
      </c>
      <c r="M298" s="80">
        <v>0</v>
      </c>
      <c r="N298" s="81">
        <v>0</v>
      </c>
      <c r="P298" s="81">
        <v>0</v>
      </c>
      <c r="Q298" s="80">
        <v>0</v>
      </c>
      <c r="R298" s="80">
        <v>0</v>
      </c>
    </row>
    <row r="299" spans="2:23">
      <c r="B299" t="s">
        <v>211</v>
      </c>
      <c r="D299" t="s">
        <v>211</v>
      </c>
      <c r="F299" t="s">
        <v>211</v>
      </c>
      <c r="G299" s="100"/>
      <c r="I299" s="77">
        <v>0</v>
      </c>
      <c r="J299" t="s">
        <v>211</v>
      </c>
      <c r="K299" t="s">
        <v>211</v>
      </c>
      <c r="L299" s="78">
        <v>0</v>
      </c>
      <c r="M299" s="78">
        <v>0</v>
      </c>
      <c r="N299" s="77">
        <v>0</v>
      </c>
      <c r="O299" s="77">
        <v>0</v>
      </c>
      <c r="P299" s="77">
        <v>0</v>
      </c>
      <c r="Q299" s="78">
        <v>0</v>
      </c>
      <c r="R299" s="78">
        <v>0</v>
      </c>
    </row>
    <row r="300" spans="2:23">
      <c r="B300" s="79" t="s">
        <v>2209</v>
      </c>
      <c r="G300" s="100"/>
      <c r="I300" s="81">
        <v>0</v>
      </c>
      <c r="M300" s="80">
        <v>0</v>
      </c>
      <c r="N300" s="81">
        <v>0</v>
      </c>
      <c r="P300" s="81">
        <v>0</v>
      </c>
      <c r="Q300" s="80">
        <v>0</v>
      </c>
      <c r="R300" s="80">
        <v>0</v>
      </c>
    </row>
    <row r="301" spans="2:23">
      <c r="B301" t="s">
        <v>211</v>
      </c>
      <c r="D301" t="s">
        <v>211</v>
      </c>
      <c r="F301" t="s">
        <v>211</v>
      </c>
      <c r="G301" s="100"/>
      <c r="I301" s="77">
        <v>0</v>
      </c>
      <c r="J301" t="s">
        <v>211</v>
      </c>
      <c r="K301" t="s">
        <v>211</v>
      </c>
      <c r="L301" s="78">
        <v>0</v>
      </c>
      <c r="M301" s="78">
        <v>0</v>
      </c>
      <c r="N301" s="77">
        <v>0</v>
      </c>
      <c r="O301" s="77">
        <v>0</v>
      </c>
      <c r="P301" s="77">
        <v>0</v>
      </c>
      <c r="Q301" s="78">
        <v>0</v>
      </c>
      <c r="R301" s="78">
        <v>0</v>
      </c>
    </row>
    <row r="302" spans="2:23">
      <c r="B302" s="79" t="s">
        <v>2210</v>
      </c>
      <c r="G302" s="100"/>
      <c r="I302" s="81">
        <v>0</v>
      </c>
      <c r="M302" s="80">
        <v>0</v>
      </c>
      <c r="N302" s="81">
        <v>0</v>
      </c>
      <c r="P302" s="81">
        <v>0</v>
      </c>
      <c r="Q302" s="80">
        <v>0</v>
      </c>
      <c r="R302" s="80">
        <v>0</v>
      </c>
    </row>
    <row r="303" spans="2:23">
      <c r="B303" t="s">
        <v>211</v>
      </c>
      <c r="D303" t="s">
        <v>211</v>
      </c>
      <c r="F303" t="s">
        <v>211</v>
      </c>
      <c r="G303" s="100"/>
      <c r="I303" s="77">
        <v>0</v>
      </c>
      <c r="J303" t="s">
        <v>211</v>
      </c>
      <c r="K303" t="s">
        <v>211</v>
      </c>
      <c r="L303" s="78">
        <v>0</v>
      </c>
      <c r="M303" s="78">
        <v>0</v>
      </c>
      <c r="N303" s="77">
        <v>0</v>
      </c>
      <c r="O303" s="77">
        <v>0</v>
      </c>
      <c r="P303" s="77">
        <v>0</v>
      </c>
      <c r="Q303" s="78">
        <v>0</v>
      </c>
      <c r="R303" s="78">
        <v>0</v>
      </c>
    </row>
    <row r="304" spans="2:23">
      <c r="B304" s="79" t="s">
        <v>2211</v>
      </c>
      <c r="G304" s="100"/>
      <c r="I304" s="81">
        <v>0</v>
      </c>
      <c r="M304" s="80">
        <v>0</v>
      </c>
      <c r="N304" s="81">
        <v>0</v>
      </c>
      <c r="P304" s="81">
        <v>0</v>
      </c>
      <c r="Q304" s="80">
        <v>0</v>
      </c>
      <c r="R304" s="80">
        <v>0</v>
      </c>
    </row>
    <row r="305" spans="2:23">
      <c r="B305" t="s">
        <v>211</v>
      </c>
      <c r="D305" t="s">
        <v>211</v>
      </c>
      <c r="F305" t="s">
        <v>211</v>
      </c>
      <c r="G305" s="100"/>
      <c r="I305" s="77">
        <v>0</v>
      </c>
      <c r="J305" t="s">
        <v>211</v>
      </c>
      <c r="K305" t="s">
        <v>211</v>
      </c>
      <c r="L305" s="78">
        <v>0</v>
      </c>
      <c r="M305" s="78">
        <v>0</v>
      </c>
      <c r="N305" s="77">
        <v>0</v>
      </c>
      <c r="O305" s="77">
        <v>0</v>
      </c>
      <c r="P305" s="77">
        <v>0</v>
      </c>
      <c r="Q305" s="78">
        <v>0</v>
      </c>
      <c r="R305" s="78">
        <v>0</v>
      </c>
    </row>
    <row r="306" spans="2:23">
      <c r="B306" s="79" t="s">
        <v>225</v>
      </c>
      <c r="G306" s="100"/>
      <c r="I306" s="81">
        <v>3.01</v>
      </c>
      <c r="M306" s="80">
        <v>6.5799999999999997E-2</v>
      </c>
      <c r="N306" s="81">
        <v>164059.19</v>
      </c>
      <c r="P306" s="81">
        <v>488.80794122436566</v>
      </c>
      <c r="Q306" s="80">
        <v>0.52059999999999995</v>
      </c>
      <c r="R306" s="80">
        <v>6.4000000000000003E-3</v>
      </c>
    </row>
    <row r="307" spans="2:23">
      <c r="B307" s="79" t="s">
        <v>2212</v>
      </c>
      <c r="G307" s="100"/>
      <c r="I307" s="81">
        <v>0</v>
      </c>
      <c r="M307" s="80">
        <v>0</v>
      </c>
      <c r="N307" s="81">
        <v>0</v>
      </c>
      <c r="P307" s="81">
        <v>0</v>
      </c>
      <c r="Q307" s="80">
        <v>0</v>
      </c>
      <c r="R307" s="80">
        <v>0</v>
      </c>
    </row>
    <row r="308" spans="2:23">
      <c r="B308" t="s">
        <v>211</v>
      </c>
      <c r="D308" t="s">
        <v>211</v>
      </c>
      <c r="F308" t="s">
        <v>211</v>
      </c>
      <c r="G308" s="100"/>
      <c r="I308" s="77">
        <v>0</v>
      </c>
      <c r="J308" t="s">
        <v>211</v>
      </c>
      <c r="K308" t="s">
        <v>211</v>
      </c>
      <c r="L308" s="78">
        <v>0</v>
      </c>
      <c r="M308" s="78">
        <v>0</v>
      </c>
      <c r="N308" s="77">
        <v>0</v>
      </c>
      <c r="O308" s="77">
        <v>0</v>
      </c>
      <c r="P308" s="77">
        <v>0</v>
      </c>
      <c r="Q308" s="78">
        <v>0</v>
      </c>
      <c r="R308" s="78">
        <v>0</v>
      </c>
    </row>
    <row r="309" spans="2:23">
      <c r="B309" s="79" t="s">
        <v>1903</v>
      </c>
      <c r="G309" s="100"/>
      <c r="I309" s="81">
        <v>0</v>
      </c>
      <c r="M309" s="80">
        <v>0</v>
      </c>
      <c r="N309" s="81">
        <v>0</v>
      </c>
      <c r="P309" s="81">
        <v>0</v>
      </c>
      <c r="Q309" s="80">
        <v>0</v>
      </c>
      <c r="R309" s="80">
        <v>0</v>
      </c>
    </row>
    <row r="310" spans="2:23">
      <c r="B310" t="s">
        <v>211</v>
      </c>
      <c r="D310" t="s">
        <v>211</v>
      </c>
      <c r="F310" t="s">
        <v>211</v>
      </c>
      <c r="G310" s="100"/>
      <c r="I310" s="77">
        <v>0</v>
      </c>
      <c r="J310" t="s">
        <v>211</v>
      </c>
      <c r="K310" t="s">
        <v>211</v>
      </c>
      <c r="L310" s="78">
        <v>0</v>
      </c>
      <c r="M310" s="78">
        <v>0</v>
      </c>
      <c r="N310" s="77">
        <v>0</v>
      </c>
      <c r="O310" s="77">
        <v>0</v>
      </c>
      <c r="P310" s="77">
        <v>0</v>
      </c>
      <c r="Q310" s="78">
        <v>0</v>
      </c>
      <c r="R310" s="78">
        <v>0</v>
      </c>
    </row>
    <row r="311" spans="2:23">
      <c r="B311" s="79" t="s">
        <v>1904</v>
      </c>
      <c r="G311" s="100"/>
      <c r="I311" s="81">
        <v>3.01</v>
      </c>
      <c r="M311" s="80">
        <v>6.5799999999999997E-2</v>
      </c>
      <c r="N311" s="81">
        <v>164059.19</v>
      </c>
      <c r="P311" s="81">
        <v>488.80794122436566</v>
      </c>
      <c r="Q311" s="80">
        <v>0.52059999999999995</v>
      </c>
      <c r="R311" s="80">
        <v>6.4000000000000003E-3</v>
      </c>
    </row>
    <row r="312" spans="2:23">
      <c r="B312" s="26" t="s">
        <v>2455</v>
      </c>
      <c r="C312" t="s">
        <v>1867</v>
      </c>
      <c r="D312" t="s">
        <v>2213</v>
      </c>
      <c r="E312"/>
      <c r="F312" t="s">
        <v>1271</v>
      </c>
      <c r="G312" s="95">
        <v>43186</v>
      </c>
      <c r="H312" t="s">
        <v>208</v>
      </c>
      <c r="I312" s="77">
        <v>3.57</v>
      </c>
      <c r="J312" t="s">
        <v>284</v>
      </c>
      <c r="K312" t="s">
        <v>106</v>
      </c>
      <c r="L312" s="78">
        <v>4.8000000000000001E-2</v>
      </c>
      <c r="M312" s="78">
        <v>5.8700000000000002E-2</v>
      </c>
      <c r="N312" s="77">
        <v>3709.55</v>
      </c>
      <c r="O312" s="77">
        <v>97.92</v>
      </c>
      <c r="P312" s="77">
        <v>13.41078890112</v>
      </c>
      <c r="Q312" s="78">
        <v>1.43E-2</v>
      </c>
      <c r="R312" s="78">
        <v>2.0000000000000001E-4</v>
      </c>
      <c r="W312" s="100"/>
    </row>
    <row r="313" spans="2:23">
      <c r="B313" s="26" t="s">
        <v>2455</v>
      </c>
      <c r="C313" t="s">
        <v>1867</v>
      </c>
      <c r="D313" t="s">
        <v>2214</v>
      </c>
      <c r="E313"/>
      <c r="F313" t="s">
        <v>1271</v>
      </c>
      <c r="G313" s="95">
        <v>43552</v>
      </c>
      <c r="H313" t="s">
        <v>208</v>
      </c>
      <c r="I313" s="77">
        <v>3.56</v>
      </c>
      <c r="J313" t="s">
        <v>284</v>
      </c>
      <c r="K313" t="s">
        <v>106</v>
      </c>
      <c r="L313" s="78">
        <v>4.5999999999999999E-2</v>
      </c>
      <c r="M313" s="78">
        <v>6.3299999999999995E-2</v>
      </c>
      <c r="N313" s="77">
        <v>1850.05</v>
      </c>
      <c r="O313" s="77">
        <v>95.7</v>
      </c>
      <c r="P313" s="77">
        <v>6.5366780622</v>
      </c>
      <c r="Q313" s="78">
        <v>7.0000000000000001E-3</v>
      </c>
      <c r="R313" s="78">
        <v>1E-4</v>
      </c>
      <c r="W313" s="100"/>
    </row>
    <row r="314" spans="2:23">
      <c r="B314" s="26" t="s">
        <v>2455</v>
      </c>
      <c r="C314" t="s">
        <v>1867</v>
      </c>
      <c r="D314" t="s">
        <v>2215</v>
      </c>
      <c r="E314"/>
      <c r="F314" t="s">
        <v>1271</v>
      </c>
      <c r="G314" s="95">
        <v>43942</v>
      </c>
      <c r="H314" t="s">
        <v>208</v>
      </c>
      <c r="I314" s="77">
        <v>3.47</v>
      </c>
      <c r="J314" t="s">
        <v>284</v>
      </c>
      <c r="K314" t="s">
        <v>106</v>
      </c>
      <c r="L314" s="78">
        <v>5.4399999999999997E-2</v>
      </c>
      <c r="M314" s="78">
        <v>7.5700000000000003E-2</v>
      </c>
      <c r="N314" s="77">
        <v>1879.97</v>
      </c>
      <c r="O314" s="77">
        <v>94.89</v>
      </c>
      <c r="P314" s="77">
        <v>6.5861718438360004</v>
      </c>
      <c r="Q314" s="78">
        <v>7.0000000000000001E-3</v>
      </c>
      <c r="R314" s="78">
        <v>1E-4</v>
      </c>
      <c r="W314" s="100"/>
    </row>
    <row r="315" spans="2:23">
      <c r="B315" t="s">
        <v>2216</v>
      </c>
      <c r="C315" t="s">
        <v>1906</v>
      </c>
      <c r="D315" t="s">
        <v>2217</v>
      </c>
      <c r="E315"/>
      <c r="F315" t="s">
        <v>1942</v>
      </c>
      <c r="G315" s="95">
        <v>44004</v>
      </c>
      <c r="H315" t="s">
        <v>1288</v>
      </c>
      <c r="I315" s="77">
        <v>1.83</v>
      </c>
      <c r="J315" t="s">
        <v>2197</v>
      </c>
      <c r="K315" t="s">
        <v>120</v>
      </c>
      <c r="L315" s="78">
        <v>7.1999999999999995E-2</v>
      </c>
      <c r="M315" s="78">
        <v>7.8700000000000006E-2</v>
      </c>
      <c r="N315" s="77">
        <v>5643.13</v>
      </c>
      <c r="O315" s="77">
        <v>101.9</v>
      </c>
      <c r="P315" s="77">
        <v>14.080305712242</v>
      </c>
      <c r="Q315" s="78">
        <v>1.4999999999999999E-2</v>
      </c>
      <c r="R315" s="78">
        <v>2.0000000000000001E-4</v>
      </c>
      <c r="W315" s="100"/>
    </row>
    <row r="316" spans="2:23">
      <c r="B316" t="s">
        <v>2216</v>
      </c>
      <c r="C316" t="s">
        <v>1906</v>
      </c>
      <c r="D316" t="s">
        <v>2218</v>
      </c>
      <c r="E316"/>
      <c r="F316" t="s">
        <v>1942</v>
      </c>
      <c r="G316" s="95">
        <v>44004</v>
      </c>
      <c r="H316" t="s">
        <v>1288</v>
      </c>
      <c r="I316" s="77">
        <v>1.83</v>
      </c>
      <c r="J316" t="s">
        <v>2197</v>
      </c>
      <c r="K316" t="s">
        <v>120</v>
      </c>
      <c r="L316" s="78">
        <v>7.1999999999999995E-2</v>
      </c>
      <c r="M316" s="78">
        <v>0.08</v>
      </c>
      <c r="N316" s="77">
        <v>650.02</v>
      </c>
      <c r="O316" s="77">
        <v>101.67</v>
      </c>
      <c r="P316" s="77">
        <v>1.6182193428324001</v>
      </c>
      <c r="Q316" s="78">
        <v>1.6999999999999999E-3</v>
      </c>
      <c r="R316" s="78">
        <v>0</v>
      </c>
      <c r="W316" s="100"/>
    </row>
    <row r="317" spans="2:23">
      <c r="B317" t="s">
        <v>2216</v>
      </c>
      <c r="C317" t="s">
        <v>1906</v>
      </c>
      <c r="D317" t="s">
        <v>2219</v>
      </c>
      <c r="E317"/>
      <c r="F317" t="s">
        <v>1942</v>
      </c>
      <c r="G317" s="95">
        <v>44627</v>
      </c>
      <c r="H317" t="s">
        <v>1288</v>
      </c>
      <c r="I317" s="77">
        <v>1.82</v>
      </c>
      <c r="J317" t="s">
        <v>2197</v>
      </c>
      <c r="K317" t="s">
        <v>120</v>
      </c>
      <c r="L317" s="78">
        <v>7.1999999999999995E-2</v>
      </c>
      <c r="M317" s="78">
        <v>8.0600000000000005E-2</v>
      </c>
      <c r="N317" s="77">
        <v>661.83</v>
      </c>
      <c r="O317" s="77">
        <v>101.56</v>
      </c>
      <c r="P317" s="77">
        <v>1.6458376262328001</v>
      </c>
      <c r="Q317" s="78">
        <v>1.8E-3</v>
      </c>
      <c r="R317" s="78">
        <v>0</v>
      </c>
      <c r="W317" s="100"/>
    </row>
    <row r="318" spans="2:23">
      <c r="B318" t="s">
        <v>2216</v>
      </c>
      <c r="C318" t="s">
        <v>1906</v>
      </c>
      <c r="D318" t="s">
        <v>2220</v>
      </c>
      <c r="E318"/>
      <c r="F318" t="s">
        <v>1942</v>
      </c>
      <c r="G318" s="95">
        <v>44658</v>
      </c>
      <c r="H318" t="s">
        <v>1288</v>
      </c>
      <c r="I318" s="77">
        <v>1.82</v>
      </c>
      <c r="J318" t="s">
        <v>2197</v>
      </c>
      <c r="K318" t="s">
        <v>120</v>
      </c>
      <c r="L318" s="78">
        <v>7.1999999999999995E-2</v>
      </c>
      <c r="M318" s="78">
        <v>8.0600000000000005E-2</v>
      </c>
      <c r="N318" s="77">
        <v>98.11</v>
      </c>
      <c r="O318" s="77">
        <v>101.56</v>
      </c>
      <c r="P318" s="77">
        <v>0.2439797674776</v>
      </c>
      <c r="Q318" s="78">
        <v>2.9999999999999997E-4</v>
      </c>
      <c r="R318" s="78">
        <v>0</v>
      </c>
      <c r="W318" s="100"/>
    </row>
    <row r="319" spans="2:23">
      <c r="B319" t="s">
        <v>2216</v>
      </c>
      <c r="C319" t="s">
        <v>1906</v>
      </c>
      <c r="D319" t="s">
        <v>2221</v>
      </c>
      <c r="E319"/>
      <c r="F319" t="s">
        <v>1942</v>
      </c>
      <c r="G319" s="95">
        <v>44741</v>
      </c>
      <c r="H319" t="s">
        <v>1288</v>
      </c>
      <c r="I319" s="77">
        <v>1.82</v>
      </c>
      <c r="J319" t="s">
        <v>2197</v>
      </c>
      <c r="K319" t="s">
        <v>120</v>
      </c>
      <c r="L319" s="78">
        <v>7.1999999999999995E-2</v>
      </c>
      <c r="M319" s="78">
        <v>8.0600000000000005E-2</v>
      </c>
      <c r="N319" s="77">
        <v>877.25</v>
      </c>
      <c r="O319" s="77">
        <v>101.56</v>
      </c>
      <c r="P319" s="77">
        <v>2.1815436858599999</v>
      </c>
      <c r="Q319" s="78">
        <v>2.3E-3</v>
      </c>
      <c r="R319" s="78">
        <v>0</v>
      </c>
      <c r="W319" s="100"/>
    </row>
    <row r="320" spans="2:23">
      <c r="B320" t="s">
        <v>2216</v>
      </c>
      <c r="C320" t="s">
        <v>1906</v>
      </c>
      <c r="D320" t="s">
        <v>2222</v>
      </c>
      <c r="E320"/>
      <c r="F320" t="s">
        <v>1942</v>
      </c>
      <c r="G320" s="95">
        <v>44833</v>
      </c>
      <c r="H320" t="s">
        <v>1288</v>
      </c>
      <c r="I320" s="77">
        <v>1.82</v>
      </c>
      <c r="J320" t="s">
        <v>2197</v>
      </c>
      <c r="K320" t="s">
        <v>120</v>
      </c>
      <c r="L320" s="78">
        <v>7.1999999999999995E-2</v>
      </c>
      <c r="M320" s="78">
        <v>8.0600000000000005E-2</v>
      </c>
      <c r="N320" s="77">
        <v>650.54999999999995</v>
      </c>
      <c r="O320" s="77">
        <v>101.56</v>
      </c>
      <c r="P320" s="77">
        <v>1.6177865429880001</v>
      </c>
      <c r="Q320" s="78">
        <v>1.6999999999999999E-3</v>
      </c>
      <c r="R320" s="78">
        <v>0</v>
      </c>
      <c r="W320" s="100"/>
    </row>
    <row r="321" spans="2:23">
      <c r="B321" t="s">
        <v>2216</v>
      </c>
      <c r="C321" t="s">
        <v>1906</v>
      </c>
      <c r="D321" t="s">
        <v>2223</v>
      </c>
      <c r="E321"/>
      <c r="F321" t="s">
        <v>1942</v>
      </c>
      <c r="G321" s="95">
        <v>44861</v>
      </c>
      <c r="H321" t="s">
        <v>1288</v>
      </c>
      <c r="I321" s="77">
        <v>1.83</v>
      </c>
      <c r="J321" t="s">
        <v>2197</v>
      </c>
      <c r="K321" t="s">
        <v>120</v>
      </c>
      <c r="L321" s="78">
        <v>7.1599999999999997E-2</v>
      </c>
      <c r="M321" s="78">
        <v>8.0100000000000005E-2</v>
      </c>
      <c r="N321" s="77">
        <v>285.85000000000002</v>
      </c>
      <c r="O321" s="77">
        <v>101.56</v>
      </c>
      <c r="P321" s="77">
        <v>0.71085125403600002</v>
      </c>
      <c r="Q321" s="78">
        <v>8.0000000000000004E-4</v>
      </c>
      <c r="R321" s="78">
        <v>0</v>
      </c>
      <c r="W321" s="100"/>
    </row>
    <row r="322" spans="2:23">
      <c r="B322" t="s">
        <v>2216</v>
      </c>
      <c r="C322" t="s">
        <v>1906</v>
      </c>
      <c r="D322" t="s">
        <v>2224</v>
      </c>
      <c r="E322"/>
      <c r="F322" t="s">
        <v>1942</v>
      </c>
      <c r="G322" s="95">
        <v>44910</v>
      </c>
      <c r="H322" t="s">
        <v>1288</v>
      </c>
      <c r="I322" s="77">
        <v>1.83</v>
      </c>
      <c r="J322" t="s">
        <v>2197</v>
      </c>
      <c r="K322" t="s">
        <v>120</v>
      </c>
      <c r="L322" s="78">
        <v>7.1599999999999997E-2</v>
      </c>
      <c r="M322" s="78">
        <v>8.0100000000000005E-2</v>
      </c>
      <c r="N322" s="77">
        <v>197.14</v>
      </c>
      <c r="O322" s="77">
        <v>101.56</v>
      </c>
      <c r="P322" s="77">
        <v>0.49024738926240002</v>
      </c>
      <c r="Q322" s="78">
        <v>5.0000000000000001E-4</v>
      </c>
      <c r="R322" s="78">
        <v>0</v>
      </c>
      <c r="W322" s="100"/>
    </row>
    <row r="323" spans="2:23">
      <c r="B323" t="s">
        <v>2216</v>
      </c>
      <c r="C323" t="s">
        <v>1906</v>
      </c>
      <c r="D323" t="s">
        <v>2225</v>
      </c>
      <c r="E323"/>
      <c r="F323" t="s">
        <v>1942</v>
      </c>
      <c r="G323" s="95">
        <v>45048</v>
      </c>
      <c r="H323" t="s">
        <v>1288</v>
      </c>
      <c r="I323" s="77">
        <v>1.83</v>
      </c>
      <c r="J323" t="s">
        <v>2197</v>
      </c>
      <c r="K323" t="s">
        <v>120</v>
      </c>
      <c r="L323" s="78">
        <v>7.0300000000000001E-2</v>
      </c>
      <c r="M323" s="78">
        <v>7.9000000000000001E-2</v>
      </c>
      <c r="N323" s="77">
        <v>295.7</v>
      </c>
      <c r="O323" s="77">
        <v>101.07</v>
      </c>
      <c r="P323" s="77">
        <v>0.73179836591400005</v>
      </c>
      <c r="Q323" s="78">
        <v>8.0000000000000004E-4</v>
      </c>
      <c r="R323" s="78">
        <v>0</v>
      </c>
      <c r="W323" s="100"/>
    </row>
    <row r="324" spans="2:23">
      <c r="B324" t="s">
        <v>2226</v>
      </c>
      <c r="C324" t="s">
        <v>1906</v>
      </c>
      <c r="D324" t="s">
        <v>2227</v>
      </c>
      <c r="E324"/>
      <c r="F324" t="s">
        <v>1942</v>
      </c>
      <c r="G324" s="95">
        <v>44341</v>
      </c>
      <c r="H324" t="s">
        <v>1288</v>
      </c>
      <c r="I324" s="77">
        <v>0.72</v>
      </c>
      <c r="J324" t="s">
        <v>2197</v>
      </c>
      <c r="K324" t="s">
        <v>106</v>
      </c>
      <c r="L324" s="78">
        <v>7.6600000000000001E-2</v>
      </c>
      <c r="M324" s="78">
        <v>8.9099999999999999E-2</v>
      </c>
      <c r="N324" s="77">
        <v>1396.12</v>
      </c>
      <c r="O324" s="77">
        <v>99.66</v>
      </c>
      <c r="P324" s="77">
        <v>5.1369498248639998</v>
      </c>
      <c r="Q324" s="78">
        <v>5.4999999999999997E-3</v>
      </c>
      <c r="R324" s="78">
        <v>1E-4</v>
      </c>
      <c r="W324" s="100"/>
    </row>
    <row r="325" spans="2:23">
      <c r="B325" t="s">
        <v>2226</v>
      </c>
      <c r="C325" t="s">
        <v>1906</v>
      </c>
      <c r="D325" t="s">
        <v>2228</v>
      </c>
      <c r="E325"/>
      <c r="F325" t="s">
        <v>1942</v>
      </c>
      <c r="G325" s="95">
        <v>44748</v>
      </c>
      <c r="H325" t="s">
        <v>1288</v>
      </c>
      <c r="I325" s="77">
        <v>0.72</v>
      </c>
      <c r="J325" t="s">
        <v>2197</v>
      </c>
      <c r="K325" t="s">
        <v>106</v>
      </c>
      <c r="L325" s="78">
        <v>7.6600000000000001E-2</v>
      </c>
      <c r="M325" s="78">
        <v>8.9099999999999999E-2</v>
      </c>
      <c r="N325" s="77">
        <v>3.89</v>
      </c>
      <c r="O325" s="77">
        <v>100.39578406169666</v>
      </c>
      <c r="P325" s="77">
        <v>1.4418722032E-2</v>
      </c>
      <c r="Q325" s="78">
        <v>0</v>
      </c>
      <c r="R325" s="78">
        <v>0</v>
      </c>
      <c r="W325" s="100"/>
    </row>
    <row r="326" spans="2:23">
      <c r="B326" t="s">
        <v>2226</v>
      </c>
      <c r="C326" t="s">
        <v>1906</v>
      </c>
      <c r="D326" t="s">
        <v>2229</v>
      </c>
      <c r="E326"/>
      <c r="F326" t="s">
        <v>1942</v>
      </c>
      <c r="G326" s="95">
        <v>44978</v>
      </c>
      <c r="H326" t="s">
        <v>1288</v>
      </c>
      <c r="I326" s="77">
        <v>0.72</v>
      </c>
      <c r="J326" t="s">
        <v>2197</v>
      </c>
      <c r="K326" t="s">
        <v>106</v>
      </c>
      <c r="L326" s="78">
        <v>7.6600000000000001E-2</v>
      </c>
      <c r="M326" s="78">
        <v>8.9099999999999999E-2</v>
      </c>
      <c r="N326" s="77">
        <v>5.32</v>
      </c>
      <c r="O326" s="77">
        <v>99.64</v>
      </c>
      <c r="P326" s="77">
        <v>1.9570730816000002E-2</v>
      </c>
      <c r="Q326" s="78">
        <v>0</v>
      </c>
      <c r="R326" s="78">
        <v>0</v>
      </c>
      <c r="W326" s="100"/>
    </row>
    <row r="327" spans="2:23">
      <c r="B327" t="s">
        <v>2226</v>
      </c>
      <c r="C327" t="s">
        <v>1906</v>
      </c>
      <c r="D327" t="s">
        <v>2230</v>
      </c>
      <c r="E327"/>
      <c r="F327" t="s">
        <v>1942</v>
      </c>
      <c r="G327" s="95">
        <v>41816</v>
      </c>
      <c r="H327" t="s">
        <v>1288</v>
      </c>
      <c r="I327" s="77">
        <v>0.72</v>
      </c>
      <c r="J327" t="s">
        <v>2197</v>
      </c>
      <c r="K327" t="s">
        <v>106</v>
      </c>
      <c r="L327" s="78">
        <v>7.6499999999999999E-2</v>
      </c>
      <c r="M327" s="78">
        <v>8.8999999999999996E-2</v>
      </c>
      <c r="N327" s="77">
        <v>2.76</v>
      </c>
      <c r="O327" s="77">
        <v>99.65</v>
      </c>
      <c r="P327" s="77">
        <v>1.015425528E-2</v>
      </c>
      <c r="Q327" s="78">
        <v>0</v>
      </c>
      <c r="R327" s="78">
        <v>0</v>
      </c>
      <c r="W327" s="100"/>
    </row>
    <row r="328" spans="2:23">
      <c r="B328" t="s">
        <v>2226</v>
      </c>
      <c r="C328" t="s">
        <v>1906</v>
      </c>
      <c r="D328" t="s">
        <v>2231</v>
      </c>
      <c r="E328"/>
      <c r="F328" t="s">
        <v>1942</v>
      </c>
      <c r="G328" s="95">
        <v>45036</v>
      </c>
      <c r="H328" t="s">
        <v>1288</v>
      </c>
      <c r="I328" s="77">
        <v>0.72</v>
      </c>
      <c r="J328" t="s">
        <v>2197</v>
      </c>
      <c r="K328" t="s">
        <v>106</v>
      </c>
      <c r="L328" s="78">
        <v>7.6600000000000001E-2</v>
      </c>
      <c r="M328" s="78">
        <v>8.9099999999999999E-2</v>
      </c>
      <c r="N328" s="77">
        <v>10.09</v>
      </c>
      <c r="O328" s="77">
        <v>99.75</v>
      </c>
      <c r="P328" s="77">
        <v>3.7159149299999999E-2</v>
      </c>
      <c r="Q328" s="78">
        <v>0</v>
      </c>
      <c r="R328" s="78">
        <v>0</v>
      </c>
      <c r="W328" s="100"/>
    </row>
    <row r="329" spans="2:23">
      <c r="B329" t="s">
        <v>2226</v>
      </c>
      <c r="C329" t="s">
        <v>1906</v>
      </c>
      <c r="D329" t="s">
        <v>2232</v>
      </c>
      <c r="E329"/>
      <c r="F329" t="s">
        <v>1942</v>
      </c>
      <c r="G329" s="95">
        <v>45068</v>
      </c>
      <c r="H329" t="s">
        <v>1288</v>
      </c>
      <c r="I329" s="77">
        <v>0.72</v>
      </c>
      <c r="J329" t="s">
        <v>2197</v>
      </c>
      <c r="K329" t="s">
        <v>106</v>
      </c>
      <c r="L329" s="78">
        <v>7.6600000000000001E-2</v>
      </c>
      <c r="M329" s="78">
        <v>8.9099999999999999E-2</v>
      </c>
      <c r="N329" s="77">
        <v>5.45</v>
      </c>
      <c r="O329" s="77">
        <v>99.47</v>
      </c>
      <c r="P329" s="77">
        <v>2.0014756580000001E-2</v>
      </c>
      <c r="Q329" s="78">
        <v>0</v>
      </c>
      <c r="R329" s="78">
        <v>0</v>
      </c>
      <c r="W329" s="100"/>
    </row>
    <row r="330" spans="2:23">
      <c r="B330" t="s">
        <v>2226</v>
      </c>
      <c r="C330" t="s">
        <v>1906</v>
      </c>
      <c r="D330" t="s">
        <v>2233</v>
      </c>
      <c r="E330"/>
      <c r="F330" t="s">
        <v>1942</v>
      </c>
      <c r="G330" s="95">
        <v>45097</v>
      </c>
      <c r="H330" t="s">
        <v>1288</v>
      </c>
      <c r="I330" s="77">
        <v>0.72</v>
      </c>
      <c r="J330" t="s">
        <v>2197</v>
      </c>
      <c r="K330" t="s">
        <v>106</v>
      </c>
      <c r="L330" s="78">
        <v>7.6600000000000001E-2</v>
      </c>
      <c r="M330" s="78">
        <v>8.9200000000000002E-2</v>
      </c>
      <c r="N330" s="77">
        <v>4.26</v>
      </c>
      <c r="O330" s="77">
        <v>99.65</v>
      </c>
      <c r="P330" s="77">
        <v>1.567287228E-2</v>
      </c>
      <c r="Q330" s="78">
        <v>0</v>
      </c>
      <c r="R330" s="78">
        <v>0</v>
      </c>
      <c r="W330" s="100"/>
    </row>
    <row r="331" spans="2:23">
      <c r="B331" t="s">
        <v>2234</v>
      </c>
      <c r="C331" t="s">
        <v>1906</v>
      </c>
      <c r="D331" t="s">
        <v>2235</v>
      </c>
      <c r="E331"/>
      <c r="F331" t="s">
        <v>1942</v>
      </c>
      <c r="G331" s="95">
        <v>44529</v>
      </c>
      <c r="H331" t="s">
        <v>1288</v>
      </c>
      <c r="I331" s="77">
        <v>2.78</v>
      </c>
      <c r="J331" t="s">
        <v>2197</v>
      </c>
      <c r="K331" t="s">
        <v>203</v>
      </c>
      <c r="L331" s="78">
        <v>6.7299999999999999E-2</v>
      </c>
      <c r="M331" s="78">
        <v>7.9299999999999995E-2</v>
      </c>
      <c r="N331" s="77">
        <v>13584.03</v>
      </c>
      <c r="O331" s="77">
        <v>100.53</v>
      </c>
      <c r="P331" s="77">
        <v>4.6908447108165001</v>
      </c>
      <c r="Q331" s="78">
        <v>5.0000000000000001E-3</v>
      </c>
      <c r="R331" s="78">
        <v>1E-4</v>
      </c>
      <c r="W331" s="100"/>
    </row>
    <row r="332" spans="2:23">
      <c r="B332" t="s">
        <v>2234</v>
      </c>
      <c r="C332" t="s">
        <v>1906</v>
      </c>
      <c r="D332" t="s">
        <v>2236</v>
      </c>
      <c r="E332"/>
      <c r="F332" t="s">
        <v>1942</v>
      </c>
      <c r="G332" s="95">
        <v>44880</v>
      </c>
      <c r="H332" t="s">
        <v>1288</v>
      </c>
      <c r="I332" s="77">
        <v>1.07</v>
      </c>
      <c r="J332" t="s">
        <v>2197</v>
      </c>
      <c r="K332" t="s">
        <v>201</v>
      </c>
      <c r="L332" s="78">
        <v>6.5699999999999995E-2</v>
      </c>
      <c r="M332" s="78">
        <v>7.1599999999999997E-2</v>
      </c>
      <c r="N332" s="77">
        <v>372.36</v>
      </c>
      <c r="O332" s="77">
        <v>100.81919452054824</v>
      </c>
      <c r="P332" s="77">
        <v>0.128502963734931</v>
      </c>
      <c r="Q332" s="78">
        <v>1E-4</v>
      </c>
      <c r="R332" s="78">
        <v>0</v>
      </c>
      <c r="W332" s="100"/>
    </row>
    <row r="333" spans="2:23">
      <c r="B333" t="s">
        <v>2234</v>
      </c>
      <c r="C333" t="s">
        <v>1906</v>
      </c>
      <c r="D333" t="s">
        <v>2237</v>
      </c>
      <c r="E333"/>
      <c r="F333" t="s">
        <v>1942</v>
      </c>
      <c r="G333" s="95">
        <v>44977</v>
      </c>
      <c r="H333" t="s">
        <v>1288</v>
      </c>
      <c r="I333" s="77">
        <v>1.08</v>
      </c>
      <c r="J333" t="s">
        <v>2197</v>
      </c>
      <c r="K333" t="s">
        <v>201</v>
      </c>
      <c r="L333" s="78">
        <v>6.6500000000000004E-2</v>
      </c>
      <c r="M333" s="78">
        <v>5.3999999999999999E-2</v>
      </c>
      <c r="N333" s="77">
        <v>144.15</v>
      </c>
      <c r="O333" s="77">
        <v>102.5</v>
      </c>
      <c r="P333" s="77">
        <v>5.0576108624999998E-2</v>
      </c>
      <c r="Q333" s="78">
        <v>1E-4</v>
      </c>
      <c r="R333" s="78">
        <v>0</v>
      </c>
      <c r="W333" s="100"/>
    </row>
    <row r="334" spans="2:23">
      <c r="B334" t="s">
        <v>2234</v>
      </c>
      <c r="C334" t="s">
        <v>1906</v>
      </c>
      <c r="D334" t="s">
        <v>2238</v>
      </c>
      <c r="E334"/>
      <c r="F334" t="s">
        <v>1942</v>
      </c>
      <c r="G334" s="95">
        <v>45069</v>
      </c>
      <c r="H334" t="s">
        <v>1288</v>
      </c>
      <c r="I334" s="77">
        <v>1.08</v>
      </c>
      <c r="J334" t="s">
        <v>2197</v>
      </c>
      <c r="K334" t="s">
        <v>201</v>
      </c>
      <c r="L334" s="78">
        <v>6.6500000000000004E-2</v>
      </c>
      <c r="M334" s="78">
        <v>7.1800000000000003E-2</v>
      </c>
      <c r="N334" s="77">
        <v>236.52</v>
      </c>
      <c r="O334" s="77">
        <v>100.3</v>
      </c>
      <c r="P334" s="77">
        <v>8.1203678387999995E-2</v>
      </c>
      <c r="Q334" s="78">
        <v>1E-4</v>
      </c>
      <c r="R334" s="78">
        <v>0</v>
      </c>
      <c r="W334" s="100"/>
    </row>
    <row r="335" spans="2:23">
      <c r="B335" t="s">
        <v>2239</v>
      </c>
      <c r="C335" t="s">
        <v>1906</v>
      </c>
      <c r="D335" t="s">
        <v>2240</v>
      </c>
      <c r="E335"/>
      <c r="F335" t="s">
        <v>2021</v>
      </c>
      <c r="G335" s="95">
        <v>43788</v>
      </c>
      <c r="H335" t="s">
        <v>1288</v>
      </c>
      <c r="I335" s="77">
        <v>3.08</v>
      </c>
      <c r="J335" t="s">
        <v>2197</v>
      </c>
      <c r="K335" t="s">
        <v>110</v>
      </c>
      <c r="L335" s="78">
        <v>5.5599999999999997E-2</v>
      </c>
      <c r="M335" s="78">
        <v>5.4199999999999998E-2</v>
      </c>
      <c r="N335" s="77">
        <v>15776.31</v>
      </c>
      <c r="O335" s="77">
        <v>101.91</v>
      </c>
      <c r="P335" s="77">
        <v>64.847543177201402</v>
      </c>
      <c r="Q335" s="78">
        <v>6.9099999999999995E-2</v>
      </c>
      <c r="R335" s="78">
        <v>8.0000000000000004E-4</v>
      </c>
      <c r="W335" s="100"/>
    </row>
    <row r="336" spans="2:23">
      <c r="B336" t="s">
        <v>2239</v>
      </c>
      <c r="C336" t="s">
        <v>1906</v>
      </c>
      <c r="D336" t="s">
        <v>2241</v>
      </c>
      <c r="E336"/>
      <c r="F336" t="s">
        <v>2021</v>
      </c>
      <c r="G336" s="95">
        <v>44195</v>
      </c>
      <c r="H336" t="s">
        <v>1288</v>
      </c>
      <c r="I336" s="77">
        <v>2.98</v>
      </c>
      <c r="J336" t="s">
        <v>2197</v>
      </c>
      <c r="K336" t="s">
        <v>113</v>
      </c>
      <c r="L336" s="78">
        <v>7.6600000000000001E-2</v>
      </c>
      <c r="M336" s="78">
        <v>8.14E-2</v>
      </c>
      <c r="N336" s="77">
        <v>4390.41</v>
      </c>
      <c r="O336" s="77">
        <v>100.14</v>
      </c>
      <c r="P336" s="77">
        <v>20.539393346755801</v>
      </c>
      <c r="Q336" s="78">
        <v>2.1899999999999999E-2</v>
      </c>
      <c r="R336" s="78">
        <v>2.9999999999999997E-4</v>
      </c>
      <c r="W336" s="100"/>
    </row>
    <row r="337" spans="2:23">
      <c r="B337" t="s">
        <v>2239</v>
      </c>
      <c r="C337" t="s">
        <v>1906</v>
      </c>
      <c r="D337" t="s">
        <v>2242</v>
      </c>
      <c r="E337"/>
      <c r="F337" t="s">
        <v>2021</v>
      </c>
      <c r="G337" s="95">
        <v>45099</v>
      </c>
      <c r="H337" t="s">
        <v>1288</v>
      </c>
      <c r="I337" s="77">
        <v>3.12</v>
      </c>
      <c r="J337" t="s">
        <v>2197</v>
      </c>
      <c r="K337" t="s">
        <v>110</v>
      </c>
      <c r="L337" s="78">
        <v>5.4300000000000001E-2</v>
      </c>
      <c r="M337" s="78">
        <v>5.5500000000000001E-2</v>
      </c>
      <c r="N337" s="77">
        <v>263.97000000000003</v>
      </c>
      <c r="O337" s="77">
        <v>100</v>
      </c>
      <c r="P337" s="77">
        <v>1.064696598</v>
      </c>
      <c r="Q337" s="78">
        <v>1.1000000000000001E-3</v>
      </c>
      <c r="R337" s="78">
        <v>0</v>
      </c>
      <c r="W337" s="100"/>
    </row>
    <row r="338" spans="2:23">
      <c r="B338" t="s">
        <v>2243</v>
      </c>
      <c r="C338" t="s">
        <v>1906</v>
      </c>
      <c r="D338" t="s">
        <v>2244</v>
      </c>
      <c r="E338"/>
      <c r="F338" t="s">
        <v>2021</v>
      </c>
      <c r="G338" s="95">
        <v>44677</v>
      </c>
      <c r="H338" t="s">
        <v>1288</v>
      </c>
      <c r="I338" s="77">
        <v>2.92</v>
      </c>
      <c r="J338" t="s">
        <v>2197</v>
      </c>
      <c r="K338" t="s">
        <v>203</v>
      </c>
      <c r="L338" s="78">
        <v>0.1045</v>
      </c>
      <c r="M338" s="78">
        <v>0.11990000000000001</v>
      </c>
      <c r="N338" s="77">
        <v>4142.01</v>
      </c>
      <c r="O338" s="77">
        <v>102.12</v>
      </c>
      <c r="P338" s="77">
        <v>1.452943380222</v>
      </c>
      <c r="Q338" s="78">
        <v>1.5E-3</v>
      </c>
      <c r="R338" s="78">
        <v>0</v>
      </c>
      <c r="W338" s="100"/>
    </row>
    <row r="339" spans="2:23">
      <c r="B339" t="s">
        <v>2243</v>
      </c>
      <c r="C339" t="s">
        <v>1906</v>
      </c>
      <c r="D339" t="s">
        <v>2245</v>
      </c>
      <c r="E339"/>
      <c r="F339" t="s">
        <v>2021</v>
      </c>
      <c r="G339" s="95">
        <v>44677</v>
      </c>
      <c r="H339" t="s">
        <v>1288</v>
      </c>
      <c r="I339" s="77">
        <v>3.19</v>
      </c>
      <c r="J339" t="s">
        <v>2197</v>
      </c>
      <c r="K339" t="s">
        <v>203</v>
      </c>
      <c r="L339" s="78">
        <v>6.5299999999999997E-2</v>
      </c>
      <c r="M339" s="78">
        <v>7.6700000000000004E-2</v>
      </c>
      <c r="N339" s="77">
        <v>13297.24</v>
      </c>
      <c r="O339" s="77">
        <v>101.02</v>
      </c>
      <c r="P339" s="77">
        <v>4.6141914797880004</v>
      </c>
      <c r="Q339" s="78">
        <v>4.8999999999999998E-3</v>
      </c>
      <c r="R339" s="78">
        <v>1E-4</v>
      </c>
      <c r="W339" s="100"/>
    </row>
    <row r="340" spans="2:23">
      <c r="B340" t="s">
        <v>2243</v>
      </c>
      <c r="C340" t="s">
        <v>1906</v>
      </c>
      <c r="D340" t="s">
        <v>2246</v>
      </c>
      <c r="E340"/>
      <c r="F340" t="s">
        <v>2021</v>
      </c>
      <c r="G340" s="95">
        <v>44684</v>
      </c>
      <c r="H340" t="s">
        <v>1288</v>
      </c>
      <c r="I340" s="77">
        <v>3.13</v>
      </c>
      <c r="J340" t="s">
        <v>2197</v>
      </c>
      <c r="K340" t="s">
        <v>203</v>
      </c>
      <c r="L340" s="78">
        <v>6.9000000000000006E-2</v>
      </c>
      <c r="M340" s="78">
        <v>8.4900000000000003E-2</v>
      </c>
      <c r="N340" s="77">
        <v>672.67</v>
      </c>
      <c r="O340" s="77">
        <v>101.22</v>
      </c>
      <c r="P340" s="77">
        <v>0.23388110316899999</v>
      </c>
      <c r="Q340" s="78">
        <v>2.0000000000000001E-4</v>
      </c>
      <c r="R340" s="78">
        <v>0</v>
      </c>
      <c r="W340" s="100"/>
    </row>
    <row r="341" spans="2:23">
      <c r="B341" t="s">
        <v>2243</v>
      </c>
      <c r="C341" t="s">
        <v>1906</v>
      </c>
      <c r="D341" t="s">
        <v>2247</v>
      </c>
      <c r="E341"/>
      <c r="F341" t="s">
        <v>2021</v>
      </c>
      <c r="G341" s="95">
        <v>44811</v>
      </c>
      <c r="H341" t="s">
        <v>1288</v>
      </c>
      <c r="I341" s="77">
        <v>3.16</v>
      </c>
      <c r="J341" t="s">
        <v>2197</v>
      </c>
      <c r="K341" t="s">
        <v>203</v>
      </c>
      <c r="L341" s="78">
        <v>7.2400000000000006E-2</v>
      </c>
      <c r="M341" s="78">
        <v>8.2000000000000003E-2</v>
      </c>
      <c r="N341" s="77">
        <v>995.41</v>
      </c>
      <c r="O341" s="77">
        <v>101.22</v>
      </c>
      <c r="P341" s="77">
        <v>0.34609479968700002</v>
      </c>
      <c r="Q341" s="78">
        <v>4.0000000000000002E-4</v>
      </c>
      <c r="R341" s="78">
        <v>0</v>
      </c>
      <c r="W341" s="100"/>
    </row>
    <row r="342" spans="2:23">
      <c r="B342" t="s">
        <v>2243</v>
      </c>
      <c r="C342" t="s">
        <v>1906</v>
      </c>
      <c r="D342" t="s">
        <v>2248</v>
      </c>
      <c r="E342"/>
      <c r="F342" t="s">
        <v>2021</v>
      </c>
      <c r="G342" s="95">
        <v>45089</v>
      </c>
      <c r="H342" t="s">
        <v>1288</v>
      </c>
      <c r="I342" s="77">
        <v>3.18</v>
      </c>
      <c r="J342" t="s">
        <v>2197</v>
      </c>
      <c r="K342" t="s">
        <v>203</v>
      </c>
      <c r="L342" s="78">
        <v>6.9199999999999998E-2</v>
      </c>
      <c r="M342" s="78">
        <v>7.6499999999999999E-2</v>
      </c>
      <c r="N342" s="77">
        <v>948.51</v>
      </c>
      <c r="O342" s="77">
        <v>99.97</v>
      </c>
      <c r="P342" s="77">
        <v>0.32571544104450001</v>
      </c>
      <c r="Q342" s="78">
        <v>2.9999999999999997E-4</v>
      </c>
      <c r="R342" s="78">
        <v>0</v>
      </c>
      <c r="W342" s="100"/>
    </row>
    <row r="343" spans="2:23">
      <c r="B343" t="s">
        <v>2249</v>
      </c>
      <c r="C343" t="s">
        <v>1906</v>
      </c>
      <c r="D343" t="s">
        <v>2250</v>
      </c>
      <c r="E343"/>
      <c r="F343" t="s">
        <v>2115</v>
      </c>
      <c r="G343" s="95">
        <v>44665</v>
      </c>
      <c r="H343" t="s">
        <v>1288</v>
      </c>
      <c r="I343" s="77">
        <v>4.13</v>
      </c>
      <c r="J343" t="s">
        <v>2197</v>
      </c>
      <c r="K343" t="s">
        <v>110</v>
      </c>
      <c r="L343" s="78">
        <v>6.8599999999999994E-2</v>
      </c>
      <c r="M343" s="78">
        <v>7.2599999999999998E-2</v>
      </c>
      <c r="N343" s="77">
        <v>2467.9</v>
      </c>
      <c r="O343" s="77">
        <v>101.44</v>
      </c>
      <c r="P343" s="77">
        <v>10.097365861184</v>
      </c>
      <c r="Q343" s="78">
        <v>1.0800000000000001E-2</v>
      </c>
      <c r="R343" s="78">
        <v>1E-4</v>
      </c>
      <c r="W343" s="100"/>
    </row>
    <row r="344" spans="2:23">
      <c r="B344" t="s">
        <v>2251</v>
      </c>
      <c r="C344" t="s">
        <v>1906</v>
      </c>
      <c r="D344" t="s">
        <v>2252</v>
      </c>
      <c r="E344"/>
      <c r="F344" t="s">
        <v>2253</v>
      </c>
      <c r="G344" s="95">
        <v>43684</v>
      </c>
      <c r="H344" t="s">
        <v>213</v>
      </c>
      <c r="I344" s="77">
        <v>7.16</v>
      </c>
      <c r="J344" t="s">
        <v>953</v>
      </c>
      <c r="K344" t="s">
        <v>106</v>
      </c>
      <c r="L344" s="78">
        <v>4.36E-2</v>
      </c>
      <c r="M344" s="78">
        <v>3.73E-2</v>
      </c>
      <c r="N344" s="77">
        <v>12052.94</v>
      </c>
      <c r="O344" s="77">
        <v>106.93</v>
      </c>
      <c r="P344" s="77">
        <v>47.583266675464003</v>
      </c>
      <c r="Q344" s="78">
        <v>5.0700000000000002E-2</v>
      </c>
      <c r="R344" s="78">
        <v>5.9999999999999995E-4</v>
      </c>
      <c r="W344" s="100"/>
    </row>
    <row r="345" spans="2:23">
      <c r="B345" t="s">
        <v>2254</v>
      </c>
      <c r="C345" t="s">
        <v>1906</v>
      </c>
      <c r="D345" t="s">
        <v>2255</v>
      </c>
      <c r="E345"/>
      <c r="F345" t="s">
        <v>1283</v>
      </c>
      <c r="G345" s="95">
        <v>43811</v>
      </c>
      <c r="H345" t="s">
        <v>272</v>
      </c>
      <c r="I345" s="77">
        <v>7.31</v>
      </c>
      <c r="J345" t="s">
        <v>953</v>
      </c>
      <c r="K345" t="s">
        <v>106</v>
      </c>
      <c r="L345" s="78">
        <v>4.48E-2</v>
      </c>
      <c r="M345" s="78">
        <v>6.2899999999999998E-2</v>
      </c>
      <c r="N345" s="77">
        <v>3853.02</v>
      </c>
      <c r="O345" s="77">
        <v>89.58</v>
      </c>
      <c r="P345" s="77">
        <v>12.743068386672</v>
      </c>
      <c r="Q345" s="78">
        <v>1.3599999999999999E-2</v>
      </c>
      <c r="R345" s="78">
        <v>2.0000000000000001E-4</v>
      </c>
      <c r="W345" s="100"/>
    </row>
    <row r="346" spans="2:23">
      <c r="B346" t="s">
        <v>2256</v>
      </c>
      <c r="C346" t="s">
        <v>1906</v>
      </c>
      <c r="D346" t="s">
        <v>2257</v>
      </c>
      <c r="E346"/>
      <c r="F346" t="s">
        <v>211</v>
      </c>
      <c r="G346" s="95">
        <v>45058</v>
      </c>
      <c r="H346" t="s">
        <v>212</v>
      </c>
      <c r="I346" s="77">
        <v>1.29</v>
      </c>
      <c r="J346" t="s">
        <v>977</v>
      </c>
      <c r="K346" t="s">
        <v>106</v>
      </c>
      <c r="L346" s="78">
        <v>7.51E-2</v>
      </c>
      <c r="M346" s="78">
        <v>7.9799999999999996E-2</v>
      </c>
      <c r="N346" s="77">
        <v>42.7</v>
      </c>
      <c r="O346" s="77">
        <v>100.3</v>
      </c>
      <c r="P346" s="77">
        <v>0.15812134520000001</v>
      </c>
      <c r="Q346" s="78">
        <v>2.0000000000000001E-4</v>
      </c>
      <c r="R346" s="78">
        <v>0</v>
      </c>
      <c r="W346" s="100"/>
    </row>
    <row r="347" spans="2:23">
      <c r="B347" t="s">
        <v>2258</v>
      </c>
      <c r="C347" t="s">
        <v>1906</v>
      </c>
      <c r="D347" t="s">
        <v>2259</v>
      </c>
      <c r="E347"/>
      <c r="F347" t="s">
        <v>211</v>
      </c>
      <c r="G347" s="95">
        <v>42870</v>
      </c>
      <c r="H347" t="s">
        <v>212</v>
      </c>
      <c r="I347" s="77">
        <v>0.77</v>
      </c>
      <c r="J347" t="s">
        <v>953</v>
      </c>
      <c r="K347" t="s">
        <v>106</v>
      </c>
      <c r="L347" s="78">
        <v>7.9100000000000004E-2</v>
      </c>
      <c r="M347" s="78">
        <v>9.0700000000000003E-2</v>
      </c>
      <c r="N347" s="77">
        <v>336.98</v>
      </c>
      <c r="O347" s="77">
        <v>101.41</v>
      </c>
      <c r="P347" s="77">
        <v>1.2616723952560001</v>
      </c>
      <c r="Q347" s="78">
        <v>1.2999999999999999E-3</v>
      </c>
      <c r="R347" s="78">
        <v>0</v>
      </c>
      <c r="W347" s="100"/>
    </row>
    <row r="348" spans="2:23">
      <c r="B348" t="s">
        <v>2260</v>
      </c>
      <c r="C348" t="s">
        <v>1906</v>
      </c>
      <c r="D348" t="s">
        <v>2261</v>
      </c>
      <c r="E348"/>
      <c r="F348" t="s">
        <v>211</v>
      </c>
      <c r="G348" s="95">
        <v>42921</v>
      </c>
      <c r="H348" t="s">
        <v>212</v>
      </c>
      <c r="I348" s="77">
        <v>7.21</v>
      </c>
      <c r="J348" t="s">
        <v>953</v>
      </c>
      <c r="K348" t="s">
        <v>106</v>
      </c>
      <c r="L348" s="78">
        <v>7.8899999999999998E-2</v>
      </c>
      <c r="M348" s="78">
        <v>0</v>
      </c>
      <c r="N348" s="77">
        <v>563.49</v>
      </c>
      <c r="O348" s="77">
        <v>14.37059100000001</v>
      </c>
      <c r="P348" s="77">
        <v>0.29896650519002299</v>
      </c>
      <c r="Q348" s="78">
        <v>2.9999999999999997E-4</v>
      </c>
      <c r="R348" s="78">
        <v>0</v>
      </c>
      <c r="W348" s="100"/>
    </row>
    <row r="349" spans="2:23">
      <c r="B349" t="s">
        <v>2260</v>
      </c>
      <c r="C349" t="s">
        <v>1906</v>
      </c>
      <c r="D349" t="s">
        <v>2262</v>
      </c>
      <c r="E349"/>
      <c r="F349" t="s">
        <v>211</v>
      </c>
      <c r="G349" s="95">
        <v>43342</v>
      </c>
      <c r="H349" t="s">
        <v>212</v>
      </c>
      <c r="I349" s="77">
        <v>1.06</v>
      </c>
      <c r="J349" t="s">
        <v>953</v>
      </c>
      <c r="K349" t="s">
        <v>106</v>
      </c>
      <c r="L349" s="78">
        <v>7.8899999999999998E-2</v>
      </c>
      <c r="M349" s="78">
        <v>0</v>
      </c>
      <c r="N349" s="77">
        <v>106.95</v>
      </c>
      <c r="O349" s="77">
        <v>14.370590999999999</v>
      </c>
      <c r="P349" s="77">
        <v>5.6743629399054002E-2</v>
      </c>
      <c r="Q349" s="78">
        <v>1E-4</v>
      </c>
      <c r="R349" s="78">
        <v>0</v>
      </c>
      <c r="W349" s="100"/>
    </row>
    <row r="350" spans="2:23">
      <c r="B350" t="s">
        <v>2263</v>
      </c>
      <c r="C350" t="s">
        <v>1906</v>
      </c>
      <c r="D350" t="s">
        <v>2264</v>
      </c>
      <c r="E350"/>
      <c r="F350" t="s">
        <v>211</v>
      </c>
      <c r="G350" s="95">
        <v>43083</v>
      </c>
      <c r="H350" t="s">
        <v>212</v>
      </c>
      <c r="I350" s="77">
        <v>0.62</v>
      </c>
      <c r="J350" t="s">
        <v>953</v>
      </c>
      <c r="K350" t="s">
        <v>116</v>
      </c>
      <c r="L350" s="78">
        <v>6.7799999999999999E-2</v>
      </c>
      <c r="M350" s="78">
        <v>7.0300000000000001E-2</v>
      </c>
      <c r="N350" s="77">
        <v>125.25</v>
      </c>
      <c r="O350" s="77">
        <v>101.71</v>
      </c>
      <c r="P350" s="77">
        <v>0.35468417995500001</v>
      </c>
      <c r="Q350" s="78">
        <v>4.0000000000000002E-4</v>
      </c>
      <c r="R350" s="78">
        <v>0</v>
      </c>
      <c r="W350" s="100"/>
    </row>
    <row r="351" spans="2:23">
      <c r="B351" t="s">
        <v>2263</v>
      </c>
      <c r="C351" t="s">
        <v>1906</v>
      </c>
      <c r="D351" t="s">
        <v>2265</v>
      </c>
      <c r="E351"/>
      <c r="F351" t="s">
        <v>211</v>
      </c>
      <c r="G351" s="95">
        <v>43083</v>
      </c>
      <c r="H351" t="s">
        <v>212</v>
      </c>
      <c r="I351" s="77">
        <v>5.14</v>
      </c>
      <c r="J351" t="s">
        <v>953</v>
      </c>
      <c r="K351" t="s">
        <v>116</v>
      </c>
      <c r="L351" s="78">
        <v>6.83E-2</v>
      </c>
      <c r="M351" s="78">
        <v>7.3300000000000004E-2</v>
      </c>
      <c r="N351" s="77">
        <v>219.87</v>
      </c>
      <c r="O351" s="77">
        <v>101.98</v>
      </c>
      <c r="P351" s="77">
        <v>0.62428286266919997</v>
      </c>
      <c r="Q351" s="78">
        <v>6.9999999999999999E-4</v>
      </c>
      <c r="R351" s="78">
        <v>0</v>
      </c>
      <c r="W351" s="100"/>
    </row>
    <row r="352" spans="2:23">
      <c r="B352" t="s">
        <v>2263</v>
      </c>
      <c r="C352" t="s">
        <v>1906</v>
      </c>
      <c r="D352" t="s">
        <v>2266</v>
      </c>
      <c r="E352"/>
      <c r="F352" t="s">
        <v>211</v>
      </c>
      <c r="G352" s="95">
        <v>43083</v>
      </c>
      <c r="H352" t="s">
        <v>212</v>
      </c>
      <c r="I352" s="77">
        <v>5.47</v>
      </c>
      <c r="J352" t="s">
        <v>953</v>
      </c>
      <c r="K352" t="s">
        <v>116</v>
      </c>
      <c r="L352" s="78">
        <v>4.4999999999999998E-2</v>
      </c>
      <c r="M352" s="78">
        <v>6.6600000000000006E-2</v>
      </c>
      <c r="N352" s="77">
        <v>879.46</v>
      </c>
      <c r="O352" s="77">
        <v>90.58</v>
      </c>
      <c r="P352" s="77">
        <v>2.2179351154856</v>
      </c>
      <c r="Q352" s="78">
        <v>2.3999999999999998E-3</v>
      </c>
      <c r="R352" s="78">
        <v>0</v>
      </c>
      <c r="W352" s="100"/>
    </row>
    <row r="353" spans="2:23">
      <c r="B353" t="s">
        <v>2267</v>
      </c>
      <c r="C353" t="s">
        <v>1906</v>
      </c>
      <c r="D353" t="s">
        <v>2268</v>
      </c>
      <c r="E353"/>
      <c r="F353" t="s">
        <v>211</v>
      </c>
      <c r="G353" s="95">
        <v>44137</v>
      </c>
      <c r="H353" t="s">
        <v>212</v>
      </c>
      <c r="I353" s="77">
        <v>0.22</v>
      </c>
      <c r="J353" t="s">
        <v>977</v>
      </c>
      <c r="K353" t="s">
        <v>106</v>
      </c>
      <c r="L353" s="78">
        <v>7.2800000000000004E-2</v>
      </c>
      <c r="M353" s="78">
        <v>5.6300000000000003E-2</v>
      </c>
      <c r="N353" s="77">
        <v>5047.3500000000004</v>
      </c>
      <c r="O353" s="77">
        <v>100.97</v>
      </c>
      <c r="P353" s="77">
        <v>18.81557391714</v>
      </c>
      <c r="Q353" s="78">
        <v>0.02</v>
      </c>
      <c r="R353" s="78">
        <v>2.0000000000000001E-4</v>
      </c>
      <c r="W353" s="100"/>
    </row>
    <row r="354" spans="2:23">
      <c r="B354" t="s">
        <v>2267</v>
      </c>
      <c r="C354" t="s">
        <v>1906</v>
      </c>
      <c r="D354" t="s">
        <v>2269</v>
      </c>
      <c r="E354"/>
      <c r="F354" t="s">
        <v>211</v>
      </c>
      <c r="G354" s="95">
        <v>44679</v>
      </c>
      <c r="H354" t="s">
        <v>212</v>
      </c>
      <c r="I354" s="77">
        <v>0.22</v>
      </c>
      <c r="J354" t="s">
        <v>977</v>
      </c>
      <c r="K354" t="s">
        <v>106</v>
      </c>
      <c r="L354" s="78">
        <v>7.2800000000000004E-2</v>
      </c>
      <c r="M354" s="78">
        <v>5.6300000000000003E-2</v>
      </c>
      <c r="N354" s="77">
        <v>43.46</v>
      </c>
      <c r="O354" s="77">
        <v>101.14</v>
      </c>
      <c r="P354" s="77">
        <v>0.16228349924800001</v>
      </c>
      <c r="Q354" s="78">
        <v>2.0000000000000001E-4</v>
      </c>
      <c r="R354" s="78">
        <v>0</v>
      </c>
      <c r="W354" s="100"/>
    </row>
    <row r="355" spans="2:23">
      <c r="B355" t="s">
        <v>2267</v>
      </c>
      <c r="C355" t="s">
        <v>1906</v>
      </c>
      <c r="D355" t="s">
        <v>2270</v>
      </c>
      <c r="E355"/>
      <c r="F355" t="s">
        <v>211</v>
      </c>
      <c r="G355" s="95">
        <v>44810</v>
      </c>
      <c r="H355" t="s">
        <v>212</v>
      </c>
      <c r="I355" s="77">
        <v>0.22</v>
      </c>
      <c r="J355" t="s">
        <v>977</v>
      </c>
      <c r="K355" t="s">
        <v>106</v>
      </c>
      <c r="L355" s="78">
        <v>7.2800000000000004E-2</v>
      </c>
      <c r="M355" s="78">
        <v>5.6300000000000003E-2</v>
      </c>
      <c r="N355" s="77">
        <v>78.650000000000006</v>
      </c>
      <c r="O355" s="77">
        <v>100.97</v>
      </c>
      <c r="P355" s="77">
        <v>0.29319244525999999</v>
      </c>
      <c r="Q355" s="78">
        <v>2.9999999999999997E-4</v>
      </c>
      <c r="R355" s="78">
        <v>0</v>
      </c>
      <c r="W355" s="100"/>
    </row>
    <row r="356" spans="2:23">
      <c r="B356" t="s">
        <v>2271</v>
      </c>
      <c r="C356" t="s">
        <v>1906</v>
      </c>
      <c r="D356" t="s">
        <v>2272</v>
      </c>
      <c r="E356"/>
      <c r="F356" t="s">
        <v>211</v>
      </c>
      <c r="G356" s="95">
        <v>44150</v>
      </c>
      <c r="H356" t="s">
        <v>212</v>
      </c>
      <c r="I356" s="77">
        <v>0.05</v>
      </c>
      <c r="J356" t="s">
        <v>977</v>
      </c>
      <c r="K356" t="s">
        <v>106</v>
      </c>
      <c r="L356" s="78">
        <v>7.0900000000000005E-2</v>
      </c>
      <c r="M356" s="78">
        <v>5.5899999999999998E-2</v>
      </c>
      <c r="N356" s="77">
        <v>4397.5200000000004</v>
      </c>
      <c r="O356" s="77">
        <v>100.37</v>
      </c>
      <c r="P356" s="77">
        <v>16.295715722208001</v>
      </c>
      <c r="Q356" s="78">
        <v>1.7399999999999999E-2</v>
      </c>
      <c r="R356" s="78">
        <v>2.0000000000000001E-4</v>
      </c>
      <c r="W356" s="100"/>
    </row>
    <row r="357" spans="2:23">
      <c r="B357" t="s">
        <v>2271</v>
      </c>
      <c r="C357" t="s">
        <v>1906</v>
      </c>
      <c r="D357" t="s">
        <v>2273</v>
      </c>
      <c r="E357"/>
      <c r="F357" t="s">
        <v>211</v>
      </c>
      <c r="G357" s="95">
        <v>44169</v>
      </c>
      <c r="H357" t="s">
        <v>212</v>
      </c>
      <c r="I357" s="77">
        <v>0.05</v>
      </c>
      <c r="J357" t="s">
        <v>977</v>
      </c>
      <c r="K357" t="s">
        <v>106</v>
      </c>
      <c r="L357" s="78">
        <v>7.0900000000000005E-2</v>
      </c>
      <c r="M357" s="78">
        <v>5.5899999999999998E-2</v>
      </c>
      <c r="N357" s="77">
        <v>10.43</v>
      </c>
      <c r="O357" s="77">
        <v>100.9</v>
      </c>
      <c r="P357" s="77">
        <v>3.8854128039999998E-2</v>
      </c>
      <c r="Q357" s="78">
        <v>0</v>
      </c>
      <c r="R357" s="78">
        <v>0</v>
      </c>
      <c r="W357" s="100"/>
    </row>
    <row r="358" spans="2:23">
      <c r="B358" t="s">
        <v>2271</v>
      </c>
      <c r="C358" t="s">
        <v>1906</v>
      </c>
      <c r="D358" t="s">
        <v>2274</v>
      </c>
      <c r="E358"/>
      <c r="F358" t="s">
        <v>211</v>
      </c>
      <c r="G358" s="95">
        <v>44326</v>
      </c>
      <c r="H358" t="s">
        <v>212</v>
      </c>
      <c r="I358" s="77">
        <v>0.05</v>
      </c>
      <c r="J358" t="s">
        <v>977</v>
      </c>
      <c r="K358" t="s">
        <v>106</v>
      </c>
      <c r="L358" s="78">
        <v>7.0900000000000005E-2</v>
      </c>
      <c r="M358" s="78">
        <v>5.5899999999999998E-2</v>
      </c>
      <c r="N358" s="77">
        <v>2.21</v>
      </c>
      <c r="O358" s="77">
        <v>100.9</v>
      </c>
      <c r="P358" s="77">
        <v>8.2327538800000006E-3</v>
      </c>
      <c r="Q358" s="78">
        <v>0</v>
      </c>
      <c r="R358" s="78">
        <v>0</v>
      </c>
      <c r="W358" s="100"/>
    </row>
    <row r="359" spans="2:23">
      <c r="B359" t="s">
        <v>2271</v>
      </c>
      <c r="C359" t="s">
        <v>1906</v>
      </c>
      <c r="D359" t="s">
        <v>2275</v>
      </c>
      <c r="E359"/>
      <c r="F359" t="s">
        <v>211</v>
      </c>
      <c r="G359" s="95">
        <v>44497</v>
      </c>
      <c r="H359" t="s">
        <v>212</v>
      </c>
      <c r="I359" s="77">
        <v>0.05</v>
      </c>
      <c r="J359" t="s">
        <v>977</v>
      </c>
      <c r="K359" t="s">
        <v>106</v>
      </c>
      <c r="L359" s="78">
        <v>7.0900000000000005E-2</v>
      </c>
      <c r="M359" s="78">
        <v>5.5899999999999998E-2</v>
      </c>
      <c r="N359" s="77">
        <v>3.28</v>
      </c>
      <c r="O359" s="77">
        <v>100.37</v>
      </c>
      <c r="P359" s="77">
        <v>1.2154566112E-2</v>
      </c>
      <c r="Q359" s="78">
        <v>0</v>
      </c>
      <c r="R359" s="78">
        <v>0</v>
      </c>
      <c r="W359" s="100"/>
    </row>
    <row r="360" spans="2:23">
      <c r="B360" t="s">
        <v>2271</v>
      </c>
      <c r="C360" t="s">
        <v>1906</v>
      </c>
      <c r="D360" t="s">
        <v>2276</v>
      </c>
      <c r="E360"/>
      <c r="F360" t="s">
        <v>211</v>
      </c>
      <c r="G360" s="95">
        <v>44733</v>
      </c>
      <c r="H360" t="s">
        <v>212</v>
      </c>
      <c r="I360" s="77">
        <v>0.05</v>
      </c>
      <c r="J360" t="s">
        <v>977</v>
      </c>
      <c r="K360" t="s">
        <v>106</v>
      </c>
      <c r="L360" s="78">
        <v>7.0900000000000005E-2</v>
      </c>
      <c r="M360" s="78">
        <v>5.5899999999999998E-2</v>
      </c>
      <c r="N360" s="77">
        <v>13.05</v>
      </c>
      <c r="O360" s="77">
        <v>100.37</v>
      </c>
      <c r="P360" s="77">
        <v>4.8358868219999997E-2</v>
      </c>
      <c r="Q360" s="78">
        <v>1E-4</v>
      </c>
      <c r="R360" s="78">
        <v>0</v>
      </c>
      <c r="W360" s="100"/>
    </row>
    <row r="361" spans="2:23">
      <c r="B361" t="s">
        <v>2271</v>
      </c>
      <c r="C361" t="s">
        <v>1906</v>
      </c>
      <c r="D361" t="s">
        <v>2277</v>
      </c>
      <c r="E361"/>
      <c r="F361" t="s">
        <v>211</v>
      </c>
      <c r="G361" s="95">
        <v>44819</v>
      </c>
      <c r="H361" t="s">
        <v>212</v>
      </c>
      <c r="I361" s="77">
        <v>0.05</v>
      </c>
      <c r="J361" t="s">
        <v>977</v>
      </c>
      <c r="K361" t="s">
        <v>106</v>
      </c>
      <c r="L361" s="78">
        <v>7.0900000000000005E-2</v>
      </c>
      <c r="M361" s="78">
        <v>5.5899999999999998E-2</v>
      </c>
      <c r="N361" s="77">
        <v>2.56</v>
      </c>
      <c r="O361" s="77">
        <v>100.9</v>
      </c>
      <c r="P361" s="77">
        <v>9.5365836800000003E-3</v>
      </c>
      <c r="Q361" s="78">
        <v>0</v>
      </c>
      <c r="R361" s="78">
        <v>0</v>
      </c>
      <c r="W361" s="100"/>
    </row>
    <row r="362" spans="2:23">
      <c r="B362" t="s">
        <v>2271</v>
      </c>
      <c r="C362" t="s">
        <v>1906</v>
      </c>
      <c r="D362" t="s">
        <v>2278</v>
      </c>
      <c r="E362"/>
      <c r="F362" t="s">
        <v>211</v>
      </c>
      <c r="G362" s="95">
        <v>44854</v>
      </c>
      <c r="H362" t="s">
        <v>212</v>
      </c>
      <c r="I362" s="77">
        <v>0.05</v>
      </c>
      <c r="J362" t="s">
        <v>977</v>
      </c>
      <c r="K362" t="s">
        <v>106</v>
      </c>
      <c r="L362" s="78">
        <v>7.0900000000000005E-2</v>
      </c>
      <c r="M362" s="78">
        <v>5.4899999999999997E-2</v>
      </c>
      <c r="N362" s="77">
        <v>0.61</v>
      </c>
      <c r="O362" s="77">
        <v>100.9</v>
      </c>
      <c r="P362" s="77">
        <v>2.2723890800000002E-3</v>
      </c>
      <c r="Q362" s="78">
        <v>0</v>
      </c>
      <c r="R362" s="78">
        <v>0</v>
      </c>
      <c r="W362" s="100"/>
    </row>
    <row r="363" spans="2:23">
      <c r="B363" t="s">
        <v>2271</v>
      </c>
      <c r="C363" t="s">
        <v>1906</v>
      </c>
      <c r="D363" t="s">
        <v>2279</v>
      </c>
      <c r="E363"/>
      <c r="F363" t="s">
        <v>211</v>
      </c>
      <c r="G363" s="95">
        <v>44950</v>
      </c>
      <c r="H363" t="s">
        <v>212</v>
      </c>
      <c r="I363" s="77">
        <v>0.05</v>
      </c>
      <c r="J363" t="s">
        <v>977</v>
      </c>
      <c r="K363" t="s">
        <v>106</v>
      </c>
      <c r="L363" s="78">
        <v>7.0900000000000005E-2</v>
      </c>
      <c r="M363" s="78">
        <v>5.5899999999999998E-2</v>
      </c>
      <c r="N363" s="77">
        <v>3.36</v>
      </c>
      <c r="O363" s="77">
        <v>100.9</v>
      </c>
      <c r="P363" s="77">
        <v>1.251676608E-2</v>
      </c>
      <c r="Q363" s="78">
        <v>0</v>
      </c>
      <c r="R363" s="78">
        <v>0</v>
      </c>
      <c r="W363" s="100"/>
    </row>
    <row r="364" spans="2:23">
      <c r="B364" t="s">
        <v>2271</v>
      </c>
      <c r="C364" t="s">
        <v>1906</v>
      </c>
      <c r="D364" t="s">
        <v>2280</v>
      </c>
      <c r="E364"/>
      <c r="F364" t="s">
        <v>211</v>
      </c>
      <c r="G364" s="95">
        <v>45029</v>
      </c>
      <c r="H364" t="s">
        <v>212</v>
      </c>
      <c r="I364" s="77">
        <v>0.05</v>
      </c>
      <c r="J364" t="s">
        <v>977</v>
      </c>
      <c r="K364" t="s">
        <v>106</v>
      </c>
      <c r="L364" s="78">
        <v>7.0900000000000005E-2</v>
      </c>
      <c r="M364" s="78">
        <v>5.5899999999999998E-2</v>
      </c>
      <c r="N364" s="77">
        <v>1.1200000000000001</v>
      </c>
      <c r="O364" s="77">
        <v>100.84</v>
      </c>
      <c r="P364" s="77">
        <v>4.1697743359999997E-3</v>
      </c>
      <c r="Q364" s="78">
        <v>0</v>
      </c>
      <c r="R364" s="78">
        <v>0</v>
      </c>
      <c r="W364" s="100"/>
    </row>
    <row r="365" spans="2:23">
      <c r="B365" t="s">
        <v>2281</v>
      </c>
      <c r="C365" t="s">
        <v>1906</v>
      </c>
      <c r="D365" t="s">
        <v>2282</v>
      </c>
      <c r="E365"/>
      <c r="F365" t="s">
        <v>211</v>
      </c>
      <c r="G365" s="95">
        <v>43397</v>
      </c>
      <c r="H365" t="s">
        <v>212</v>
      </c>
      <c r="I365" s="77">
        <v>0.03</v>
      </c>
      <c r="J365" t="s">
        <v>977</v>
      </c>
      <c r="K365" t="s">
        <v>106</v>
      </c>
      <c r="L365" s="78">
        <v>7.0499999999999993E-2</v>
      </c>
      <c r="M365" s="78">
        <v>6.1199999999999997E-2</v>
      </c>
      <c r="N365" s="77">
        <v>2714.69</v>
      </c>
      <c r="O365" s="77">
        <v>100.42</v>
      </c>
      <c r="P365" s="77">
        <v>10.064730549016</v>
      </c>
      <c r="Q365" s="78">
        <v>1.0699999999999999E-2</v>
      </c>
      <c r="R365" s="78">
        <v>1E-4</v>
      </c>
      <c r="W365" s="100"/>
    </row>
    <row r="366" spans="2:23">
      <c r="B366" t="s">
        <v>2283</v>
      </c>
      <c r="C366" t="s">
        <v>1906</v>
      </c>
      <c r="D366" t="s">
        <v>2284</v>
      </c>
      <c r="E366"/>
      <c r="F366" t="s">
        <v>211</v>
      </c>
      <c r="G366" s="95">
        <v>43536</v>
      </c>
      <c r="H366" t="s">
        <v>212</v>
      </c>
      <c r="I366" s="77">
        <v>2.6</v>
      </c>
      <c r="J366" t="s">
        <v>953</v>
      </c>
      <c r="K366" t="s">
        <v>106</v>
      </c>
      <c r="L366" s="78">
        <v>7.4999999999999997E-2</v>
      </c>
      <c r="M366" s="78">
        <v>7.2999999999999995E-2</v>
      </c>
      <c r="N366" s="77">
        <v>767.37</v>
      </c>
      <c r="O366" s="77">
        <v>102.4</v>
      </c>
      <c r="P366" s="77">
        <v>2.9011251609599999</v>
      </c>
      <c r="Q366" s="78">
        <v>3.0999999999999999E-3</v>
      </c>
      <c r="R366" s="78">
        <v>0</v>
      </c>
      <c r="W366" s="100"/>
    </row>
    <row r="367" spans="2:23">
      <c r="B367" t="s">
        <v>2283</v>
      </c>
      <c r="C367" t="s">
        <v>1906</v>
      </c>
      <c r="D367" t="s">
        <v>2285</v>
      </c>
      <c r="E367"/>
      <c r="F367" t="s">
        <v>211</v>
      </c>
      <c r="G367" s="95">
        <v>43570</v>
      </c>
      <c r="H367" t="s">
        <v>212</v>
      </c>
      <c r="I367" s="77">
        <v>2.6</v>
      </c>
      <c r="J367" t="s">
        <v>953</v>
      </c>
      <c r="K367" t="s">
        <v>106</v>
      </c>
      <c r="L367" s="78">
        <v>7.4999999999999997E-2</v>
      </c>
      <c r="M367" s="78">
        <v>7.2900000000000006E-2</v>
      </c>
      <c r="N367" s="77">
        <v>619.16999999999996</v>
      </c>
      <c r="O367" s="77">
        <v>102.42</v>
      </c>
      <c r="P367" s="77">
        <v>2.3412962504879999</v>
      </c>
      <c r="Q367" s="78">
        <v>2.5000000000000001E-3</v>
      </c>
      <c r="R367" s="78">
        <v>0</v>
      </c>
      <c r="W367" s="100"/>
    </row>
    <row r="368" spans="2:23">
      <c r="B368" t="s">
        <v>2283</v>
      </c>
      <c r="C368" t="s">
        <v>1906</v>
      </c>
      <c r="D368" t="s">
        <v>2286</v>
      </c>
      <c r="E368"/>
      <c r="F368" t="s">
        <v>211</v>
      </c>
      <c r="G368" s="95">
        <v>43774</v>
      </c>
      <c r="H368" t="s">
        <v>212</v>
      </c>
      <c r="I368" s="77">
        <v>2.6</v>
      </c>
      <c r="J368" t="s">
        <v>953</v>
      </c>
      <c r="K368" t="s">
        <v>106</v>
      </c>
      <c r="L368" s="78">
        <v>7.4999999999999997E-2</v>
      </c>
      <c r="M368" s="78">
        <v>7.1199999999999999E-2</v>
      </c>
      <c r="N368" s="77">
        <v>565.46</v>
      </c>
      <c r="O368" s="77">
        <v>102.43</v>
      </c>
      <c r="P368" s="77">
        <v>2.1384089031759999</v>
      </c>
      <c r="Q368" s="78">
        <v>2.3E-3</v>
      </c>
      <c r="R368" s="78">
        <v>0</v>
      </c>
      <c r="W368" s="100"/>
    </row>
    <row r="369" spans="2:23">
      <c r="B369" t="s">
        <v>2287</v>
      </c>
      <c r="C369" t="s">
        <v>1906</v>
      </c>
      <c r="D369" t="s">
        <v>2288</v>
      </c>
      <c r="E369"/>
      <c r="F369" t="s">
        <v>211</v>
      </c>
      <c r="G369" s="95">
        <v>44144</v>
      </c>
      <c r="H369" t="s">
        <v>212</v>
      </c>
      <c r="I369" s="77">
        <v>0.03</v>
      </c>
      <c r="J369" t="s">
        <v>977</v>
      </c>
      <c r="K369" t="s">
        <v>106</v>
      </c>
      <c r="L369" s="78">
        <v>7.8799999999999995E-2</v>
      </c>
      <c r="M369" s="78">
        <v>0</v>
      </c>
      <c r="N369" s="77">
        <v>3319.57</v>
      </c>
      <c r="O369" s="77">
        <v>75.180497999999986</v>
      </c>
      <c r="P369" s="77">
        <v>9.2140108985371505</v>
      </c>
      <c r="Q369" s="78">
        <v>9.7999999999999997E-3</v>
      </c>
      <c r="R369" s="78">
        <v>1E-4</v>
      </c>
      <c r="W369" s="100"/>
    </row>
    <row r="370" spans="2:23">
      <c r="B370" t="s">
        <v>2289</v>
      </c>
      <c r="C370" t="s">
        <v>1906</v>
      </c>
      <c r="D370" t="s">
        <v>2290</v>
      </c>
      <c r="E370"/>
      <c r="F370" t="s">
        <v>211</v>
      </c>
      <c r="G370" s="95">
        <v>44508</v>
      </c>
      <c r="H370" t="s">
        <v>212</v>
      </c>
      <c r="I370" s="77">
        <v>3.06</v>
      </c>
      <c r="J370" t="s">
        <v>953</v>
      </c>
      <c r="K370" t="s">
        <v>106</v>
      </c>
      <c r="L370" s="78">
        <v>8.4099999999999994E-2</v>
      </c>
      <c r="M370" s="78">
        <v>9.0700000000000003E-2</v>
      </c>
      <c r="N370" s="77">
        <v>3750.28</v>
      </c>
      <c r="O370" s="77">
        <v>100.56</v>
      </c>
      <c r="P370" s="77">
        <v>13.923571549056</v>
      </c>
      <c r="Q370" s="78">
        <v>1.4800000000000001E-2</v>
      </c>
      <c r="R370" s="78">
        <v>2.0000000000000001E-4</v>
      </c>
      <c r="W370" s="100"/>
    </row>
    <row r="371" spans="2:23">
      <c r="B371" t="s">
        <v>2291</v>
      </c>
      <c r="C371" t="s">
        <v>1906</v>
      </c>
      <c r="D371" t="s">
        <v>2292</v>
      </c>
      <c r="E371"/>
      <c r="F371" t="s">
        <v>211</v>
      </c>
      <c r="G371" s="95">
        <v>43563</v>
      </c>
      <c r="H371" t="s">
        <v>212</v>
      </c>
      <c r="I371" s="77">
        <v>0.75</v>
      </c>
      <c r="J371" t="s">
        <v>977</v>
      </c>
      <c r="K371" t="s">
        <v>106</v>
      </c>
      <c r="L371" s="78">
        <v>7.8600000000000003E-2</v>
      </c>
      <c r="M371" s="78">
        <v>6.8900000000000003E-2</v>
      </c>
      <c r="N371" s="77">
        <v>4139.99</v>
      </c>
      <c r="O371" s="77">
        <v>101.57</v>
      </c>
      <c r="P371" s="77">
        <v>15.524815116356001</v>
      </c>
      <c r="Q371" s="78">
        <v>1.6500000000000001E-2</v>
      </c>
      <c r="R371" s="78">
        <v>2.0000000000000001E-4</v>
      </c>
      <c r="W371" s="100"/>
    </row>
    <row r="372" spans="2:23">
      <c r="B372" t="s">
        <v>2293</v>
      </c>
      <c r="C372" t="s">
        <v>1906</v>
      </c>
      <c r="D372" t="s">
        <v>2294</v>
      </c>
      <c r="E372"/>
      <c r="F372" t="s">
        <v>211</v>
      </c>
      <c r="G372" s="95">
        <v>44136</v>
      </c>
      <c r="H372" t="s">
        <v>212</v>
      </c>
      <c r="I372" s="77">
        <v>0.05</v>
      </c>
      <c r="J372" t="s">
        <v>977</v>
      </c>
      <c r="K372" t="s">
        <v>106</v>
      </c>
      <c r="L372" s="78">
        <v>7.0099999999999996E-2</v>
      </c>
      <c r="M372" s="78">
        <v>0</v>
      </c>
      <c r="N372" s="77">
        <v>2934.16</v>
      </c>
      <c r="O372" s="77">
        <v>84.997694999999965</v>
      </c>
      <c r="P372" s="77">
        <v>9.2077312132235001</v>
      </c>
      <c r="Q372" s="78">
        <v>9.7999999999999997E-3</v>
      </c>
      <c r="R372" s="78">
        <v>1E-4</v>
      </c>
      <c r="W372" s="100"/>
    </row>
    <row r="373" spans="2:23">
      <c r="B373" t="s">
        <v>2295</v>
      </c>
      <c r="C373" t="s">
        <v>1906</v>
      </c>
      <c r="D373" t="s">
        <v>2296</v>
      </c>
      <c r="E373"/>
      <c r="F373" t="s">
        <v>211</v>
      </c>
      <c r="G373" s="95">
        <v>44498</v>
      </c>
      <c r="H373" t="s">
        <v>212</v>
      </c>
      <c r="I373" s="77">
        <v>3.1</v>
      </c>
      <c r="J373" t="s">
        <v>953</v>
      </c>
      <c r="K373" t="s">
        <v>106</v>
      </c>
      <c r="L373" s="78">
        <v>8.1600000000000006E-2</v>
      </c>
      <c r="M373" s="78">
        <v>9.1600000000000001E-2</v>
      </c>
      <c r="N373" s="77">
        <v>18183.509999999998</v>
      </c>
      <c r="O373" s="77">
        <v>101.58</v>
      </c>
      <c r="P373" s="77">
        <v>68.194228518936001</v>
      </c>
      <c r="Q373" s="78">
        <v>7.2599999999999998E-2</v>
      </c>
      <c r="R373" s="78">
        <v>8.9999999999999998E-4</v>
      </c>
      <c r="W373" s="100"/>
    </row>
    <row r="374" spans="2:23">
      <c r="B374" t="s">
        <v>2297</v>
      </c>
      <c r="C374" t="s">
        <v>1906</v>
      </c>
      <c r="D374" t="s">
        <v>2298</v>
      </c>
      <c r="E374"/>
      <c r="F374" t="s">
        <v>211</v>
      </c>
      <c r="G374" s="95">
        <v>44179</v>
      </c>
      <c r="H374" t="s">
        <v>212</v>
      </c>
      <c r="I374" s="77">
        <v>2.59</v>
      </c>
      <c r="J374" t="s">
        <v>953</v>
      </c>
      <c r="K374" t="s">
        <v>106</v>
      </c>
      <c r="L374" s="78">
        <v>7.8799999999999995E-2</v>
      </c>
      <c r="M374" s="78">
        <v>8.2500000000000004E-2</v>
      </c>
      <c r="N374" s="77">
        <v>1060.56</v>
      </c>
      <c r="O374" s="77">
        <v>100.02</v>
      </c>
      <c r="P374" s="77">
        <v>3.9163706375039999</v>
      </c>
      <c r="Q374" s="78">
        <v>4.1999999999999997E-3</v>
      </c>
      <c r="R374" s="78">
        <v>1E-4</v>
      </c>
      <c r="W374" s="100"/>
    </row>
    <row r="375" spans="2:23">
      <c r="B375" t="s">
        <v>2299</v>
      </c>
      <c r="C375" t="s">
        <v>1906</v>
      </c>
      <c r="D375" t="s">
        <v>2300</v>
      </c>
      <c r="E375"/>
      <c r="F375" t="s">
        <v>211</v>
      </c>
      <c r="G375" s="95">
        <v>43866</v>
      </c>
      <c r="H375" t="s">
        <v>212</v>
      </c>
      <c r="I375" s="77">
        <v>1.29</v>
      </c>
      <c r="J375" t="s">
        <v>977</v>
      </c>
      <c r="K375" t="s">
        <v>106</v>
      </c>
      <c r="L375" s="78">
        <v>7.4999999999999997E-2</v>
      </c>
      <c r="M375" s="78">
        <v>7.9200000000000007E-2</v>
      </c>
      <c r="N375" s="77">
        <v>4299.5200000000004</v>
      </c>
      <c r="O375" s="77">
        <v>100.37</v>
      </c>
      <c r="P375" s="77">
        <v>15.932561003008001</v>
      </c>
      <c r="Q375" s="78">
        <v>1.7000000000000001E-2</v>
      </c>
      <c r="R375" s="78">
        <v>2.0000000000000001E-4</v>
      </c>
      <c r="W375" s="100"/>
    </row>
    <row r="376" spans="2:23">
      <c r="B376" t="s">
        <v>2299</v>
      </c>
      <c r="C376" t="s">
        <v>1906</v>
      </c>
      <c r="D376" t="s">
        <v>2301</v>
      </c>
      <c r="E376"/>
      <c r="F376" t="s">
        <v>211</v>
      </c>
      <c r="G376" s="95">
        <v>44953</v>
      </c>
      <c r="H376" t="s">
        <v>212</v>
      </c>
      <c r="I376" s="77">
        <v>1.29</v>
      </c>
      <c r="J376" t="s">
        <v>977</v>
      </c>
      <c r="K376" t="s">
        <v>106</v>
      </c>
      <c r="L376" s="78">
        <v>7.4999999999999997E-2</v>
      </c>
      <c r="M376" s="78">
        <v>7.9200000000000007E-2</v>
      </c>
      <c r="N376" s="77">
        <v>12.35</v>
      </c>
      <c r="O376" s="77">
        <v>100.16</v>
      </c>
      <c r="P376" s="77">
        <v>4.5669153919999997E-2</v>
      </c>
      <c r="Q376" s="78">
        <v>0</v>
      </c>
      <c r="R376" s="78">
        <v>0</v>
      </c>
      <c r="W376" s="100"/>
    </row>
    <row r="377" spans="2:23">
      <c r="B377" t="s">
        <v>2299</v>
      </c>
      <c r="C377" t="s">
        <v>1906</v>
      </c>
      <c r="D377" t="s">
        <v>2302</v>
      </c>
      <c r="E377"/>
      <c r="F377" t="s">
        <v>211</v>
      </c>
      <c r="G377" s="95">
        <v>44959</v>
      </c>
      <c r="H377" t="s">
        <v>212</v>
      </c>
      <c r="I377" s="77">
        <v>1.29</v>
      </c>
      <c r="J377" t="s">
        <v>977</v>
      </c>
      <c r="K377" t="s">
        <v>106</v>
      </c>
      <c r="L377" s="78">
        <v>7.4999999999999997E-2</v>
      </c>
      <c r="M377" s="78">
        <v>7.9200000000000007E-2</v>
      </c>
      <c r="N377" s="77">
        <v>6.94</v>
      </c>
      <c r="O377" s="77">
        <v>100.16</v>
      </c>
      <c r="P377" s="77">
        <v>2.5663475968000001E-2</v>
      </c>
      <c r="Q377" s="78">
        <v>0</v>
      </c>
      <c r="R377" s="78">
        <v>0</v>
      </c>
      <c r="W377" s="100"/>
    </row>
    <row r="378" spans="2:23">
      <c r="B378" t="s">
        <v>2299</v>
      </c>
      <c r="C378" t="s">
        <v>1906</v>
      </c>
      <c r="D378" t="s">
        <v>2303</v>
      </c>
      <c r="E378"/>
      <c r="F378" t="s">
        <v>211</v>
      </c>
      <c r="G378" s="95">
        <v>44966</v>
      </c>
      <c r="H378" t="s">
        <v>212</v>
      </c>
      <c r="I378" s="77">
        <v>1.29</v>
      </c>
      <c r="J378" t="s">
        <v>977</v>
      </c>
      <c r="K378" t="s">
        <v>106</v>
      </c>
      <c r="L378" s="78">
        <v>7.4999999999999997E-2</v>
      </c>
      <c r="M378" s="78">
        <v>7.9699999999999993E-2</v>
      </c>
      <c r="N378" s="77">
        <v>10.4</v>
      </c>
      <c r="O378" s="77">
        <v>100.1</v>
      </c>
      <c r="P378" s="77">
        <v>3.8435196800000002E-2</v>
      </c>
      <c r="Q378" s="78">
        <v>0</v>
      </c>
      <c r="R378" s="78">
        <v>0</v>
      </c>
      <c r="W378" s="100"/>
    </row>
    <row r="379" spans="2:23">
      <c r="B379" t="s">
        <v>2299</v>
      </c>
      <c r="C379" t="s">
        <v>1906</v>
      </c>
      <c r="D379" t="s">
        <v>2304</v>
      </c>
      <c r="E379"/>
      <c r="F379" t="s">
        <v>211</v>
      </c>
      <c r="G379" s="95">
        <v>44986</v>
      </c>
      <c r="H379" t="s">
        <v>212</v>
      </c>
      <c r="I379" s="77">
        <v>1.29</v>
      </c>
      <c r="J379" t="s">
        <v>977</v>
      </c>
      <c r="K379" t="s">
        <v>106</v>
      </c>
      <c r="L379" s="78">
        <v>7.4999999999999997E-2</v>
      </c>
      <c r="M379" s="78">
        <v>7.9699999999999993E-2</v>
      </c>
      <c r="N379" s="77">
        <v>40.46</v>
      </c>
      <c r="O379" s="77">
        <v>100.1</v>
      </c>
      <c r="P379" s="77">
        <v>0.14952769832000001</v>
      </c>
      <c r="Q379" s="78">
        <v>2.0000000000000001E-4</v>
      </c>
      <c r="R379" s="78">
        <v>0</v>
      </c>
      <c r="W379" s="100"/>
    </row>
    <row r="380" spans="2:23">
      <c r="B380" t="s">
        <v>2299</v>
      </c>
      <c r="C380" t="s">
        <v>1906</v>
      </c>
      <c r="D380" t="s">
        <v>2305</v>
      </c>
      <c r="E380"/>
      <c r="F380" t="s">
        <v>211</v>
      </c>
      <c r="G380" s="95">
        <v>44994</v>
      </c>
      <c r="H380" t="s">
        <v>212</v>
      </c>
      <c r="I380" s="77">
        <v>1.29</v>
      </c>
      <c r="J380" t="s">
        <v>977</v>
      </c>
      <c r="K380" t="s">
        <v>106</v>
      </c>
      <c r="L380" s="78">
        <v>7.4999999999999997E-2</v>
      </c>
      <c r="M380" s="78">
        <v>7.9699999999999993E-2</v>
      </c>
      <c r="N380" s="77">
        <v>7.9</v>
      </c>
      <c r="O380" s="77">
        <v>100.11</v>
      </c>
      <c r="P380" s="77">
        <v>2.919888348E-2</v>
      </c>
      <c r="Q380" s="78">
        <v>0</v>
      </c>
      <c r="R380" s="78">
        <v>0</v>
      </c>
      <c r="W380" s="100"/>
    </row>
    <row r="381" spans="2:23">
      <c r="B381" t="s">
        <v>2306</v>
      </c>
      <c r="C381" t="s">
        <v>1906</v>
      </c>
      <c r="D381" t="s">
        <v>2307</v>
      </c>
      <c r="E381"/>
      <c r="F381" t="s">
        <v>211</v>
      </c>
      <c r="G381" s="95">
        <v>44027</v>
      </c>
      <c r="H381" t="s">
        <v>212</v>
      </c>
      <c r="I381" s="77">
        <v>3.5</v>
      </c>
      <c r="J381" t="s">
        <v>2197</v>
      </c>
      <c r="K381" t="s">
        <v>110</v>
      </c>
      <c r="L381" s="78">
        <v>2.35E-2</v>
      </c>
      <c r="M381" s="78">
        <v>2.4299999999999999E-2</v>
      </c>
      <c r="N381" s="77">
        <v>1617.3</v>
      </c>
      <c r="O381" s="77">
        <v>102.36</v>
      </c>
      <c r="P381" s="77">
        <v>6.6771657605519996</v>
      </c>
      <c r="Q381" s="78">
        <v>7.1000000000000004E-3</v>
      </c>
      <c r="R381" s="78">
        <v>1E-4</v>
      </c>
      <c r="W381" s="100"/>
    </row>
    <row r="382" spans="2:23">
      <c r="B382" t="s">
        <v>2306</v>
      </c>
      <c r="C382" t="s">
        <v>1906</v>
      </c>
      <c r="D382" t="s">
        <v>2308</v>
      </c>
      <c r="E382"/>
      <c r="F382" t="s">
        <v>211</v>
      </c>
      <c r="G382" s="95">
        <v>44119</v>
      </c>
      <c r="H382" t="s">
        <v>212</v>
      </c>
      <c r="I382" s="77">
        <v>3.5</v>
      </c>
      <c r="J382" t="s">
        <v>2197</v>
      </c>
      <c r="K382" t="s">
        <v>110</v>
      </c>
      <c r="L382" s="78">
        <v>2.35E-2</v>
      </c>
      <c r="M382" s="78">
        <v>2.4299999999999999E-2</v>
      </c>
      <c r="N382" s="77">
        <v>1617.3</v>
      </c>
      <c r="O382" s="77">
        <v>102.36</v>
      </c>
      <c r="P382" s="77">
        <v>6.6771657605519996</v>
      </c>
      <c r="Q382" s="78">
        <v>7.1000000000000004E-3</v>
      </c>
      <c r="R382" s="78">
        <v>1E-4</v>
      </c>
      <c r="W382" s="100"/>
    </row>
    <row r="383" spans="2:23">
      <c r="B383" t="s">
        <v>2306</v>
      </c>
      <c r="C383" t="s">
        <v>1906</v>
      </c>
      <c r="D383" t="s">
        <v>2309</v>
      </c>
      <c r="E383"/>
      <c r="F383" t="s">
        <v>211</v>
      </c>
      <c r="G383" s="95">
        <v>44211</v>
      </c>
      <c r="H383" t="s">
        <v>212</v>
      </c>
      <c r="I383" s="77">
        <v>3.5</v>
      </c>
      <c r="J383" t="s">
        <v>2197</v>
      </c>
      <c r="K383" t="s">
        <v>110</v>
      </c>
      <c r="L383" s="78">
        <v>2.35E-2</v>
      </c>
      <c r="M383" s="78">
        <v>2.4299999999999999E-2</v>
      </c>
      <c r="N383" s="77">
        <v>1617.3</v>
      </c>
      <c r="O383" s="77">
        <v>102.36</v>
      </c>
      <c r="P383" s="77">
        <v>6.6771657605519996</v>
      </c>
      <c r="Q383" s="78">
        <v>7.1000000000000004E-3</v>
      </c>
      <c r="R383" s="78">
        <v>1E-4</v>
      </c>
      <c r="W383" s="100"/>
    </row>
    <row r="384" spans="2:23">
      <c r="B384" t="s">
        <v>2310</v>
      </c>
      <c r="C384" t="s">
        <v>1906</v>
      </c>
      <c r="D384" t="s">
        <v>2311</v>
      </c>
      <c r="E384"/>
      <c r="F384" t="s">
        <v>211</v>
      </c>
      <c r="G384" s="95">
        <v>43860</v>
      </c>
      <c r="H384" t="s">
        <v>212</v>
      </c>
      <c r="I384" s="77">
        <v>2.72</v>
      </c>
      <c r="J384" t="s">
        <v>953</v>
      </c>
      <c r="K384" t="s">
        <v>106</v>
      </c>
      <c r="L384" s="78">
        <v>7.9100000000000004E-2</v>
      </c>
      <c r="M384" s="78">
        <v>8.5400000000000004E-2</v>
      </c>
      <c r="N384" s="77">
        <v>2337.2800000000002</v>
      </c>
      <c r="O384" s="77">
        <v>102.26</v>
      </c>
      <c r="P384" s="77">
        <v>8.8242585333759997</v>
      </c>
      <c r="Q384" s="78">
        <v>9.4000000000000004E-3</v>
      </c>
      <c r="R384" s="78">
        <v>1E-4</v>
      </c>
      <c r="W384" s="100"/>
    </row>
    <row r="385" spans="2:23">
      <c r="B385" t="s">
        <v>2195</v>
      </c>
      <c r="C385" t="s">
        <v>1906</v>
      </c>
      <c r="D385" t="s">
        <v>2312</v>
      </c>
      <c r="E385"/>
      <c r="F385" t="s">
        <v>211</v>
      </c>
      <c r="G385" s="95">
        <v>44553</v>
      </c>
      <c r="H385" t="s">
        <v>212</v>
      </c>
      <c r="I385" s="77">
        <v>2.6</v>
      </c>
      <c r="J385" t="s">
        <v>2197</v>
      </c>
      <c r="K385" t="s">
        <v>110</v>
      </c>
      <c r="L385" s="78">
        <v>6.1100000000000002E-2</v>
      </c>
      <c r="M385" s="78">
        <v>6.9500000000000006E-2</v>
      </c>
      <c r="N385" s="77">
        <v>20.94</v>
      </c>
      <c r="O385" s="77">
        <v>100.14</v>
      </c>
      <c r="P385" s="77">
        <v>8.4577639154400003E-2</v>
      </c>
      <c r="Q385" s="78">
        <v>1E-4</v>
      </c>
      <c r="R385" s="78">
        <v>0</v>
      </c>
      <c r="W385" s="100"/>
    </row>
    <row r="386" spans="2:23">
      <c r="B386" t="s">
        <v>2195</v>
      </c>
      <c r="C386" t="s">
        <v>1906</v>
      </c>
      <c r="D386" t="s">
        <v>2313</v>
      </c>
      <c r="E386"/>
      <c r="F386" t="s">
        <v>211</v>
      </c>
      <c r="G386" s="95">
        <v>44553</v>
      </c>
      <c r="H386" t="s">
        <v>212</v>
      </c>
      <c r="I386" s="77">
        <v>2.6</v>
      </c>
      <c r="J386" t="s">
        <v>2197</v>
      </c>
      <c r="K386" t="s">
        <v>110</v>
      </c>
      <c r="L386" s="78">
        <v>6.1100000000000002E-2</v>
      </c>
      <c r="M386" s="78">
        <v>7.0499999999999993E-2</v>
      </c>
      <c r="N386" s="77">
        <v>26.92</v>
      </c>
      <c r="O386" s="77">
        <v>99.88</v>
      </c>
      <c r="P386" s="77">
        <v>0.1084488330464</v>
      </c>
      <c r="Q386" s="78">
        <v>1E-4</v>
      </c>
      <c r="R386" s="78">
        <v>0</v>
      </c>
      <c r="W386" s="100"/>
    </row>
    <row r="387" spans="2:23">
      <c r="B387" t="s">
        <v>2195</v>
      </c>
      <c r="C387" t="s">
        <v>1906</v>
      </c>
      <c r="D387" t="s">
        <v>2314</v>
      </c>
      <c r="E387"/>
      <c r="F387" t="s">
        <v>211</v>
      </c>
      <c r="G387" s="95">
        <v>44553</v>
      </c>
      <c r="H387" t="s">
        <v>212</v>
      </c>
      <c r="I387" s="77">
        <v>2.6</v>
      </c>
      <c r="J387" t="s">
        <v>2197</v>
      </c>
      <c r="K387" t="s">
        <v>110</v>
      </c>
      <c r="L387" s="78">
        <v>6.1100000000000002E-2</v>
      </c>
      <c r="M387" s="78">
        <v>6.9400000000000003E-2</v>
      </c>
      <c r="N387" s="77">
        <v>125.64</v>
      </c>
      <c r="O387" s="77">
        <v>100.15</v>
      </c>
      <c r="P387" s="77">
        <v>0.50751651056400005</v>
      </c>
      <c r="Q387" s="78">
        <v>5.0000000000000001E-4</v>
      </c>
      <c r="R387" s="78">
        <v>0</v>
      </c>
      <c r="W387" s="100"/>
    </row>
    <row r="388" spans="2:23">
      <c r="B388" t="s">
        <v>2195</v>
      </c>
      <c r="C388" t="s">
        <v>1906</v>
      </c>
      <c r="D388" t="s">
        <v>2315</v>
      </c>
      <c r="E388"/>
      <c r="F388" t="s">
        <v>211</v>
      </c>
      <c r="G388" s="95">
        <v>44886</v>
      </c>
      <c r="H388" t="s">
        <v>212</v>
      </c>
      <c r="I388" s="77">
        <v>2.6</v>
      </c>
      <c r="J388" t="s">
        <v>2197</v>
      </c>
      <c r="K388" t="s">
        <v>110</v>
      </c>
      <c r="L388" s="78">
        <v>6.1100000000000002E-2</v>
      </c>
      <c r="M388" s="78">
        <v>6.9500000000000006E-2</v>
      </c>
      <c r="N388" s="77">
        <v>30.66</v>
      </c>
      <c r="O388" s="77">
        <v>100.74157149999962</v>
      </c>
      <c r="P388" s="77">
        <v>0.124581101306051</v>
      </c>
      <c r="Q388" s="78">
        <v>1E-4</v>
      </c>
      <c r="R388" s="78">
        <v>0</v>
      </c>
      <c r="W388" s="100"/>
    </row>
    <row r="389" spans="2:23">
      <c r="B389" t="s">
        <v>2195</v>
      </c>
      <c r="C389" t="s">
        <v>1906</v>
      </c>
      <c r="D389" t="s">
        <v>2316</v>
      </c>
      <c r="E389"/>
      <c r="F389" t="s">
        <v>211</v>
      </c>
      <c r="G389" s="95">
        <v>44985</v>
      </c>
      <c r="H389" t="s">
        <v>212</v>
      </c>
      <c r="I389" s="77">
        <v>2.6</v>
      </c>
      <c r="J389" t="s">
        <v>2197</v>
      </c>
      <c r="K389" t="s">
        <v>110</v>
      </c>
      <c r="L389" s="78">
        <v>6.1100000000000002E-2</v>
      </c>
      <c r="M389" s="78">
        <v>6.9400000000000003E-2</v>
      </c>
      <c r="N389" s="77">
        <v>47.86</v>
      </c>
      <c r="O389" s="77">
        <v>100.16</v>
      </c>
      <c r="P389" s="77">
        <v>0.19334738563840001</v>
      </c>
      <c r="Q389" s="78">
        <v>2.0000000000000001E-4</v>
      </c>
      <c r="R389" s="78">
        <v>0</v>
      </c>
      <c r="W389" s="100"/>
    </row>
    <row r="390" spans="2:23">
      <c r="B390" t="s">
        <v>2195</v>
      </c>
      <c r="C390" t="s">
        <v>1906</v>
      </c>
      <c r="D390" t="s">
        <v>2317</v>
      </c>
      <c r="E390"/>
      <c r="F390" t="s">
        <v>211</v>
      </c>
      <c r="G390" s="95">
        <v>43080</v>
      </c>
      <c r="H390" t="s">
        <v>212</v>
      </c>
      <c r="I390" s="77">
        <v>2.6</v>
      </c>
      <c r="J390" t="s">
        <v>2197</v>
      </c>
      <c r="K390" t="s">
        <v>110</v>
      </c>
      <c r="L390" s="78">
        <v>6.1100000000000002E-2</v>
      </c>
      <c r="M390" s="78">
        <v>6.93E-2</v>
      </c>
      <c r="N390" s="77">
        <v>11.22</v>
      </c>
      <c r="O390" s="77">
        <v>99.481571499999959</v>
      </c>
      <c r="P390" s="77">
        <v>4.5020134488764803E-2</v>
      </c>
      <c r="Q390" s="78">
        <v>0</v>
      </c>
      <c r="R390" s="78">
        <v>0</v>
      </c>
      <c r="W390" s="100"/>
    </row>
    <row r="391" spans="2:23">
      <c r="B391" t="s">
        <v>2318</v>
      </c>
      <c r="C391" t="s">
        <v>1906</v>
      </c>
      <c r="D391" t="s">
        <v>2319</v>
      </c>
      <c r="E391"/>
      <c r="F391" t="s">
        <v>211</v>
      </c>
      <c r="G391" s="95">
        <v>43083</v>
      </c>
      <c r="H391" t="s">
        <v>212</v>
      </c>
      <c r="I391" s="77">
        <v>3.64</v>
      </c>
      <c r="J391" t="s">
        <v>2320</v>
      </c>
      <c r="K391" t="s">
        <v>110</v>
      </c>
      <c r="L391" s="78">
        <v>7.1900000000000006E-2</v>
      </c>
      <c r="M391" s="78">
        <v>7.1999999999999995E-2</v>
      </c>
      <c r="N391" s="77">
        <v>1477.99</v>
      </c>
      <c r="O391" s="77">
        <v>102.18</v>
      </c>
      <c r="P391" s="77">
        <v>6.0912817480788002</v>
      </c>
      <c r="Q391" s="78">
        <v>6.4999999999999997E-3</v>
      </c>
      <c r="R391" s="78">
        <v>1E-4</v>
      </c>
      <c r="W391" s="100"/>
    </row>
    <row r="392" spans="2:23">
      <c r="B392" t="s">
        <v>2318</v>
      </c>
      <c r="C392" t="s">
        <v>1906</v>
      </c>
      <c r="D392" t="s">
        <v>2321</v>
      </c>
      <c r="E392"/>
      <c r="F392" t="s">
        <v>211</v>
      </c>
      <c r="G392" s="95">
        <v>44778</v>
      </c>
      <c r="H392" t="s">
        <v>212</v>
      </c>
      <c r="I392" s="77">
        <v>3.56</v>
      </c>
      <c r="J392" t="s">
        <v>2320</v>
      </c>
      <c r="K392" t="s">
        <v>106</v>
      </c>
      <c r="L392" s="78">
        <v>8.2699999999999996E-2</v>
      </c>
      <c r="M392" s="78">
        <v>9.0200000000000002E-2</v>
      </c>
      <c r="N392" s="77">
        <v>4069.91</v>
      </c>
      <c r="O392" s="77">
        <v>100.16</v>
      </c>
      <c r="P392" s="77">
        <v>15.050149492352</v>
      </c>
      <c r="Q392" s="78">
        <v>1.6E-2</v>
      </c>
      <c r="R392" s="78">
        <v>2.0000000000000001E-4</v>
      </c>
      <c r="W392" s="100"/>
    </row>
    <row r="393" spans="2:23">
      <c r="B393" t="s">
        <v>2322</v>
      </c>
      <c r="C393" t="s">
        <v>1906</v>
      </c>
      <c r="D393" t="s">
        <v>2323</v>
      </c>
      <c r="E393"/>
      <c r="F393" t="s">
        <v>211</v>
      </c>
      <c r="G393" s="95">
        <v>42817</v>
      </c>
      <c r="H393" t="s">
        <v>212</v>
      </c>
      <c r="I393" s="77">
        <v>1.77</v>
      </c>
      <c r="J393" t="s">
        <v>953</v>
      </c>
      <c r="K393" t="s">
        <v>106</v>
      </c>
      <c r="L393" s="78">
        <v>5.7200000000000001E-2</v>
      </c>
      <c r="M393" s="78">
        <v>8.3199999999999996E-2</v>
      </c>
      <c r="N393" s="77">
        <v>380.75</v>
      </c>
      <c r="O393" s="77">
        <v>97.61</v>
      </c>
      <c r="P393" s="77">
        <v>1.3721320769000001</v>
      </c>
      <c r="Q393" s="78">
        <v>1.5E-3</v>
      </c>
      <c r="R393" s="78">
        <v>0</v>
      </c>
      <c r="W393" s="100"/>
    </row>
    <row r="394" spans="2:23">
      <c r="B394" t="s">
        <v>2322</v>
      </c>
      <c r="C394" t="s">
        <v>1906</v>
      </c>
      <c r="D394" t="s">
        <v>2324</v>
      </c>
      <c r="E394"/>
      <c r="F394" t="s">
        <v>211</v>
      </c>
      <c r="G394" s="95">
        <v>43098</v>
      </c>
      <c r="H394" t="s">
        <v>212</v>
      </c>
      <c r="I394" s="77">
        <v>1.62</v>
      </c>
      <c r="J394" t="s">
        <v>953</v>
      </c>
      <c r="K394" t="s">
        <v>106</v>
      </c>
      <c r="L394" s="78">
        <v>7.9200000000000007E-2</v>
      </c>
      <c r="M394" s="78">
        <v>6.8000000000000005E-2</v>
      </c>
      <c r="N394" s="77">
        <v>1120.1500000000001</v>
      </c>
      <c r="O394" s="77">
        <v>104.04</v>
      </c>
      <c r="P394" s="77">
        <v>4.3026717895199997</v>
      </c>
      <c r="Q394" s="78">
        <v>4.5999999999999999E-3</v>
      </c>
      <c r="R394" s="78">
        <v>1E-4</v>
      </c>
      <c r="W394" s="100"/>
    </row>
    <row r="395" spans="2:23">
      <c r="B395" t="s">
        <v>2322</v>
      </c>
      <c r="C395" t="s">
        <v>1906</v>
      </c>
      <c r="D395" t="s">
        <v>2325</v>
      </c>
      <c r="E395"/>
      <c r="F395" t="s">
        <v>211</v>
      </c>
      <c r="G395" s="95">
        <v>43798</v>
      </c>
      <c r="H395" t="s">
        <v>212</v>
      </c>
      <c r="I395" s="77">
        <v>1.62</v>
      </c>
      <c r="J395" t="s">
        <v>953</v>
      </c>
      <c r="K395" t="s">
        <v>106</v>
      </c>
      <c r="L395" s="78">
        <v>7.9200000000000007E-2</v>
      </c>
      <c r="M395" s="78">
        <v>7.7499999999999999E-2</v>
      </c>
      <c r="N395" s="77">
        <v>65.89</v>
      </c>
      <c r="O395" s="77">
        <v>102.98</v>
      </c>
      <c r="P395" s="77">
        <v>0.250515203224</v>
      </c>
      <c r="Q395" s="78">
        <v>2.9999999999999997E-4</v>
      </c>
      <c r="R395" s="78">
        <v>0</v>
      </c>
      <c r="W395" s="100"/>
    </row>
    <row r="396" spans="2:23">
      <c r="B396" t="s">
        <v>2322</v>
      </c>
      <c r="C396" t="s">
        <v>1906</v>
      </c>
      <c r="D396" t="s">
        <v>2326</v>
      </c>
      <c r="E396"/>
      <c r="F396" t="s">
        <v>211</v>
      </c>
      <c r="G396" s="95">
        <v>44064</v>
      </c>
      <c r="H396" t="s">
        <v>212</v>
      </c>
      <c r="I396" s="77">
        <v>2.5299999999999998</v>
      </c>
      <c r="J396" t="s">
        <v>953</v>
      </c>
      <c r="K396" t="s">
        <v>106</v>
      </c>
      <c r="L396" s="78">
        <v>8.6699999999999999E-2</v>
      </c>
      <c r="M396" s="78">
        <v>0.1024</v>
      </c>
      <c r="N396" s="77">
        <v>3756.96</v>
      </c>
      <c r="O396" s="77">
        <v>97.99</v>
      </c>
      <c r="P396" s="77">
        <v>13.591895323968</v>
      </c>
      <c r="Q396" s="78">
        <v>1.4500000000000001E-2</v>
      </c>
      <c r="R396" s="78">
        <v>2.0000000000000001E-4</v>
      </c>
      <c r="W396" s="100"/>
    </row>
    <row r="397" spans="2:23">
      <c r="B397" s="79" t="s">
        <v>2211</v>
      </c>
      <c r="I397" s="81">
        <v>0</v>
      </c>
      <c r="M397" s="80">
        <v>0</v>
      </c>
      <c r="N397" s="81">
        <v>0</v>
      </c>
      <c r="P397" s="81">
        <v>0</v>
      </c>
      <c r="Q397" s="80">
        <v>0</v>
      </c>
      <c r="R397" s="80">
        <v>0</v>
      </c>
    </row>
    <row r="398" spans="2:23">
      <c r="B398" t="s">
        <v>211</v>
      </c>
      <c r="D398" t="s">
        <v>211</v>
      </c>
      <c r="F398" t="s">
        <v>211</v>
      </c>
      <c r="I398" s="77">
        <v>0</v>
      </c>
      <c r="J398" t="s">
        <v>211</v>
      </c>
      <c r="K398" t="s">
        <v>211</v>
      </c>
      <c r="L398" s="78">
        <v>0</v>
      </c>
      <c r="M398" s="78">
        <v>0</v>
      </c>
      <c r="N398" s="77">
        <v>0</v>
      </c>
      <c r="O398" s="77">
        <v>0</v>
      </c>
      <c r="P398" s="77">
        <v>0</v>
      </c>
      <c r="Q398" s="78">
        <v>0</v>
      </c>
      <c r="R398" s="78">
        <v>0</v>
      </c>
    </row>
    <row r="399" spans="2:23">
      <c r="B399" t="s">
        <v>227</v>
      </c>
    </row>
    <row r="400" spans="2:23">
      <c r="B400" t="s">
        <v>258</v>
      </c>
    </row>
    <row r="401" spans="2:2">
      <c r="B401" t="s">
        <v>259</v>
      </c>
    </row>
    <row r="402" spans="2:2">
      <c r="B402" t="s">
        <v>260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7">
        <v>45106</v>
      </c>
    </row>
    <row r="2" spans="2:64" s="1" customFormat="1">
      <c r="B2" s="2" t="s">
        <v>1</v>
      </c>
      <c r="C2" s="12" t="s">
        <v>2360</v>
      </c>
    </row>
    <row r="3" spans="2:64" s="1" customFormat="1">
      <c r="B3" s="2" t="s">
        <v>2</v>
      </c>
      <c r="C3" s="26" t="s">
        <v>2361</v>
      </c>
    </row>
    <row r="4" spans="2:64" s="1" customFormat="1">
      <c r="B4" s="2" t="s">
        <v>3</v>
      </c>
      <c r="C4" s="88" t="s">
        <v>197</v>
      </c>
    </row>
    <row r="5" spans="2:64">
      <c r="B5" s="2"/>
    </row>
    <row r="7" spans="2:64" ht="26.25" customHeight="1">
      <c r="B7" s="114" t="s">
        <v>153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1236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211</v>
      </c>
      <c r="C14" t="s">
        <v>211</v>
      </c>
      <c r="E14" t="s">
        <v>211</v>
      </c>
      <c r="G14" s="77">
        <v>0</v>
      </c>
      <c r="H14" t="s">
        <v>211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1237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211</v>
      </c>
      <c r="C16" t="s">
        <v>211</v>
      </c>
      <c r="E16" t="s">
        <v>211</v>
      </c>
      <c r="G16" s="77">
        <v>0</v>
      </c>
      <c r="H16" t="s">
        <v>211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2327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E18" t="s">
        <v>211</v>
      </c>
      <c r="G18" s="77">
        <v>0</v>
      </c>
      <c r="H18" t="s">
        <v>211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2328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266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227</v>
      </c>
    </row>
    <row r="26" spans="2:15">
      <c r="B26" t="s">
        <v>258</v>
      </c>
    </row>
    <row r="27" spans="2:15">
      <c r="B27" t="s">
        <v>259</v>
      </c>
    </row>
    <row r="28" spans="2:15">
      <c r="B28" t="s">
        <v>260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8"/>
  <sheetViews>
    <sheetView rightToLeft="1" workbookViewId="0">
      <selection activeCell="I11" sqref="I11:I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2360</v>
      </c>
    </row>
    <row r="3" spans="2:55" s="1" customFormat="1">
      <c r="B3" s="2" t="s">
        <v>2</v>
      </c>
      <c r="C3" s="26" t="s">
        <v>2361</v>
      </c>
    </row>
    <row r="4" spans="2:55" s="1" customFormat="1">
      <c r="B4" s="2" t="s">
        <v>3</v>
      </c>
      <c r="C4" s="88" t="s">
        <v>197</v>
      </c>
    </row>
    <row r="5" spans="2:55">
      <c r="B5" s="2"/>
    </row>
    <row r="7" spans="2:55" ht="26.25" customHeight="1">
      <c r="B7" s="114" t="s">
        <v>156</v>
      </c>
      <c r="C7" s="115"/>
      <c r="D7" s="115"/>
      <c r="E7" s="115"/>
      <c r="F7" s="115"/>
      <c r="G7" s="115"/>
      <c r="H7" s="115"/>
      <c r="I7" s="115"/>
      <c r="J7" s="11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f>E12</f>
        <v>5.6077444625285341E-3</v>
      </c>
      <c r="F11" s="7"/>
      <c r="G11" s="75">
        <v>281.27600999999999</v>
      </c>
      <c r="H11" s="76">
        <f>G11/$G$11</f>
        <v>1</v>
      </c>
      <c r="I11" s="76">
        <f>G11/'סכום נכסי הקרן'!$C$42</f>
        <v>3.6805432783749213E-3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f>E13*G13/G12</f>
        <v>5.6077444625285341E-3</v>
      </c>
      <c r="F12" s="19"/>
      <c r="G12" s="81">
        <f>G13+G16</f>
        <v>281.28402000000006</v>
      </c>
      <c r="H12" s="80">
        <f t="shared" ref="H12:H23" si="0">G12/$G$11</f>
        <v>1.0000284773664134</v>
      </c>
      <c r="I12" s="80">
        <f>G12/'סכום נכסי הקרן'!$C$42</f>
        <v>3.6806480905544597E-3</v>
      </c>
    </row>
    <row r="13" spans="2:55">
      <c r="B13" s="79" t="s">
        <v>2329</v>
      </c>
      <c r="E13" s="80">
        <f>(E14*G14+E15*G15)/G13</f>
        <v>9.0351171094476771E-3</v>
      </c>
      <c r="F13" s="19"/>
      <c r="G13" s="81">
        <f>SUM(G14:G15)</f>
        <v>174.58201000000003</v>
      </c>
      <c r="H13" s="80">
        <f t="shared" si="0"/>
        <v>0.62067863519537281</v>
      </c>
      <c r="I13" s="80">
        <f>G13/'סכום נכסי הקרן'!$C$42</f>
        <v>2.2844345787992491E-3</v>
      </c>
    </row>
    <row r="14" spans="2:55">
      <c r="B14" s="96" t="s">
        <v>2446</v>
      </c>
      <c r="C14" s="95">
        <v>44834</v>
      </c>
      <c r="D14" t="s">
        <v>2447</v>
      </c>
      <c r="E14" s="97">
        <v>9.3472825224956522E-4</v>
      </c>
      <c r="F14" s="98" t="s">
        <v>102</v>
      </c>
      <c r="G14" s="93">
        <v>62.196010000000008</v>
      </c>
      <c r="H14" s="97">
        <f t="shared" si="0"/>
        <v>0.22112091962624189</v>
      </c>
      <c r="I14" s="97">
        <f>G14/'סכום נכסי הקרן'!$C$42</f>
        <v>8.1384511443844581E-4</v>
      </c>
      <c r="J14" t="s">
        <v>2448</v>
      </c>
    </row>
    <row r="15" spans="2:55">
      <c r="B15" s="96" t="s">
        <v>2449</v>
      </c>
      <c r="C15" s="95">
        <v>44977</v>
      </c>
      <c r="D15" t="s">
        <v>123</v>
      </c>
      <c r="E15" s="99">
        <v>1.3517987452427962E-2</v>
      </c>
      <c r="F15" s="98" t="s">
        <v>102</v>
      </c>
      <c r="G15" s="93">
        <v>112.38600000000001</v>
      </c>
      <c r="H15" s="99">
        <f t="shared" si="0"/>
        <v>0.39955771556913089</v>
      </c>
      <c r="I15" s="99">
        <f>G15/'סכום נכסי הקרן'!$C$42</f>
        <v>1.4705894643608033E-3</v>
      </c>
      <c r="J15" t="s">
        <v>2450</v>
      </c>
    </row>
    <row r="16" spans="2:55">
      <c r="B16" s="79" t="s">
        <v>2330</v>
      </c>
      <c r="E16" s="80">
        <v>0</v>
      </c>
      <c r="F16" s="19"/>
      <c r="G16" s="81">
        <f>SUM(G17:G18)</f>
        <v>106.70201</v>
      </c>
      <c r="H16" s="80">
        <f t="shared" si="0"/>
        <v>0.37934984217104051</v>
      </c>
      <c r="I16" s="80">
        <f>G16/'סכום נכסי הקרן'!$C$42</f>
        <v>1.3962135117552104E-3</v>
      </c>
    </row>
    <row r="17" spans="2:10">
      <c r="B17" s="96" t="s">
        <v>2451</v>
      </c>
      <c r="C17" s="95">
        <v>44834</v>
      </c>
      <c r="D17" t="s">
        <v>123</v>
      </c>
      <c r="E17" s="99">
        <v>0</v>
      </c>
      <c r="F17" s="98" t="s">
        <v>102</v>
      </c>
      <c r="G17" s="93">
        <v>16.119009999999999</v>
      </c>
      <c r="H17" s="99">
        <f t="shared" si="0"/>
        <v>5.7306735828626124E-2</v>
      </c>
      <c r="I17" s="99">
        <f>G17/'סכום נכסי הקרן'!$C$42</f>
        <v>2.1091992135965714E-4</v>
      </c>
      <c r="J17" t="s">
        <v>2452</v>
      </c>
    </row>
    <row r="18" spans="2:10">
      <c r="B18" s="96" t="s">
        <v>2453</v>
      </c>
      <c r="C18" s="95">
        <v>45077</v>
      </c>
      <c r="D18" t="s">
        <v>123</v>
      </c>
      <c r="E18" s="99">
        <v>0</v>
      </c>
      <c r="F18" s="98" t="s">
        <v>102</v>
      </c>
      <c r="G18" s="93">
        <f>90.573+0.01</f>
        <v>90.582999999999998</v>
      </c>
      <c r="H18" s="99">
        <f t="shared" si="0"/>
        <v>0.32204310634241434</v>
      </c>
      <c r="I18" s="99">
        <f>G18/'סכום נכסי הקרן'!$C$42</f>
        <v>1.185293590395553E-3</v>
      </c>
      <c r="J18" t="s">
        <v>2454</v>
      </c>
    </row>
    <row r="19" spans="2:10">
      <c r="B19" s="79" t="s">
        <v>225</v>
      </c>
      <c r="E19" s="80">
        <v>0</v>
      </c>
      <c r="F19" s="19"/>
      <c r="G19" s="81">
        <v>0</v>
      </c>
      <c r="H19" s="80">
        <f t="shared" si="0"/>
        <v>0</v>
      </c>
      <c r="I19" s="80">
        <f>G19/'סכום נכסי הקרן'!$C$42</f>
        <v>0</v>
      </c>
    </row>
    <row r="20" spans="2:10">
      <c r="B20" s="79" t="s">
        <v>2329</v>
      </c>
      <c r="E20" s="80">
        <v>0</v>
      </c>
      <c r="F20" s="19"/>
      <c r="G20" s="81">
        <v>0</v>
      </c>
      <c r="H20" s="80">
        <f t="shared" si="0"/>
        <v>0</v>
      </c>
      <c r="I20" s="80">
        <f>G20/'סכום נכסי הקרן'!$C$42</f>
        <v>0</v>
      </c>
    </row>
    <row r="21" spans="2:10">
      <c r="B21" t="s">
        <v>211</v>
      </c>
      <c r="E21" s="92">
        <v>0</v>
      </c>
      <c r="F21" t="s">
        <v>211</v>
      </c>
      <c r="G21" s="93">
        <v>0</v>
      </c>
      <c r="H21" s="92">
        <f t="shared" si="0"/>
        <v>0</v>
      </c>
      <c r="I21" s="92">
        <f>G21/'סכום נכסי הקרן'!$C$42</f>
        <v>0</v>
      </c>
    </row>
    <row r="22" spans="2:10">
      <c r="B22" s="79" t="s">
        <v>2330</v>
      </c>
      <c r="E22" s="80">
        <v>0</v>
      </c>
      <c r="F22" s="19"/>
      <c r="G22" s="81">
        <v>0</v>
      </c>
      <c r="H22" s="80">
        <f t="shared" si="0"/>
        <v>0</v>
      </c>
      <c r="I22" s="80">
        <f>G22/'סכום נכסי הקרן'!$C$42</f>
        <v>0</v>
      </c>
    </row>
    <row r="23" spans="2:10">
      <c r="B23" t="s">
        <v>211</v>
      </c>
      <c r="E23" s="92">
        <v>0</v>
      </c>
      <c r="F23" t="s">
        <v>211</v>
      </c>
      <c r="G23" s="93">
        <v>0</v>
      </c>
      <c r="H23" s="92">
        <f t="shared" si="0"/>
        <v>0</v>
      </c>
      <c r="I23" s="92">
        <f>G23/'סכום נכסי הקרן'!$C$42</f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</sheetData>
  <mergeCells count="1">
    <mergeCell ref="B7:J7"/>
  </mergeCells>
  <dataValidations count="1">
    <dataValidation allowBlank="1" showInputMessage="1" showErrorMessage="1" sqref="C1:C4 K5:XFD1048576 A5:A1048576 B19:G1048576 J19:J1048576 B5:G13 J5:J13 I5:I1048576 H17:H1048576 H5:H15 B16:H16 J16" xr:uid="{C55E8DA3-5683-4024-B3CF-B61E95A1B317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2360</v>
      </c>
    </row>
    <row r="3" spans="2:60" s="1" customFormat="1">
      <c r="B3" s="2" t="s">
        <v>2</v>
      </c>
      <c r="C3" s="26" t="s">
        <v>2361</v>
      </c>
    </row>
    <row r="4" spans="2:60" s="1" customFormat="1">
      <c r="B4" s="2" t="s">
        <v>3</v>
      </c>
      <c r="C4" s="88" t="s">
        <v>197</v>
      </c>
    </row>
    <row r="5" spans="2:60">
      <c r="B5" s="2"/>
      <c r="C5" s="2"/>
    </row>
    <row r="7" spans="2:60" ht="26.25" customHeight="1">
      <c r="B7" s="114" t="s">
        <v>162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211</v>
      </c>
      <c r="D13" t="s">
        <v>211</v>
      </c>
      <c r="E13" s="19"/>
      <c r="F13" s="78">
        <v>0</v>
      </c>
      <c r="G13" t="s">
        <v>211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211</v>
      </c>
      <c r="D15" t="s">
        <v>211</v>
      </c>
      <c r="E15" s="19"/>
      <c r="F15" s="78">
        <v>0</v>
      </c>
      <c r="G15" t="s">
        <v>211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2360</v>
      </c>
    </row>
    <row r="3" spans="2:60" s="1" customFormat="1">
      <c r="B3" s="2" t="s">
        <v>2</v>
      </c>
      <c r="C3" s="26" t="s">
        <v>2361</v>
      </c>
    </row>
    <row r="4" spans="2:60" s="1" customFormat="1">
      <c r="B4" s="2" t="s">
        <v>3</v>
      </c>
      <c r="C4" s="88" t="s">
        <v>197</v>
      </c>
    </row>
    <row r="5" spans="2:60">
      <c r="B5" s="2"/>
    </row>
    <row r="7" spans="2:60" ht="26.25" customHeight="1">
      <c r="B7" s="114" t="s">
        <v>167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644.82046014843002</v>
      </c>
      <c r="J11" s="76">
        <v>1</v>
      </c>
      <c r="K11" s="76">
        <v>8.3999999999999995E-3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2331</v>
      </c>
      <c r="C12" s="15"/>
      <c r="D12" s="15"/>
      <c r="E12" s="15"/>
      <c r="F12" s="15"/>
      <c r="G12" s="15"/>
      <c r="H12" s="80">
        <v>0</v>
      </c>
      <c r="I12" s="81">
        <v>644.82046014843002</v>
      </c>
      <c r="J12" s="80">
        <v>1</v>
      </c>
      <c r="K12" s="80">
        <v>8.3999999999999995E-3</v>
      </c>
    </row>
    <row r="13" spans="2:60">
      <c r="B13" t="s">
        <v>2332</v>
      </c>
      <c r="C13" t="s">
        <v>211</v>
      </c>
      <c r="D13" t="s">
        <v>211</v>
      </c>
      <c r="E13" t="s">
        <v>212</v>
      </c>
      <c r="F13" s="78">
        <v>0</v>
      </c>
      <c r="G13" t="s">
        <v>211</v>
      </c>
      <c r="H13" s="78">
        <v>0</v>
      </c>
      <c r="I13" s="77">
        <v>-0.36</v>
      </c>
      <c r="J13" s="78">
        <v>-5.9999999999999995E-4</v>
      </c>
      <c r="K13" s="78">
        <v>0</v>
      </c>
    </row>
    <row r="14" spans="2:60">
      <c r="B14" t="s">
        <v>2333</v>
      </c>
      <c r="C14" t="s">
        <v>211</v>
      </c>
      <c r="D14" t="s">
        <v>211</v>
      </c>
      <c r="E14" t="s">
        <v>212</v>
      </c>
      <c r="F14" s="78">
        <v>0</v>
      </c>
      <c r="G14" t="s">
        <v>211</v>
      </c>
      <c r="H14" s="78">
        <v>0</v>
      </c>
      <c r="I14" s="77">
        <v>-4.7699999999999996</v>
      </c>
      <c r="J14" s="78">
        <v>-7.4000000000000003E-3</v>
      </c>
      <c r="K14" s="78">
        <v>-1E-4</v>
      </c>
    </row>
    <row r="15" spans="2:60">
      <c r="B15" t="s">
        <v>2334</v>
      </c>
      <c r="C15" t="s">
        <v>211</v>
      </c>
      <c r="D15" t="s">
        <v>211</v>
      </c>
      <c r="E15" t="s">
        <v>212</v>
      </c>
      <c r="F15" s="78">
        <v>0</v>
      </c>
      <c r="G15" t="s">
        <v>211</v>
      </c>
      <c r="H15" s="78">
        <v>0</v>
      </c>
      <c r="I15" s="77">
        <v>27.51</v>
      </c>
      <c r="J15" s="78">
        <v>4.2700000000000002E-2</v>
      </c>
      <c r="K15" s="78">
        <v>4.0000000000000002E-4</v>
      </c>
    </row>
    <row r="16" spans="2:60">
      <c r="B16" t="s">
        <v>2335</v>
      </c>
      <c r="C16" t="s">
        <v>2336</v>
      </c>
      <c r="D16" t="s">
        <v>211</v>
      </c>
      <c r="E16" t="s">
        <v>212</v>
      </c>
      <c r="F16" s="78">
        <v>0</v>
      </c>
      <c r="G16" t="s">
        <v>106</v>
      </c>
      <c r="H16" s="78">
        <v>0</v>
      </c>
      <c r="I16" s="77">
        <v>4.6284758000000004</v>
      </c>
      <c r="J16" s="78">
        <v>7.1999999999999998E-3</v>
      </c>
      <c r="K16" s="78">
        <v>1E-4</v>
      </c>
    </row>
    <row r="17" spans="2:11">
      <c r="B17" t="s">
        <v>2337</v>
      </c>
      <c r="C17" t="s">
        <v>2338</v>
      </c>
      <c r="D17" t="s">
        <v>211</v>
      </c>
      <c r="E17" t="s">
        <v>212</v>
      </c>
      <c r="F17" s="78">
        <v>0</v>
      </c>
      <c r="G17" t="s">
        <v>102</v>
      </c>
      <c r="H17" s="78">
        <v>0</v>
      </c>
      <c r="I17" s="77">
        <v>3.2757900000000002</v>
      </c>
      <c r="J17" s="78">
        <v>5.1000000000000004E-3</v>
      </c>
      <c r="K17" s="78">
        <v>0</v>
      </c>
    </row>
    <row r="18" spans="2:11">
      <c r="B18" t="s">
        <v>2339</v>
      </c>
      <c r="C18" t="s">
        <v>2340</v>
      </c>
      <c r="D18" t="s">
        <v>211</v>
      </c>
      <c r="E18" t="s">
        <v>212</v>
      </c>
      <c r="F18" s="78">
        <v>0</v>
      </c>
      <c r="G18" t="s">
        <v>102</v>
      </c>
      <c r="H18" s="78">
        <v>0</v>
      </c>
      <c r="I18" s="77">
        <v>-0.1074</v>
      </c>
      <c r="J18" s="78">
        <v>-2.0000000000000001E-4</v>
      </c>
      <c r="K18" s="78">
        <v>0</v>
      </c>
    </row>
    <row r="19" spans="2:11">
      <c r="B19" t="s">
        <v>2341</v>
      </c>
      <c r="C19" t="s">
        <v>2342</v>
      </c>
      <c r="D19" t="s">
        <v>211</v>
      </c>
      <c r="E19" t="s">
        <v>212</v>
      </c>
      <c r="F19" s="78">
        <v>0</v>
      </c>
      <c r="G19" t="s">
        <v>203</v>
      </c>
      <c r="H19" s="78">
        <v>0</v>
      </c>
      <c r="I19" s="77">
        <v>-2.8311269999999999E-2</v>
      </c>
      <c r="J19" s="78">
        <v>0</v>
      </c>
      <c r="K19" s="78">
        <v>0</v>
      </c>
    </row>
    <row r="20" spans="2:11">
      <c r="B20" t="s">
        <v>2343</v>
      </c>
      <c r="C20" t="s">
        <v>2344</v>
      </c>
      <c r="D20" t="s">
        <v>211</v>
      </c>
      <c r="E20" t="s">
        <v>212</v>
      </c>
      <c r="F20" s="78">
        <v>0</v>
      </c>
      <c r="G20" t="s">
        <v>120</v>
      </c>
      <c r="H20" s="78">
        <v>0</v>
      </c>
      <c r="I20" s="77">
        <v>-1.10187E-3</v>
      </c>
      <c r="J20" s="78">
        <v>0</v>
      </c>
      <c r="K20" s="78">
        <v>0</v>
      </c>
    </row>
    <row r="21" spans="2:11">
      <c r="B21" t="s">
        <v>2343</v>
      </c>
      <c r="C21" t="s">
        <v>2345</v>
      </c>
      <c r="D21" t="s">
        <v>211</v>
      </c>
      <c r="E21" t="s">
        <v>212</v>
      </c>
      <c r="F21" s="78">
        <v>0</v>
      </c>
      <c r="G21" t="s">
        <v>106</v>
      </c>
      <c r="H21" s="78">
        <v>0</v>
      </c>
      <c r="I21" s="77">
        <v>4.3196400000000003E-2</v>
      </c>
      <c r="J21" s="78">
        <v>1E-4</v>
      </c>
      <c r="K21" s="78">
        <v>0</v>
      </c>
    </row>
    <row r="22" spans="2:11">
      <c r="B22" t="s">
        <v>2346</v>
      </c>
      <c r="C22" t="s">
        <v>2347</v>
      </c>
      <c r="D22" t="s">
        <v>211</v>
      </c>
      <c r="E22" t="s">
        <v>212</v>
      </c>
      <c r="F22" s="78">
        <v>0</v>
      </c>
      <c r="G22" t="s">
        <v>110</v>
      </c>
      <c r="H22" s="78">
        <v>0</v>
      </c>
      <c r="I22" s="77">
        <v>5.0014159999999998E-3</v>
      </c>
      <c r="J22" s="78">
        <v>0</v>
      </c>
      <c r="K22" s="78">
        <v>0</v>
      </c>
    </row>
    <row r="23" spans="2:11">
      <c r="B23" t="s">
        <v>2348</v>
      </c>
      <c r="C23" t="s">
        <v>2349</v>
      </c>
      <c r="D23" t="s">
        <v>211</v>
      </c>
      <c r="E23" t="s">
        <v>212</v>
      </c>
      <c r="F23" s="78">
        <v>0</v>
      </c>
      <c r="G23" t="s">
        <v>113</v>
      </c>
      <c r="H23" s="78">
        <v>0</v>
      </c>
      <c r="I23" s="77">
        <v>-1.4108534000000001E-2</v>
      </c>
      <c r="J23" s="78">
        <v>0</v>
      </c>
      <c r="K23" s="78">
        <v>0</v>
      </c>
    </row>
    <row r="24" spans="2:11">
      <c r="B24" t="s">
        <v>2350</v>
      </c>
      <c r="C24" t="s">
        <v>2351</v>
      </c>
      <c r="D24" t="s">
        <v>211</v>
      </c>
      <c r="E24" t="s">
        <v>212</v>
      </c>
      <c r="F24" s="78">
        <v>0</v>
      </c>
      <c r="G24" t="s">
        <v>102</v>
      </c>
      <c r="H24" s="78">
        <v>0</v>
      </c>
      <c r="I24" s="77">
        <v>-2.88313</v>
      </c>
      <c r="J24" s="78">
        <v>-4.4999999999999997E-3</v>
      </c>
      <c r="K24" s="78">
        <v>0</v>
      </c>
    </row>
    <row r="25" spans="2:11">
      <c r="B25" t="s">
        <v>2352</v>
      </c>
      <c r="C25" t="s">
        <v>2353</v>
      </c>
      <c r="D25" t="s">
        <v>211</v>
      </c>
      <c r="E25" t="s">
        <v>212</v>
      </c>
      <c r="F25" s="78">
        <v>0</v>
      </c>
      <c r="G25" t="s">
        <v>102</v>
      </c>
      <c r="H25" s="78">
        <v>0</v>
      </c>
      <c r="I25" s="77">
        <v>-2.87127</v>
      </c>
      <c r="J25" s="78">
        <v>-4.4999999999999997E-3</v>
      </c>
      <c r="K25" s="78">
        <v>0</v>
      </c>
    </row>
    <row r="26" spans="2:11">
      <c r="B26" t="s">
        <v>2354</v>
      </c>
      <c r="C26" t="s">
        <v>2355</v>
      </c>
      <c r="D26" t="s">
        <v>211</v>
      </c>
      <c r="E26" t="s">
        <v>212</v>
      </c>
      <c r="F26" s="78">
        <v>0</v>
      </c>
      <c r="G26" t="s">
        <v>106</v>
      </c>
      <c r="H26" s="78">
        <v>0</v>
      </c>
      <c r="I26" s="77">
        <v>562.80286816</v>
      </c>
      <c r="J26" s="78">
        <v>0.87280000000000002</v>
      </c>
      <c r="K26" s="78">
        <v>7.4000000000000003E-3</v>
      </c>
    </row>
    <row r="27" spans="2:11">
      <c r="B27" t="s">
        <v>2356</v>
      </c>
      <c r="C27" t="s">
        <v>2357</v>
      </c>
      <c r="D27" t="s">
        <v>211</v>
      </c>
      <c r="E27" t="s">
        <v>212</v>
      </c>
      <c r="F27" s="78">
        <v>0</v>
      </c>
      <c r="G27" t="s">
        <v>200</v>
      </c>
      <c r="H27" s="78">
        <v>0</v>
      </c>
      <c r="I27" s="77">
        <v>-8.0326099535700006</v>
      </c>
      <c r="J27" s="78">
        <v>-1.2500000000000001E-2</v>
      </c>
      <c r="K27" s="78">
        <v>-1E-4</v>
      </c>
    </row>
    <row r="28" spans="2:11">
      <c r="B28" t="s">
        <v>2358</v>
      </c>
      <c r="C28" t="s">
        <v>2359</v>
      </c>
      <c r="D28" t="s">
        <v>207</v>
      </c>
      <c r="E28" t="s">
        <v>208</v>
      </c>
      <c r="F28" s="78">
        <v>0</v>
      </c>
      <c r="G28" t="s">
        <v>102</v>
      </c>
      <c r="H28" s="78">
        <v>0</v>
      </c>
      <c r="I28" s="77">
        <v>65.623059999999995</v>
      </c>
      <c r="J28" s="78">
        <v>0.1018</v>
      </c>
      <c r="K28" s="78">
        <v>8.9999999999999998E-4</v>
      </c>
    </row>
    <row r="29" spans="2:11">
      <c r="B29" s="79" t="s">
        <v>225</v>
      </c>
      <c r="D29" s="19"/>
      <c r="E29" s="19"/>
      <c r="F29" s="19"/>
      <c r="G29" s="19"/>
      <c r="H29" s="80">
        <v>0</v>
      </c>
      <c r="I29" s="81">
        <v>0</v>
      </c>
      <c r="J29" s="80">
        <v>0</v>
      </c>
      <c r="K29" s="80">
        <v>0</v>
      </c>
    </row>
    <row r="30" spans="2:11">
      <c r="B30" t="s">
        <v>211</v>
      </c>
      <c r="C30" t="s">
        <v>211</v>
      </c>
      <c r="D30" t="s">
        <v>211</v>
      </c>
      <c r="E30" s="19"/>
      <c r="F30" s="78">
        <v>0</v>
      </c>
      <c r="G30" t="s">
        <v>211</v>
      </c>
      <c r="H30" s="78">
        <v>0</v>
      </c>
      <c r="I30" s="77">
        <v>0</v>
      </c>
      <c r="J30" s="78">
        <v>0</v>
      </c>
      <c r="K30" s="78">
        <v>0</v>
      </c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01"/>
  <sheetViews>
    <sheetView rightToLeft="1" topLeftCell="A67" workbookViewId="0">
      <selection activeCell="C98" sqref="C9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7">
        <v>45106</v>
      </c>
    </row>
    <row r="2" spans="2:17" s="1" customFormat="1">
      <c r="B2" s="2" t="s">
        <v>1</v>
      </c>
      <c r="C2" s="12" t="s">
        <v>2360</v>
      </c>
    </row>
    <row r="3" spans="2:17" s="1" customFormat="1">
      <c r="B3" s="2" t="s">
        <v>2</v>
      </c>
      <c r="C3" s="26" t="s">
        <v>2361</v>
      </c>
    </row>
    <row r="4" spans="2:17" s="1" customFormat="1">
      <c r="B4" s="2" t="s">
        <v>3</v>
      </c>
      <c r="C4" s="88" t="s">
        <v>197</v>
      </c>
    </row>
    <row r="5" spans="2:17">
      <c r="B5" s="2"/>
    </row>
    <row r="7" spans="2:17" ht="26.25" customHeight="1">
      <c r="B7" s="114" t="s">
        <v>169</v>
      </c>
      <c r="C7" s="115"/>
      <c r="D7" s="11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C12+C35</f>
        <v>3416.0491129707075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SUM(C13:C34)</f>
        <v>529.75596915156677</v>
      </c>
    </row>
    <row r="13" spans="2:17">
      <c r="B13" t="s">
        <v>2065</v>
      </c>
      <c r="C13" s="94">
        <v>4.5628718901455203</v>
      </c>
      <c r="D13" s="95">
        <v>45169</v>
      </c>
    </row>
    <row r="14" spans="2:17">
      <c r="B14" t="s">
        <v>2166</v>
      </c>
      <c r="C14" s="94">
        <v>1.3453618733200801</v>
      </c>
      <c r="D14" s="95">
        <v>45199</v>
      </c>
    </row>
    <row r="15" spans="2:17">
      <c r="B15" t="s">
        <v>2027</v>
      </c>
      <c r="C15" s="94">
        <v>0.8860189528752801</v>
      </c>
      <c r="D15" s="95">
        <v>45340</v>
      </c>
    </row>
    <row r="16" spans="2:17">
      <c r="B16" t="s">
        <v>2393</v>
      </c>
      <c r="C16" s="94">
        <v>4.7418000000000005</v>
      </c>
      <c r="D16" s="95">
        <v>45363</v>
      </c>
    </row>
    <row r="17" spans="2:4">
      <c r="B17" t="s">
        <v>2391</v>
      </c>
      <c r="C17" s="94">
        <v>1.7768750000000002</v>
      </c>
      <c r="D17" s="95">
        <v>45838</v>
      </c>
    </row>
    <row r="18" spans="2:4">
      <c r="B18" t="s">
        <v>2127</v>
      </c>
      <c r="C18" s="94">
        <v>0.71760572114184007</v>
      </c>
      <c r="D18" s="95">
        <v>45935</v>
      </c>
    </row>
    <row r="19" spans="2:4">
      <c r="B19" t="s">
        <v>2073</v>
      </c>
      <c r="C19" s="94">
        <v>0.42391419456639001</v>
      </c>
      <c r="D19" s="95">
        <v>46022</v>
      </c>
    </row>
    <row r="20" spans="2:4">
      <c r="B20" t="s">
        <v>2042</v>
      </c>
      <c r="C20" s="94">
        <v>6.2463432786725601</v>
      </c>
      <c r="D20" s="95">
        <v>46253</v>
      </c>
    </row>
    <row r="21" spans="2:4">
      <c r="B21" t="s">
        <v>2390</v>
      </c>
      <c r="C21" s="94">
        <v>15.28996254194864</v>
      </c>
      <c r="D21" s="95">
        <v>46698</v>
      </c>
    </row>
    <row r="22" spans="2:4">
      <c r="B22" t="s">
        <v>2202</v>
      </c>
      <c r="C22" s="94">
        <v>38.547775876616164</v>
      </c>
      <c r="D22" s="95">
        <v>46871</v>
      </c>
    </row>
    <row r="23" spans="2:4">
      <c r="B23" t="s">
        <v>2400</v>
      </c>
      <c r="C23" s="94">
        <v>187.53801999999999</v>
      </c>
      <c r="D23" s="95">
        <v>47938</v>
      </c>
    </row>
    <row r="24" spans="2:4">
      <c r="B24" t="s">
        <v>2399</v>
      </c>
      <c r="C24" s="94">
        <v>69.745170000000002</v>
      </c>
      <c r="D24" s="95">
        <v>47969</v>
      </c>
    </row>
    <row r="25" spans="2:4">
      <c r="B25" t="s">
        <v>2395</v>
      </c>
      <c r="C25" s="94">
        <v>13.056264699037301</v>
      </c>
      <c r="D25" s="95">
        <v>48212</v>
      </c>
    </row>
    <row r="26" spans="2:4">
      <c r="B26" t="s">
        <v>2396</v>
      </c>
      <c r="C26" s="94">
        <v>16.816166536981999</v>
      </c>
      <c r="D26" s="95">
        <v>48212</v>
      </c>
    </row>
    <row r="27" spans="2:4">
      <c r="B27" t="s">
        <v>2397</v>
      </c>
      <c r="C27" s="94">
        <v>54.293298377522682</v>
      </c>
      <c r="D27" s="95">
        <v>48233</v>
      </c>
    </row>
    <row r="28" spans="2:4">
      <c r="B28" t="s">
        <v>2394</v>
      </c>
      <c r="C28" s="94">
        <v>21.609750746928722</v>
      </c>
      <c r="D28" s="95">
        <v>48274</v>
      </c>
    </row>
    <row r="29" spans="2:4">
      <c r="B29" t="s">
        <v>1438</v>
      </c>
      <c r="C29" s="94">
        <v>13.049487578191311</v>
      </c>
      <c r="D29" s="95">
        <v>48274</v>
      </c>
    </row>
    <row r="30" spans="2:4">
      <c r="B30" t="s">
        <v>2398</v>
      </c>
      <c r="C30" s="94">
        <v>75.520404220542218</v>
      </c>
      <c r="D30" s="95">
        <v>48297</v>
      </c>
    </row>
    <row r="31" spans="2:4">
      <c r="B31" t="s">
        <v>1918</v>
      </c>
      <c r="C31" s="94">
        <v>1.2471751878308801</v>
      </c>
      <c r="D31" s="95">
        <v>48482</v>
      </c>
    </row>
    <row r="32" spans="2:4">
      <c r="B32" t="s">
        <v>1999</v>
      </c>
      <c r="C32" s="94">
        <v>0.46454864551200004</v>
      </c>
      <c r="D32" s="95">
        <v>48844</v>
      </c>
    </row>
    <row r="33" spans="2:4">
      <c r="B33" t="s">
        <v>2392</v>
      </c>
      <c r="C33" s="94">
        <v>1.8771538297332799</v>
      </c>
      <c r="D33" s="95">
        <v>52047</v>
      </c>
    </row>
    <row r="34" spans="2:4">
      <c r="B34"/>
      <c r="C34" s="77"/>
    </row>
    <row r="35" spans="2:4">
      <c r="B35" s="79" t="s">
        <v>225</v>
      </c>
      <c r="C35" s="81">
        <f>SUM(C36:C98)</f>
        <v>2886.2931438191408</v>
      </c>
    </row>
    <row r="36" spans="2:4">
      <c r="B36" t="s">
        <v>2271</v>
      </c>
      <c r="C36" s="94">
        <v>2.9891773404159997E-2</v>
      </c>
      <c r="D36" s="95">
        <v>45126</v>
      </c>
    </row>
    <row r="37" spans="2:4">
      <c r="B37" t="s">
        <v>2267</v>
      </c>
      <c r="C37" s="94">
        <v>1.3981984092963999</v>
      </c>
      <c r="D37" s="95">
        <v>45187</v>
      </c>
    </row>
    <row r="38" spans="2:4">
      <c r="B38" t="s">
        <v>2226</v>
      </c>
      <c r="C38" s="94">
        <v>9.3067843132899994E-2</v>
      </c>
      <c r="D38" s="95">
        <v>45371</v>
      </c>
    </row>
    <row r="39" spans="2:4">
      <c r="B39" t="s">
        <v>2403</v>
      </c>
      <c r="C39" s="94">
        <v>8.4691209198766195</v>
      </c>
      <c r="D39" s="95">
        <v>45485</v>
      </c>
    </row>
    <row r="40" spans="2:4">
      <c r="B40" t="s">
        <v>2401</v>
      </c>
      <c r="C40" s="94">
        <v>0.93376252745975985</v>
      </c>
      <c r="D40" s="95">
        <v>45515</v>
      </c>
    </row>
    <row r="41" spans="2:4">
      <c r="B41" t="s">
        <v>2401</v>
      </c>
      <c r="C41" s="94">
        <v>0.66944697252815988</v>
      </c>
      <c r="D41" s="95">
        <v>45515</v>
      </c>
    </row>
    <row r="42" spans="2:4">
      <c r="B42" t="s">
        <v>2299</v>
      </c>
      <c r="C42" s="94">
        <v>1.90750750380668</v>
      </c>
      <c r="D42" s="95">
        <v>45602</v>
      </c>
    </row>
    <row r="43" spans="2:4">
      <c r="B43" t="s">
        <v>2239</v>
      </c>
      <c r="C43" s="94">
        <v>10.527139999999999</v>
      </c>
      <c r="D43" s="95">
        <v>45615</v>
      </c>
    </row>
    <row r="44" spans="2:4">
      <c r="B44" t="s">
        <v>2216</v>
      </c>
      <c r="C44" s="94">
        <v>0.21749274814805999</v>
      </c>
      <c r="D44" s="95">
        <v>45830</v>
      </c>
    </row>
    <row r="45" spans="2:4">
      <c r="B45" t="s">
        <v>2195</v>
      </c>
      <c r="C45" s="94">
        <v>0.46280528453209996</v>
      </c>
      <c r="D45" s="95">
        <v>46014</v>
      </c>
    </row>
    <row r="46" spans="2:4">
      <c r="B46" t="s">
        <v>2405</v>
      </c>
      <c r="C46" s="94">
        <v>21.97189438202561</v>
      </c>
      <c r="D46" s="95">
        <v>46417</v>
      </c>
    </row>
    <row r="47" spans="2:4">
      <c r="B47" t="s">
        <v>2243</v>
      </c>
      <c r="C47" s="94">
        <v>3.7771574773878998</v>
      </c>
      <c r="D47" s="95">
        <v>46418</v>
      </c>
    </row>
    <row r="48" spans="2:4">
      <c r="B48" t="s">
        <v>2417</v>
      </c>
      <c r="C48" s="94">
        <v>58.239030819999996</v>
      </c>
      <c r="D48" s="95">
        <v>46660</v>
      </c>
    </row>
    <row r="49" spans="2:4">
      <c r="B49" t="s">
        <v>2402</v>
      </c>
      <c r="C49" s="94">
        <v>4.2844484005483734</v>
      </c>
      <c r="D49" s="95">
        <v>46722</v>
      </c>
    </row>
    <row r="50" spans="2:4">
      <c r="B50" t="s">
        <v>2431</v>
      </c>
      <c r="C50" s="94">
        <v>163.56968990999999</v>
      </c>
      <c r="D50" s="95">
        <v>46722</v>
      </c>
    </row>
    <row r="51" spans="2:4">
      <c r="B51" t="s">
        <v>2441</v>
      </c>
      <c r="C51" s="94">
        <v>11.675091</v>
      </c>
      <c r="D51" s="95">
        <v>46722</v>
      </c>
    </row>
    <row r="52" spans="2:4">
      <c r="B52" t="s">
        <v>2413</v>
      </c>
      <c r="C52" s="94">
        <v>55.728457980000002</v>
      </c>
      <c r="D52" s="95">
        <v>46742</v>
      </c>
    </row>
    <row r="53" spans="2:4">
      <c r="B53" t="s">
        <v>2423</v>
      </c>
      <c r="C53" s="94">
        <v>100.71657705</v>
      </c>
      <c r="D53" s="95">
        <v>46752</v>
      </c>
    </row>
    <row r="54" spans="2:4">
      <c r="B54" t="s">
        <v>2425</v>
      </c>
      <c r="C54" s="94">
        <v>8.8804669379999073</v>
      </c>
      <c r="D54" s="95">
        <v>46753</v>
      </c>
    </row>
    <row r="55" spans="2:4">
      <c r="B55" t="s">
        <v>2404</v>
      </c>
      <c r="C55" s="94">
        <v>5.4578947433568725</v>
      </c>
      <c r="D55" s="95">
        <v>46794</v>
      </c>
    </row>
    <row r="56" spans="2:4">
      <c r="B56" t="s">
        <v>2409</v>
      </c>
      <c r="C56" s="94">
        <v>23.312146000000002</v>
      </c>
      <c r="D56" s="95">
        <v>47301</v>
      </c>
    </row>
    <row r="57" spans="2:4">
      <c r="B57" t="s">
        <v>2412</v>
      </c>
      <c r="C57" s="94">
        <v>104.8601201</v>
      </c>
      <c r="D57" s="95">
        <v>47301</v>
      </c>
    </row>
    <row r="58" spans="2:4">
      <c r="B58" t="s">
        <v>2418</v>
      </c>
      <c r="C58" s="94">
        <v>39.721275999999996</v>
      </c>
      <c r="D58" s="95">
        <v>47301</v>
      </c>
    </row>
    <row r="59" spans="2:4">
      <c r="B59" t="s">
        <v>2422</v>
      </c>
      <c r="C59" s="94">
        <v>105.220045</v>
      </c>
      <c r="D59" s="95">
        <v>47398</v>
      </c>
    </row>
    <row r="60" spans="2:4">
      <c r="B60" t="s">
        <v>2406</v>
      </c>
      <c r="C60" s="94">
        <v>0.165353</v>
      </c>
      <c r="D60" s="95">
        <v>47453</v>
      </c>
    </row>
    <row r="61" spans="2:4">
      <c r="B61" t="s">
        <v>2421</v>
      </c>
      <c r="C61" s="94">
        <v>4.6428646226567638</v>
      </c>
      <c r="D61" s="95">
        <v>47467</v>
      </c>
    </row>
    <row r="62" spans="2:4">
      <c r="B62" t="s">
        <v>1436</v>
      </c>
      <c r="C62" s="94">
        <v>3.3555250005649766</v>
      </c>
      <c r="D62" s="95">
        <v>47467</v>
      </c>
    </row>
    <row r="63" spans="2:4">
      <c r="B63" t="s">
        <v>1368</v>
      </c>
      <c r="C63" s="94">
        <v>86.725543570000013</v>
      </c>
      <c r="D63" s="95">
        <v>47528</v>
      </c>
    </row>
    <row r="64" spans="2:4">
      <c r="B64" t="s">
        <v>2438</v>
      </c>
      <c r="C64" s="94">
        <v>46.685490000000009</v>
      </c>
      <c r="D64" s="95">
        <v>47599</v>
      </c>
    </row>
    <row r="65" spans="2:4">
      <c r="B65" t="s">
        <v>2434</v>
      </c>
      <c r="C65" s="94">
        <v>117.1844933307155</v>
      </c>
      <c r="D65" s="95">
        <v>47665</v>
      </c>
    </row>
    <row r="66" spans="2:4">
      <c r="B66" t="s">
        <v>2437</v>
      </c>
      <c r="C66" s="94">
        <v>48.310081596745924</v>
      </c>
      <c r="D66" s="95">
        <v>47665</v>
      </c>
    </row>
    <row r="67" spans="2:4">
      <c r="B67" t="s">
        <v>2439</v>
      </c>
      <c r="C67" s="94">
        <v>49.180882590792159</v>
      </c>
      <c r="D67" s="95">
        <v>47832</v>
      </c>
    </row>
    <row r="68" spans="2:4">
      <c r="B68" t="s">
        <v>2410</v>
      </c>
      <c r="C68" s="94">
        <v>18.544493430000003</v>
      </c>
      <c r="D68" s="95">
        <v>47848</v>
      </c>
    </row>
    <row r="69" spans="2:4">
      <c r="B69" t="s">
        <v>2420</v>
      </c>
      <c r="C69" s="94">
        <v>48.595341714794365</v>
      </c>
      <c r="D69" s="95">
        <v>47848</v>
      </c>
    </row>
    <row r="70" spans="2:4">
      <c r="B70" t="s">
        <v>1398</v>
      </c>
      <c r="C70" s="94">
        <v>22.277487572191028</v>
      </c>
      <c r="D70" s="95">
        <v>47848</v>
      </c>
    </row>
    <row r="71" spans="2:4">
      <c r="B71" t="s">
        <v>2443</v>
      </c>
      <c r="C71" s="94">
        <v>157.23789212</v>
      </c>
      <c r="D71" s="95">
        <v>47927</v>
      </c>
    </row>
    <row r="72" spans="2:4">
      <c r="B72" t="s">
        <v>1380</v>
      </c>
      <c r="C72" s="94">
        <v>72.673799701229996</v>
      </c>
      <c r="D72" s="95">
        <v>47937</v>
      </c>
    </row>
    <row r="73" spans="2:4">
      <c r="B73" t="s">
        <v>2407</v>
      </c>
      <c r="C73" s="94">
        <v>44.176453770000002</v>
      </c>
      <c r="D73" s="95">
        <v>47987</v>
      </c>
    </row>
    <row r="74" spans="2:4">
      <c r="B74" t="s">
        <v>2411</v>
      </c>
      <c r="C74" s="94">
        <v>0.31469055000000001</v>
      </c>
      <c r="D74" s="95">
        <v>48030</v>
      </c>
    </row>
    <row r="75" spans="2:4">
      <c r="B75" t="s">
        <v>1400</v>
      </c>
      <c r="C75" s="94">
        <v>52.232181705000009</v>
      </c>
      <c r="D75" s="95">
        <v>48054</v>
      </c>
    </row>
    <row r="76" spans="2:4">
      <c r="B76" t="s">
        <v>2426</v>
      </c>
      <c r="C76" s="94">
        <v>32.508675074177596</v>
      </c>
      <c r="D76" s="95">
        <v>48121</v>
      </c>
    </row>
    <row r="77" spans="2:4">
      <c r="B77" t="s">
        <v>2427</v>
      </c>
      <c r="C77" s="94">
        <v>8.6273020368596889</v>
      </c>
      <c r="D77" s="95">
        <v>48121</v>
      </c>
    </row>
    <row r="78" spans="2:4">
      <c r="B78" t="s">
        <v>2419</v>
      </c>
      <c r="C78" s="94">
        <v>0.19522403127290119</v>
      </c>
      <c r="D78" s="95">
        <v>48122</v>
      </c>
    </row>
    <row r="79" spans="2:4">
      <c r="B79" t="s">
        <v>2415</v>
      </c>
      <c r="C79" s="94">
        <v>79.777527060000011</v>
      </c>
      <c r="D79" s="95">
        <v>48176</v>
      </c>
    </row>
    <row r="80" spans="2:4">
      <c r="B80" t="s">
        <v>1440</v>
      </c>
      <c r="C80" s="94">
        <v>52.901821012823369</v>
      </c>
      <c r="D80" s="95">
        <v>48180</v>
      </c>
    </row>
    <row r="81" spans="2:4">
      <c r="B81" t="s">
        <v>2432</v>
      </c>
      <c r="C81" s="94">
        <v>75.464054460000014</v>
      </c>
      <c r="D81" s="95">
        <v>48234</v>
      </c>
    </row>
    <row r="82" spans="2:4">
      <c r="B82" t="s">
        <v>2424</v>
      </c>
      <c r="C82" s="94">
        <v>13.686300000000001</v>
      </c>
      <c r="D82" s="95">
        <v>48294</v>
      </c>
    </row>
    <row r="83" spans="2:4">
      <c r="B83" t="s">
        <v>2428</v>
      </c>
      <c r="C83" s="94">
        <v>2.9731466988000004</v>
      </c>
      <c r="D83" s="95">
        <v>48319</v>
      </c>
    </row>
    <row r="84" spans="2:4">
      <c r="B84" t="s">
        <v>2430</v>
      </c>
      <c r="C84" s="94">
        <v>91.730416073424749</v>
      </c>
      <c r="D84" s="95">
        <v>48332</v>
      </c>
    </row>
    <row r="85" spans="2:4">
      <c r="B85" t="s">
        <v>2435</v>
      </c>
      <c r="C85" s="94">
        <v>108.92437400000001</v>
      </c>
      <c r="D85" s="95">
        <v>48365</v>
      </c>
    </row>
    <row r="86" spans="2:4">
      <c r="B86" t="s">
        <v>2433</v>
      </c>
      <c r="C86" s="94">
        <v>65.915455500000007</v>
      </c>
      <c r="D86" s="95">
        <v>48366</v>
      </c>
    </row>
    <row r="87" spans="2:4">
      <c r="B87" t="s">
        <v>2436</v>
      </c>
      <c r="C87" s="94">
        <v>62.933688398179704</v>
      </c>
      <c r="D87" s="95">
        <v>48395</v>
      </c>
    </row>
    <row r="88" spans="2:4">
      <c r="B88" t="s">
        <v>1377</v>
      </c>
      <c r="C88" s="94">
        <v>29.893495500257309</v>
      </c>
      <c r="D88" s="95">
        <v>48395</v>
      </c>
    </row>
    <row r="89" spans="2:4">
      <c r="B89" t="s">
        <v>2442</v>
      </c>
      <c r="C89" s="94">
        <v>129.72046370168439</v>
      </c>
      <c r="D89" s="95">
        <v>48669</v>
      </c>
    </row>
    <row r="90" spans="2:4">
      <c r="B90" t="s">
        <v>2444</v>
      </c>
      <c r="C90" s="94">
        <v>201.97180257166713</v>
      </c>
      <c r="D90" s="95">
        <v>48693</v>
      </c>
    </row>
    <row r="91" spans="2:4">
      <c r="B91" t="s">
        <v>2440</v>
      </c>
      <c r="C91" s="94">
        <v>70.951623087372013</v>
      </c>
      <c r="D91" s="95">
        <v>48757</v>
      </c>
    </row>
    <row r="92" spans="2:4">
      <c r="B92" t="s">
        <v>2445</v>
      </c>
      <c r="C92" s="94">
        <v>89.690693164428609</v>
      </c>
      <c r="D92" s="95">
        <v>48760</v>
      </c>
    </row>
    <row r="93" spans="2:4">
      <c r="B93" t="s">
        <v>2408</v>
      </c>
      <c r="C93" s="94">
        <v>40.035356050000004</v>
      </c>
      <c r="D93" s="95">
        <v>48942</v>
      </c>
    </row>
    <row r="94" spans="2:4">
      <c r="B94" t="s">
        <v>2416</v>
      </c>
      <c r="C94" s="94">
        <v>29.114302480000003</v>
      </c>
      <c r="D94" s="95">
        <v>48942</v>
      </c>
    </row>
    <row r="95" spans="2:4">
      <c r="B95" t="s">
        <v>1354</v>
      </c>
      <c r="C95" s="94">
        <v>101.51586400000002</v>
      </c>
      <c r="D95" s="95">
        <v>49405</v>
      </c>
    </row>
    <row r="96" spans="2:4">
      <c r="B96" t="s">
        <v>2429</v>
      </c>
      <c r="C96" s="94">
        <v>93.307801860000026</v>
      </c>
      <c r="D96" s="95">
        <v>49427</v>
      </c>
    </row>
    <row r="97" spans="2:4">
      <c r="B97" t="s">
        <v>2414</v>
      </c>
      <c r="C97" s="94">
        <v>2.8453000000000003E-2</v>
      </c>
      <c r="D97" s="95">
        <v>50586</v>
      </c>
    </row>
    <row r="98" spans="2:4">
      <c r="B98"/>
      <c r="C98" s="77"/>
    </row>
    <row r="100" spans="2:4">
      <c r="B100"/>
      <c r="C100" s="94"/>
      <c r="D100" s="95"/>
    </row>
    <row r="101" spans="2:4">
      <c r="B101"/>
      <c r="C101" s="94"/>
      <c r="D101"/>
    </row>
  </sheetData>
  <sortState xmlns:xlrd2="http://schemas.microsoft.com/office/spreadsheetml/2017/richdata2" ref="A36:BI118">
    <sortCondition ref="D36:D118"/>
  </sortState>
  <mergeCells count="1">
    <mergeCell ref="B7:D7"/>
  </mergeCells>
  <dataValidations count="1">
    <dataValidation allowBlank="1" showInputMessage="1" showErrorMessage="1" sqref="C1:C4 B102:D1048576 E38:XFD1048576 A5:XFD37 A38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2360</v>
      </c>
    </row>
    <row r="3" spans="2:18" s="1" customFormat="1">
      <c r="B3" s="2" t="s">
        <v>2</v>
      </c>
      <c r="C3" s="26" t="s">
        <v>2361</v>
      </c>
    </row>
    <row r="4" spans="2:18" s="1" customFormat="1">
      <c r="B4" s="2" t="s">
        <v>3</v>
      </c>
      <c r="C4" s="88" t="s">
        <v>197</v>
      </c>
    </row>
    <row r="5" spans="2:18">
      <c r="B5" s="2"/>
    </row>
    <row r="7" spans="2:18" ht="26.25" customHeight="1">
      <c r="B7" s="114" t="s">
        <v>173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262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227</v>
      </c>
      <c r="D26" s="16"/>
    </row>
    <row r="27" spans="2:16">
      <c r="B27" t="s">
        <v>258</v>
      </c>
      <c r="D27" s="16"/>
    </row>
    <row r="28" spans="2:16">
      <c r="B28" t="s">
        <v>260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2360</v>
      </c>
    </row>
    <row r="3" spans="2:18" s="1" customFormat="1">
      <c r="B3" s="2" t="s">
        <v>2</v>
      </c>
      <c r="C3" s="26" t="s">
        <v>2361</v>
      </c>
    </row>
    <row r="4" spans="2:18" s="1" customFormat="1">
      <c r="B4" s="2" t="s">
        <v>3</v>
      </c>
      <c r="C4" s="88" t="s">
        <v>197</v>
      </c>
    </row>
    <row r="5" spans="2:18">
      <c r="B5" s="2"/>
    </row>
    <row r="7" spans="2:18" ht="26.25" customHeight="1">
      <c r="B7" s="114" t="s">
        <v>177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1236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1237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227</v>
      </c>
      <c r="D26" s="16"/>
    </row>
    <row r="27" spans="2:16">
      <c r="B27" t="s">
        <v>258</v>
      </c>
      <c r="D27" s="16"/>
    </row>
    <row r="28" spans="2:16">
      <c r="B28" t="s">
        <v>260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9" workbookViewId="0">
      <selection activeCell="G18" sqref="G18:G3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7">
        <v>45106</v>
      </c>
    </row>
    <row r="2" spans="2:53" s="1" customFormat="1">
      <c r="B2" s="2" t="s">
        <v>1</v>
      </c>
      <c r="C2" s="12" t="s">
        <v>2360</v>
      </c>
    </row>
    <row r="3" spans="2:53" s="1" customFormat="1">
      <c r="B3" s="2" t="s">
        <v>2</v>
      </c>
      <c r="C3" s="26" t="s">
        <v>2361</v>
      </c>
    </row>
    <row r="4" spans="2:53" s="1" customFormat="1">
      <c r="B4" s="2" t="s">
        <v>3</v>
      </c>
      <c r="C4" s="88" t="s">
        <v>197</v>
      </c>
    </row>
    <row r="6" spans="2:53" ht="21.7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53" ht="27.7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0.55000000000000004</v>
      </c>
      <c r="I11" s="7"/>
      <c r="J11" s="7"/>
      <c r="K11" s="76">
        <v>4.8000000000000001E-2</v>
      </c>
      <c r="L11" s="75">
        <v>3890847.93</v>
      </c>
      <c r="M11" s="7"/>
      <c r="N11" s="75">
        <v>0</v>
      </c>
      <c r="O11" s="75">
        <v>3791.078015266</v>
      </c>
      <c r="P11" s="7"/>
      <c r="Q11" s="76">
        <v>1</v>
      </c>
      <c r="R11" s="76">
        <v>4.9599999999999998E-2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0.55000000000000004</v>
      </c>
      <c r="K12" s="80">
        <v>4.8000000000000001E-2</v>
      </c>
      <c r="L12" s="81">
        <v>3890847.93</v>
      </c>
      <c r="N12" s="81">
        <v>0</v>
      </c>
      <c r="O12" s="81">
        <v>3791.078015266</v>
      </c>
      <c r="Q12" s="80">
        <v>1</v>
      </c>
      <c r="R12" s="80">
        <v>4.9599999999999998E-2</v>
      </c>
    </row>
    <row r="13" spans="2:53">
      <c r="B13" s="79" t="s">
        <v>228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229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211</v>
      </c>
      <c r="C15" t="s">
        <v>211</v>
      </c>
      <c r="D15" s="16"/>
      <c r="E15" t="s">
        <v>211</v>
      </c>
      <c r="H15" s="77">
        <v>0</v>
      </c>
      <c r="I15" t="s">
        <v>211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230</v>
      </c>
      <c r="C16" s="16"/>
      <c r="D16" s="16"/>
      <c r="H16" s="81">
        <v>0.55000000000000004</v>
      </c>
      <c r="K16" s="80">
        <v>4.8000000000000001E-2</v>
      </c>
      <c r="L16" s="81">
        <v>3890847.93</v>
      </c>
      <c r="N16" s="81">
        <v>0</v>
      </c>
      <c r="O16" s="81">
        <v>3791.078015266</v>
      </c>
      <c r="Q16" s="80">
        <v>1</v>
      </c>
      <c r="R16" s="80">
        <v>4.9599999999999998E-2</v>
      </c>
    </row>
    <row r="17" spans="2:18">
      <c r="B17" s="79" t="s">
        <v>231</v>
      </c>
      <c r="C17" s="16"/>
      <c r="D17" s="16"/>
      <c r="H17" s="81">
        <v>0.55000000000000004</v>
      </c>
      <c r="K17" s="80">
        <v>4.8000000000000001E-2</v>
      </c>
      <c r="L17" s="81">
        <v>3889609.2</v>
      </c>
      <c r="N17" s="81">
        <v>0</v>
      </c>
      <c r="O17" s="81">
        <v>3789.8442401860002</v>
      </c>
      <c r="Q17" s="80">
        <v>0.99970000000000003</v>
      </c>
      <c r="R17" s="80">
        <v>4.9599999999999998E-2</v>
      </c>
    </row>
    <row r="18" spans="2:18">
      <c r="B18" t="s">
        <v>232</v>
      </c>
      <c r="C18" t="s">
        <v>233</v>
      </c>
      <c r="D18" t="s">
        <v>100</v>
      </c>
      <c r="E18" t="s">
        <v>234</v>
      </c>
      <c r="G18"/>
      <c r="H18" s="77">
        <v>0.76</v>
      </c>
      <c r="I18" t="s">
        <v>102</v>
      </c>
      <c r="J18" s="78">
        <v>0</v>
      </c>
      <c r="K18" s="78">
        <v>4.82E-2</v>
      </c>
      <c r="L18" s="77">
        <v>46748.88</v>
      </c>
      <c r="M18" s="77">
        <v>96.48</v>
      </c>
      <c r="N18" s="77">
        <v>0</v>
      </c>
      <c r="O18" s="77">
        <v>45.103319423999999</v>
      </c>
      <c r="P18" s="78">
        <v>0</v>
      </c>
      <c r="Q18" s="78">
        <v>1.1900000000000001E-2</v>
      </c>
      <c r="R18" s="78">
        <v>5.9999999999999995E-4</v>
      </c>
    </row>
    <row r="19" spans="2:18">
      <c r="B19" t="s">
        <v>236</v>
      </c>
      <c r="C19" t="s">
        <v>237</v>
      </c>
      <c r="D19" t="s">
        <v>100</v>
      </c>
      <c r="E19" t="s">
        <v>234</v>
      </c>
      <c r="G19"/>
      <c r="H19" s="77">
        <v>0.51</v>
      </c>
      <c r="I19" t="s">
        <v>102</v>
      </c>
      <c r="J19" s="78">
        <v>0</v>
      </c>
      <c r="K19" s="78">
        <v>4.7899999999999998E-2</v>
      </c>
      <c r="L19" s="77">
        <v>2346558.61</v>
      </c>
      <c r="M19" s="77">
        <v>97.63</v>
      </c>
      <c r="N19" s="77">
        <v>0</v>
      </c>
      <c r="O19" s="77">
        <v>2290.945170943</v>
      </c>
      <c r="P19" s="78">
        <v>1E-4</v>
      </c>
      <c r="Q19" s="78">
        <v>0.60429999999999995</v>
      </c>
      <c r="R19" s="78">
        <v>0.03</v>
      </c>
    </row>
    <row r="20" spans="2:18">
      <c r="B20" t="s">
        <v>239</v>
      </c>
      <c r="C20" t="s">
        <v>240</v>
      </c>
      <c r="D20" t="s">
        <v>100</v>
      </c>
      <c r="E20" t="s">
        <v>234</v>
      </c>
      <c r="G20"/>
      <c r="H20" s="77">
        <v>0.61</v>
      </c>
      <c r="I20" t="s">
        <v>102</v>
      </c>
      <c r="J20" s="78">
        <v>0</v>
      </c>
      <c r="K20" s="78">
        <v>4.8000000000000001E-2</v>
      </c>
      <c r="L20" s="77">
        <v>556475.31999999995</v>
      </c>
      <c r="M20" s="77">
        <v>97.19</v>
      </c>
      <c r="N20" s="77">
        <v>0</v>
      </c>
      <c r="O20" s="77">
        <v>540.83836350800004</v>
      </c>
      <c r="P20" s="78">
        <v>0</v>
      </c>
      <c r="Q20" s="78">
        <v>0.14269999999999999</v>
      </c>
      <c r="R20" s="78">
        <v>7.1000000000000004E-3</v>
      </c>
    </row>
    <row r="21" spans="2:18">
      <c r="B21" t="s">
        <v>242</v>
      </c>
      <c r="C21" t="s">
        <v>243</v>
      </c>
      <c r="D21" t="s">
        <v>100</v>
      </c>
      <c r="E21" t="s">
        <v>234</v>
      </c>
      <c r="G21"/>
      <c r="H21" s="77">
        <v>0.68</v>
      </c>
      <c r="I21" t="s">
        <v>102</v>
      </c>
      <c r="J21" s="78">
        <v>0</v>
      </c>
      <c r="K21" s="78">
        <v>4.8500000000000001E-2</v>
      </c>
      <c r="L21" s="77">
        <v>653640</v>
      </c>
      <c r="M21" s="77">
        <v>96.81</v>
      </c>
      <c r="N21" s="77">
        <v>0</v>
      </c>
      <c r="O21" s="77">
        <v>632.78888400000005</v>
      </c>
      <c r="P21" s="78">
        <v>0</v>
      </c>
      <c r="Q21" s="78">
        <v>0.16689999999999999</v>
      </c>
      <c r="R21" s="78">
        <v>8.3000000000000001E-3</v>
      </c>
    </row>
    <row r="22" spans="2:18">
      <c r="B22" t="s">
        <v>245</v>
      </c>
      <c r="C22" t="s">
        <v>246</v>
      </c>
      <c r="D22" t="s">
        <v>100</v>
      </c>
      <c r="E22" t="s">
        <v>234</v>
      </c>
      <c r="G22"/>
      <c r="H22" s="77">
        <v>0.44</v>
      </c>
      <c r="I22" t="s">
        <v>102</v>
      </c>
      <c r="J22" s="78">
        <v>0</v>
      </c>
      <c r="K22" s="78">
        <v>4.7699999999999999E-2</v>
      </c>
      <c r="L22" s="77">
        <v>272568.89</v>
      </c>
      <c r="M22" s="77">
        <v>97.99</v>
      </c>
      <c r="N22" s="77">
        <v>0</v>
      </c>
      <c r="O22" s="77">
        <v>267.09025531100002</v>
      </c>
      <c r="P22" s="78">
        <v>0</v>
      </c>
      <c r="Q22" s="78">
        <v>7.0499999999999993E-2</v>
      </c>
      <c r="R22" s="78">
        <v>3.5000000000000001E-3</v>
      </c>
    </row>
    <row r="23" spans="2:18">
      <c r="B23" t="s">
        <v>248</v>
      </c>
      <c r="C23" t="s">
        <v>249</v>
      </c>
      <c r="D23" t="s">
        <v>100</v>
      </c>
      <c r="E23" t="s">
        <v>234</v>
      </c>
      <c r="G23"/>
      <c r="H23" s="77">
        <v>0.86</v>
      </c>
      <c r="I23" t="s">
        <v>102</v>
      </c>
      <c r="J23" s="78">
        <v>0</v>
      </c>
      <c r="K23" s="78">
        <v>4.82E-2</v>
      </c>
      <c r="L23" s="77">
        <v>13617.5</v>
      </c>
      <c r="M23" s="77">
        <v>96.04</v>
      </c>
      <c r="N23" s="77">
        <v>0</v>
      </c>
      <c r="O23" s="77">
        <v>13.078246999999999</v>
      </c>
      <c r="P23" s="78">
        <v>0</v>
      </c>
      <c r="Q23" s="78">
        <v>3.3999999999999998E-3</v>
      </c>
      <c r="R23" s="78">
        <v>2.0000000000000001E-4</v>
      </c>
    </row>
    <row r="24" spans="2:18">
      <c r="B24" s="79" t="s">
        <v>251</v>
      </c>
      <c r="C24" s="16"/>
      <c r="D24" s="16"/>
      <c r="H24" s="81">
        <v>0.42</v>
      </c>
      <c r="K24" s="80">
        <v>4.6100000000000002E-2</v>
      </c>
      <c r="L24" s="81">
        <v>1238.73</v>
      </c>
      <c r="N24" s="81">
        <v>0</v>
      </c>
      <c r="O24" s="81">
        <v>1.23377508</v>
      </c>
      <c r="Q24" s="80">
        <v>2.9999999999999997E-4</v>
      </c>
      <c r="R24" s="80">
        <v>0</v>
      </c>
    </row>
    <row r="25" spans="2:18">
      <c r="B25" t="s">
        <v>252</v>
      </c>
      <c r="C25" t="s">
        <v>253</v>
      </c>
      <c r="D25" t="s">
        <v>100</v>
      </c>
      <c r="E25" t="s">
        <v>234</v>
      </c>
      <c r="G25"/>
      <c r="H25" s="77">
        <v>0.42</v>
      </c>
      <c r="I25" t="s">
        <v>102</v>
      </c>
      <c r="J25" s="78">
        <v>1.4999999999999999E-2</v>
      </c>
      <c r="K25" s="78">
        <v>4.6100000000000002E-2</v>
      </c>
      <c r="L25" s="77">
        <v>1238.73</v>
      </c>
      <c r="M25" s="77">
        <v>99.6</v>
      </c>
      <c r="N25" s="77">
        <v>0</v>
      </c>
      <c r="O25" s="77">
        <v>1.23377508</v>
      </c>
      <c r="P25" s="78">
        <v>0</v>
      </c>
      <c r="Q25" s="78">
        <v>2.9999999999999997E-4</v>
      </c>
      <c r="R25" s="78">
        <v>0</v>
      </c>
    </row>
    <row r="26" spans="2:18">
      <c r="B26" s="79" t="s">
        <v>254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211</v>
      </c>
      <c r="C27" t="s">
        <v>211</v>
      </c>
      <c r="D27" s="16"/>
      <c r="E27" t="s">
        <v>211</v>
      </c>
      <c r="H27" s="77">
        <v>0</v>
      </c>
      <c r="I27" t="s">
        <v>211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255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211</v>
      </c>
      <c r="C29" t="s">
        <v>211</v>
      </c>
      <c r="D29" s="16"/>
      <c r="E29" t="s">
        <v>211</v>
      </c>
      <c r="H29" s="77">
        <v>0</v>
      </c>
      <c r="I29" t="s">
        <v>211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225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s="79" t="s">
        <v>256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211</v>
      </c>
      <c r="C32" t="s">
        <v>211</v>
      </c>
      <c r="D32" s="16"/>
      <c r="E32" t="s">
        <v>211</v>
      </c>
      <c r="H32" s="77">
        <v>0</v>
      </c>
      <c r="I32" t="s">
        <v>211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257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211</v>
      </c>
      <c r="C34" t="s">
        <v>211</v>
      </c>
      <c r="D34" s="16"/>
      <c r="E34" t="s">
        <v>211</v>
      </c>
      <c r="H34" s="77">
        <v>0</v>
      </c>
      <c r="I34" t="s">
        <v>211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t="s">
        <v>258</v>
      </c>
      <c r="C35" s="16"/>
      <c r="D35" s="16"/>
    </row>
    <row r="36" spans="2:18">
      <c r="B36" t="s">
        <v>259</v>
      </c>
      <c r="C36" s="16"/>
      <c r="D36" s="16"/>
    </row>
    <row r="37" spans="2:18">
      <c r="B37" t="s">
        <v>260</v>
      </c>
      <c r="C37" s="16"/>
      <c r="D37" s="16"/>
    </row>
    <row r="38" spans="2:18">
      <c r="B38" t="s">
        <v>261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7">
        <v>45106</v>
      </c>
    </row>
    <row r="2" spans="2:23" s="1" customFormat="1">
      <c r="B2" s="2" t="s">
        <v>1</v>
      </c>
      <c r="C2" s="12" t="s">
        <v>2360</v>
      </c>
    </row>
    <row r="3" spans="2:23" s="1" customFormat="1">
      <c r="B3" s="2" t="s">
        <v>2</v>
      </c>
      <c r="C3" s="26" t="s">
        <v>2361</v>
      </c>
    </row>
    <row r="4" spans="2:23" s="1" customFormat="1">
      <c r="B4" s="2" t="s">
        <v>3</v>
      </c>
      <c r="C4" s="88" t="s">
        <v>197</v>
      </c>
    </row>
    <row r="5" spans="2:23">
      <c r="B5" s="2"/>
    </row>
    <row r="7" spans="2:23" ht="26.25" customHeight="1">
      <c r="B7" s="114" t="s">
        <v>179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1236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1237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266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264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265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227</v>
      </c>
      <c r="D26" s="16"/>
    </row>
    <row r="27" spans="2:23">
      <c r="B27" t="s">
        <v>258</v>
      </c>
      <c r="D27" s="16"/>
    </row>
    <row r="28" spans="2:23">
      <c r="B28" t="s">
        <v>259</v>
      </c>
      <c r="D28" s="16"/>
    </row>
    <row r="29" spans="2:23">
      <c r="B29" t="s">
        <v>260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7">
        <v>45106</v>
      </c>
    </row>
    <row r="2" spans="2:68" s="1" customFormat="1">
      <c r="B2" s="2" t="s">
        <v>1</v>
      </c>
      <c r="C2" s="12" t="s">
        <v>2360</v>
      </c>
    </row>
    <row r="3" spans="2:68" s="1" customFormat="1">
      <c r="B3" s="2" t="s">
        <v>2</v>
      </c>
      <c r="C3" s="26" t="s">
        <v>2361</v>
      </c>
    </row>
    <row r="4" spans="2:68" s="1" customFormat="1">
      <c r="B4" s="2" t="s">
        <v>3</v>
      </c>
      <c r="C4" s="88" t="s">
        <v>197</v>
      </c>
    </row>
    <row r="6" spans="2:68" ht="26.25" customHeight="1">
      <c r="B6" s="109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  <c r="BP6" s="19"/>
    </row>
    <row r="7" spans="2:68" ht="26.25" customHeight="1">
      <c r="B7" s="109" t="s">
        <v>82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262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264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265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258</v>
      </c>
      <c r="C25" s="16"/>
      <c r="D25" s="16"/>
      <c r="E25" s="16"/>
      <c r="F25" s="16"/>
      <c r="G25" s="16"/>
    </row>
    <row r="26" spans="2:21">
      <c r="B26" t="s">
        <v>259</v>
      </c>
      <c r="C26" s="16"/>
      <c r="D26" s="16"/>
      <c r="E26" s="16"/>
      <c r="F26" s="16"/>
      <c r="G26" s="16"/>
    </row>
    <row r="27" spans="2:21">
      <c r="B27" t="s">
        <v>260</v>
      </c>
      <c r="C27" s="16"/>
      <c r="D27" s="16"/>
      <c r="E27" s="16"/>
      <c r="F27" s="16"/>
      <c r="G27" s="16"/>
    </row>
    <row r="28" spans="2:21">
      <c r="B28" t="s">
        <v>261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8" workbookViewId="0">
      <selection activeCell="J23" sqref="J23:J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7">
        <v>45106</v>
      </c>
    </row>
    <row r="2" spans="2:66" s="1" customFormat="1">
      <c r="B2" s="2" t="s">
        <v>1</v>
      </c>
      <c r="C2" s="12" t="s">
        <v>2360</v>
      </c>
    </row>
    <row r="3" spans="2:66" s="1" customFormat="1">
      <c r="B3" s="2" t="s">
        <v>2</v>
      </c>
      <c r="C3" s="26" t="s">
        <v>2361</v>
      </c>
    </row>
    <row r="4" spans="2:66" s="1" customFormat="1">
      <c r="B4" s="2" t="s">
        <v>3</v>
      </c>
      <c r="C4" s="88" t="s">
        <v>197</v>
      </c>
    </row>
    <row r="6" spans="2:66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</row>
    <row r="7" spans="2:66" ht="26.25" customHeight="1">
      <c r="B7" s="114" t="s">
        <v>89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2.09</v>
      </c>
      <c r="L11" s="7"/>
      <c r="M11" s="7"/>
      <c r="N11" s="83">
        <v>-3.1199999999999999E-2</v>
      </c>
      <c r="O11" s="82">
        <v>27737.01</v>
      </c>
      <c r="P11" s="33"/>
      <c r="Q11" s="82">
        <v>0</v>
      </c>
      <c r="R11" s="82">
        <v>114.29701449007401</v>
      </c>
      <c r="S11" s="7"/>
      <c r="T11" s="83">
        <v>1</v>
      </c>
      <c r="U11" s="83">
        <v>1.5E-3</v>
      </c>
      <c r="V11" s="35"/>
      <c r="BI11" s="16"/>
      <c r="BJ11" s="19"/>
      <c r="BK11" s="16"/>
      <c r="BN11" s="16"/>
    </row>
    <row r="12" spans="2:66">
      <c r="B12" s="84" t="s">
        <v>204</v>
      </c>
      <c r="C12" s="16"/>
      <c r="D12" s="16"/>
      <c r="E12" s="16"/>
      <c r="F12" s="16"/>
      <c r="K12" s="85">
        <v>0</v>
      </c>
      <c r="N12" s="86">
        <v>0</v>
      </c>
      <c r="O12" s="85">
        <v>0</v>
      </c>
      <c r="Q12" s="85">
        <v>0</v>
      </c>
      <c r="R12" s="85">
        <v>0</v>
      </c>
      <c r="T12" s="86">
        <v>0</v>
      </c>
      <c r="U12" s="86">
        <v>0</v>
      </c>
    </row>
    <row r="13" spans="2:66">
      <c r="B13" s="84" t="s">
        <v>262</v>
      </c>
      <c r="C13" s="16"/>
      <c r="D13" s="16"/>
      <c r="E13" s="16"/>
      <c r="F13" s="16"/>
      <c r="K13" s="85">
        <v>0</v>
      </c>
      <c r="N13" s="86">
        <v>0</v>
      </c>
      <c r="O13" s="85">
        <v>0</v>
      </c>
      <c r="Q13" s="85">
        <v>0</v>
      </c>
      <c r="R13" s="85">
        <v>0</v>
      </c>
      <c r="T13" s="86">
        <v>0</v>
      </c>
      <c r="U13" s="86">
        <v>0</v>
      </c>
    </row>
    <row r="14" spans="2:66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84" t="s">
        <v>230</v>
      </c>
      <c r="C15" s="16"/>
      <c r="D15" s="16"/>
      <c r="E15" s="16"/>
      <c r="F15" s="16"/>
      <c r="K15" s="85">
        <v>0</v>
      </c>
      <c r="N15" s="86">
        <v>0</v>
      </c>
      <c r="O15" s="85">
        <v>0</v>
      </c>
      <c r="Q15" s="85">
        <v>0</v>
      </c>
      <c r="R15" s="85">
        <v>0</v>
      </c>
      <c r="T15" s="86">
        <v>0</v>
      </c>
      <c r="U15" s="86">
        <v>0</v>
      </c>
    </row>
    <row r="16" spans="2:66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84" t="s">
        <v>263</v>
      </c>
      <c r="C17" s="16"/>
      <c r="D17" s="16"/>
      <c r="E17" s="16"/>
      <c r="F17" s="16"/>
      <c r="K17" s="85">
        <v>0</v>
      </c>
      <c r="N17" s="86">
        <v>0</v>
      </c>
      <c r="O17" s="85">
        <v>0</v>
      </c>
      <c r="Q17" s="85">
        <v>0</v>
      </c>
      <c r="R17" s="85">
        <v>0</v>
      </c>
      <c r="T17" s="86">
        <v>0</v>
      </c>
      <c r="U17" s="86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84" t="s">
        <v>266</v>
      </c>
      <c r="C19" s="16"/>
      <c r="D19" s="16"/>
      <c r="E19" s="16"/>
      <c r="F19" s="16"/>
      <c r="K19" s="85">
        <v>0</v>
      </c>
      <c r="N19" s="86">
        <v>0</v>
      </c>
      <c r="O19" s="85">
        <v>0</v>
      </c>
      <c r="Q19" s="85">
        <v>0</v>
      </c>
      <c r="R19" s="85">
        <v>0</v>
      </c>
      <c r="T19" s="86">
        <v>0</v>
      </c>
      <c r="U19" s="86">
        <v>0</v>
      </c>
    </row>
    <row r="20" spans="2:21">
      <c r="B20" t="s">
        <v>211</v>
      </c>
      <c r="C20" t="s">
        <v>211</v>
      </c>
      <c r="D20" s="16"/>
      <c r="E20" s="16"/>
      <c r="F20" s="16"/>
      <c r="G20" t="s">
        <v>211</v>
      </c>
      <c r="H20" t="s">
        <v>211</v>
      </c>
      <c r="K20" s="77">
        <v>0</v>
      </c>
      <c r="L20" t="s">
        <v>211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84" t="s">
        <v>225</v>
      </c>
      <c r="C21" s="16"/>
      <c r="D21" s="16"/>
      <c r="E21" s="16"/>
      <c r="F21" s="16"/>
      <c r="K21" s="85">
        <v>2.09</v>
      </c>
      <c r="N21" s="86">
        <v>-3.1199999999999999E-2</v>
      </c>
      <c r="O21" s="85">
        <v>27737.01</v>
      </c>
      <c r="Q21" s="85">
        <v>0</v>
      </c>
      <c r="R21" s="85">
        <v>114.29701449007401</v>
      </c>
      <c r="T21" s="86">
        <v>1</v>
      </c>
      <c r="U21" s="86">
        <v>1.5E-3</v>
      </c>
    </row>
    <row r="22" spans="2:21">
      <c r="B22" s="84" t="s">
        <v>264</v>
      </c>
      <c r="C22" s="16"/>
      <c r="D22" s="16"/>
      <c r="E22" s="16"/>
      <c r="F22" s="16"/>
      <c r="K22" s="85">
        <v>0.01</v>
      </c>
      <c r="N22" s="86">
        <v>-7.3800000000000004E-2</v>
      </c>
      <c r="O22" s="85">
        <v>12223.09</v>
      </c>
      <c r="Q22" s="85">
        <v>0</v>
      </c>
      <c r="R22" s="85">
        <v>52.0010403895268</v>
      </c>
      <c r="T22" s="86">
        <v>0.45500000000000002</v>
      </c>
      <c r="U22" s="86">
        <v>6.9999999999999999E-4</v>
      </c>
    </row>
    <row r="23" spans="2:21">
      <c r="B23" t="s">
        <v>267</v>
      </c>
      <c r="C23" t="s">
        <v>268</v>
      </c>
      <c r="D23" t="s">
        <v>123</v>
      </c>
      <c r="E23" t="s">
        <v>269</v>
      </c>
      <c r="F23" t="s">
        <v>270</v>
      </c>
      <c r="G23" t="s">
        <v>271</v>
      </c>
      <c r="H23" t="s">
        <v>211</v>
      </c>
      <c r="I23" t="s">
        <v>212</v>
      </c>
      <c r="J23"/>
      <c r="K23" s="77">
        <v>0.01</v>
      </c>
      <c r="L23" t="s">
        <v>106</v>
      </c>
      <c r="M23" s="78">
        <v>0</v>
      </c>
      <c r="N23" s="78">
        <v>-7.3800000000000004E-2</v>
      </c>
      <c r="O23" s="77">
        <v>12223.09</v>
      </c>
      <c r="P23" s="77">
        <v>115.23099999999999</v>
      </c>
      <c r="Q23" s="77">
        <v>0</v>
      </c>
      <c r="R23" s="77">
        <v>52.0010403895268</v>
      </c>
      <c r="S23" s="78">
        <v>0</v>
      </c>
      <c r="T23" s="78">
        <v>0.45500000000000002</v>
      </c>
      <c r="U23" s="78">
        <v>6.9999999999999999E-4</v>
      </c>
    </row>
    <row r="24" spans="2:21">
      <c r="B24" s="84" t="s">
        <v>265</v>
      </c>
      <c r="C24" s="16"/>
      <c r="D24" s="16"/>
      <c r="E24" s="16"/>
      <c r="F24" s="16"/>
      <c r="K24" s="85">
        <v>3.83</v>
      </c>
      <c r="N24" s="86">
        <v>4.4000000000000003E-3</v>
      </c>
      <c r="O24" s="85">
        <v>15513.92</v>
      </c>
      <c r="Q24" s="85">
        <v>0</v>
      </c>
      <c r="R24" s="85">
        <v>62.295974100547198</v>
      </c>
      <c r="T24" s="86">
        <v>0.54500000000000004</v>
      </c>
      <c r="U24" s="86">
        <v>8.0000000000000004E-4</v>
      </c>
    </row>
    <row r="25" spans="2:21">
      <c r="B25" t="s">
        <v>273</v>
      </c>
      <c r="C25" t="s">
        <v>274</v>
      </c>
      <c r="D25" t="s">
        <v>123</v>
      </c>
      <c r="E25" t="s">
        <v>269</v>
      </c>
      <c r="F25" t="s">
        <v>275</v>
      </c>
      <c r="G25" t="s">
        <v>284</v>
      </c>
      <c r="H25" t="s">
        <v>211</v>
      </c>
      <c r="I25" t="s">
        <v>212</v>
      </c>
      <c r="J25"/>
      <c r="K25" s="77">
        <v>3.83</v>
      </c>
      <c r="L25" t="s">
        <v>106</v>
      </c>
      <c r="M25" s="78">
        <v>2.5000000000000001E-2</v>
      </c>
      <c r="N25" s="78">
        <v>4.4000000000000003E-3</v>
      </c>
      <c r="O25" s="77">
        <v>15513.92</v>
      </c>
      <c r="P25" s="77">
        <v>108.76188881726863</v>
      </c>
      <c r="Q25" s="77">
        <v>0</v>
      </c>
      <c r="R25" s="77">
        <v>62.295974100547198</v>
      </c>
      <c r="S25" s="78">
        <v>0</v>
      </c>
      <c r="T25" s="78">
        <v>0.54500000000000004</v>
      </c>
      <c r="U25" s="78">
        <v>8.0000000000000004E-4</v>
      </c>
    </row>
    <row r="26" spans="2:21">
      <c r="B26" t="s">
        <v>227</v>
      </c>
      <c r="C26" s="16"/>
      <c r="D26" s="16"/>
      <c r="E26" s="16"/>
      <c r="F26" s="16"/>
    </row>
    <row r="27" spans="2:21">
      <c r="B27" t="s">
        <v>258</v>
      </c>
      <c r="C27" s="16"/>
      <c r="D27" s="16"/>
      <c r="E27" s="16"/>
      <c r="F27" s="16"/>
    </row>
    <row r="28" spans="2:21">
      <c r="B28" t="s">
        <v>259</v>
      </c>
      <c r="C28" s="16"/>
      <c r="D28" s="16"/>
      <c r="E28" s="16"/>
      <c r="F28" s="16"/>
    </row>
    <row r="29" spans="2:21">
      <c r="B29" t="s">
        <v>260</v>
      </c>
      <c r="C29" s="16"/>
      <c r="D29" s="16"/>
      <c r="E29" s="16"/>
      <c r="F29" s="16"/>
    </row>
    <row r="30" spans="2:21">
      <c r="B30" t="s">
        <v>261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5BC52DC4-A0D1-468F-9413-6AFBE87089CD}">
      <formula1>$BN$7:$BN$11</formula1>
    </dataValidation>
    <dataValidation type="list" allowBlank="1" showInputMessage="1" showErrorMessage="1" sqref="E12:E799" xr:uid="{7887A07D-6AFA-4C55-8306-7874A08C6DC2}">
      <formula1>$BI$7:$BI$11</formula1>
    </dataValidation>
    <dataValidation type="list" allowBlank="1" showInputMessage="1" showErrorMessage="1" sqref="I12:I805" xr:uid="{F4E4A972-3533-4399-AD2A-43249BE61AAF}">
      <formula1>$BM$7:$BM$10</formula1>
    </dataValidation>
    <dataValidation allowBlank="1" showInputMessage="1" showErrorMessage="1" sqref="Q9 C1:C4" xr:uid="{BD3495A2-C896-4628-B52F-E7EA880BD064}"/>
    <dataValidation type="list" allowBlank="1" showInputMessage="1" showErrorMessage="1" sqref="G12:G805" xr:uid="{205F2C82-1957-415E-B0DF-DD6FA8BD53B6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7">
        <v>45106</v>
      </c>
    </row>
    <row r="2" spans="2:62" s="1" customFormat="1">
      <c r="B2" s="2" t="s">
        <v>1</v>
      </c>
      <c r="C2" s="12" t="s">
        <v>2360</v>
      </c>
    </row>
    <row r="3" spans="2:62" s="1" customFormat="1">
      <c r="B3" s="2" t="s">
        <v>2</v>
      </c>
      <c r="C3" s="26" t="s">
        <v>2361</v>
      </c>
    </row>
    <row r="4" spans="2:62" s="1" customFormat="1">
      <c r="B4" s="2" t="s">
        <v>3</v>
      </c>
      <c r="C4" s="88" t="s">
        <v>197</v>
      </c>
    </row>
    <row r="6" spans="2:62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  <c r="BJ6" s="19"/>
    </row>
    <row r="7" spans="2:62" ht="26.25" customHeight="1">
      <c r="B7" s="114" t="s">
        <v>91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1292160.5</v>
      </c>
      <c r="J11" s="7"/>
      <c r="K11" s="75">
        <v>10.79874</v>
      </c>
      <c r="L11" s="75">
        <v>25245.542418883404</v>
      </c>
      <c r="M11" s="7"/>
      <c r="N11" s="76">
        <v>1</v>
      </c>
      <c r="O11" s="76">
        <v>0.33029999999999998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1230092.24</v>
      </c>
      <c r="K12" s="81">
        <v>7.1141100000000002</v>
      </c>
      <c r="L12" s="81">
        <v>19148.298743520001</v>
      </c>
      <c r="N12" s="80">
        <v>0.75849999999999995</v>
      </c>
      <c r="O12" s="80">
        <v>0.25059999999999999</v>
      </c>
    </row>
    <row r="13" spans="2:62">
      <c r="B13" s="79" t="s">
        <v>277</v>
      </c>
      <c r="E13" s="16"/>
      <c r="F13" s="16"/>
      <c r="G13" s="16"/>
      <c r="I13" s="81">
        <v>403433.57</v>
      </c>
      <c r="K13" s="81">
        <v>6.80328</v>
      </c>
      <c r="L13" s="81">
        <v>11794.65066214</v>
      </c>
      <c r="N13" s="80">
        <v>0.4672</v>
      </c>
      <c r="O13" s="80">
        <v>0.15429999999999999</v>
      </c>
    </row>
    <row r="14" spans="2:62">
      <c r="B14" t="s">
        <v>278</v>
      </c>
      <c r="C14" t="s">
        <v>279</v>
      </c>
      <c r="D14" t="s">
        <v>100</v>
      </c>
      <c r="E14" t="s">
        <v>123</v>
      </c>
      <c r="F14" t="s">
        <v>280</v>
      </c>
      <c r="G14" t="s">
        <v>276</v>
      </c>
      <c r="H14" t="s">
        <v>102</v>
      </c>
      <c r="I14" s="77">
        <v>11022.67</v>
      </c>
      <c r="J14" s="77">
        <v>2442</v>
      </c>
      <c r="K14" s="77">
        <v>0</v>
      </c>
      <c r="L14" s="77">
        <v>269.1736014</v>
      </c>
      <c r="M14" s="78">
        <v>0</v>
      </c>
      <c r="N14" s="78">
        <v>1.0699999999999999E-2</v>
      </c>
      <c r="O14" s="78">
        <v>3.5000000000000001E-3</v>
      </c>
    </row>
    <row r="15" spans="2:62">
      <c r="B15" t="s">
        <v>281</v>
      </c>
      <c r="C15" t="s">
        <v>282</v>
      </c>
      <c r="D15" t="s">
        <v>100</v>
      </c>
      <c r="E15" t="s">
        <v>123</v>
      </c>
      <c r="F15" t="s">
        <v>283</v>
      </c>
      <c r="G15" t="s">
        <v>284</v>
      </c>
      <c r="H15" t="s">
        <v>102</v>
      </c>
      <c r="I15" s="77">
        <v>1345.06</v>
      </c>
      <c r="J15" s="77">
        <v>29830</v>
      </c>
      <c r="K15" s="77">
        <v>0</v>
      </c>
      <c r="L15" s="77">
        <v>401.23139800000001</v>
      </c>
      <c r="M15" s="78">
        <v>0</v>
      </c>
      <c r="N15" s="78">
        <v>1.5900000000000001E-2</v>
      </c>
      <c r="O15" s="78">
        <v>5.3E-3</v>
      </c>
    </row>
    <row r="16" spans="2:62">
      <c r="B16" t="s">
        <v>285</v>
      </c>
      <c r="C16" t="s">
        <v>286</v>
      </c>
      <c r="D16" t="s">
        <v>100</v>
      </c>
      <c r="E16" t="s">
        <v>123</v>
      </c>
      <c r="F16" t="s">
        <v>287</v>
      </c>
      <c r="G16" t="s">
        <v>284</v>
      </c>
      <c r="H16" t="s">
        <v>102</v>
      </c>
      <c r="I16" s="77">
        <v>5110.8900000000003</v>
      </c>
      <c r="J16" s="77">
        <v>6515</v>
      </c>
      <c r="K16" s="77">
        <v>0</v>
      </c>
      <c r="L16" s="77">
        <v>332.97448350000002</v>
      </c>
      <c r="M16" s="78">
        <v>0</v>
      </c>
      <c r="N16" s="78">
        <v>1.32E-2</v>
      </c>
      <c r="O16" s="78">
        <v>4.4000000000000003E-3</v>
      </c>
    </row>
    <row r="17" spans="2:15">
      <c r="B17" t="s">
        <v>288</v>
      </c>
      <c r="C17" t="s">
        <v>289</v>
      </c>
      <c r="D17" t="s">
        <v>100</v>
      </c>
      <c r="E17" t="s">
        <v>123</v>
      </c>
      <c r="F17" t="s">
        <v>290</v>
      </c>
      <c r="G17" t="s">
        <v>284</v>
      </c>
      <c r="H17" t="s">
        <v>102</v>
      </c>
      <c r="I17" s="77">
        <v>22486.57</v>
      </c>
      <c r="J17" s="77">
        <v>1200</v>
      </c>
      <c r="K17" s="77">
        <v>0</v>
      </c>
      <c r="L17" s="77">
        <v>269.83884</v>
      </c>
      <c r="M17" s="78">
        <v>0</v>
      </c>
      <c r="N17" s="78">
        <v>1.0699999999999999E-2</v>
      </c>
      <c r="O17" s="78">
        <v>3.5000000000000001E-3</v>
      </c>
    </row>
    <row r="18" spans="2:15">
      <c r="B18" t="s">
        <v>291</v>
      </c>
      <c r="C18" t="s">
        <v>292</v>
      </c>
      <c r="D18" t="s">
        <v>100</v>
      </c>
      <c r="E18" t="s">
        <v>123</v>
      </c>
      <c r="F18" t="s">
        <v>293</v>
      </c>
      <c r="G18" t="s">
        <v>294</v>
      </c>
      <c r="H18" t="s">
        <v>102</v>
      </c>
      <c r="I18" s="77">
        <v>6406.87</v>
      </c>
      <c r="J18" s="77">
        <v>3725</v>
      </c>
      <c r="K18" s="77">
        <v>0</v>
      </c>
      <c r="L18" s="77">
        <v>238.65590750000001</v>
      </c>
      <c r="M18" s="78">
        <v>0</v>
      </c>
      <c r="N18" s="78">
        <v>9.4999999999999998E-3</v>
      </c>
      <c r="O18" s="78">
        <v>3.0999999999999999E-3</v>
      </c>
    </row>
    <row r="19" spans="2:15">
      <c r="B19" t="s">
        <v>295</v>
      </c>
      <c r="C19" t="s">
        <v>296</v>
      </c>
      <c r="D19" t="s">
        <v>100</v>
      </c>
      <c r="E19" t="s">
        <v>123</v>
      </c>
      <c r="F19" t="s">
        <v>297</v>
      </c>
      <c r="G19" t="s">
        <v>294</v>
      </c>
      <c r="H19" t="s">
        <v>102</v>
      </c>
      <c r="I19" s="77">
        <v>5211.79</v>
      </c>
      <c r="J19" s="77">
        <v>2884</v>
      </c>
      <c r="K19" s="77">
        <v>0</v>
      </c>
      <c r="L19" s="77">
        <v>150.30802360000001</v>
      </c>
      <c r="M19" s="78">
        <v>0</v>
      </c>
      <c r="N19" s="78">
        <v>6.0000000000000001E-3</v>
      </c>
      <c r="O19" s="78">
        <v>2E-3</v>
      </c>
    </row>
    <row r="20" spans="2:15">
      <c r="B20" t="s">
        <v>298</v>
      </c>
      <c r="C20" t="s">
        <v>299</v>
      </c>
      <c r="D20" t="s">
        <v>100</v>
      </c>
      <c r="E20" t="s">
        <v>123</v>
      </c>
      <c r="F20" t="s">
        <v>300</v>
      </c>
      <c r="G20" t="s">
        <v>301</v>
      </c>
      <c r="H20" t="s">
        <v>102</v>
      </c>
      <c r="I20" s="77">
        <v>1053.7</v>
      </c>
      <c r="J20" s="77">
        <v>77200</v>
      </c>
      <c r="K20" s="77">
        <v>1.9652700000000001</v>
      </c>
      <c r="L20" s="77">
        <v>815.42166999999995</v>
      </c>
      <c r="M20" s="78">
        <v>0</v>
      </c>
      <c r="N20" s="78">
        <v>3.2300000000000002E-2</v>
      </c>
      <c r="O20" s="78">
        <v>1.0699999999999999E-2</v>
      </c>
    </row>
    <row r="21" spans="2:15">
      <c r="B21" t="s">
        <v>302</v>
      </c>
      <c r="C21" t="s">
        <v>303</v>
      </c>
      <c r="D21" t="s">
        <v>100</v>
      </c>
      <c r="E21" t="s">
        <v>123</v>
      </c>
      <c r="F21" t="s">
        <v>304</v>
      </c>
      <c r="G21" t="s">
        <v>305</v>
      </c>
      <c r="H21" t="s">
        <v>102</v>
      </c>
      <c r="I21" s="77">
        <v>658.07</v>
      </c>
      <c r="J21" s="77">
        <v>5122</v>
      </c>
      <c r="K21" s="77">
        <v>0</v>
      </c>
      <c r="L21" s="77">
        <v>33.706345399999996</v>
      </c>
      <c r="M21" s="78">
        <v>0</v>
      </c>
      <c r="N21" s="78">
        <v>1.2999999999999999E-3</v>
      </c>
      <c r="O21" s="78">
        <v>4.0000000000000002E-4</v>
      </c>
    </row>
    <row r="22" spans="2:15">
      <c r="B22" t="s">
        <v>306</v>
      </c>
      <c r="C22" t="s">
        <v>307</v>
      </c>
      <c r="D22" t="s">
        <v>100</v>
      </c>
      <c r="E22" t="s">
        <v>123</v>
      </c>
      <c r="F22" t="s">
        <v>308</v>
      </c>
      <c r="G22" t="s">
        <v>305</v>
      </c>
      <c r="H22" t="s">
        <v>102</v>
      </c>
      <c r="I22" s="77">
        <v>14199.39</v>
      </c>
      <c r="J22" s="77">
        <v>789.1</v>
      </c>
      <c r="K22" s="77">
        <v>0</v>
      </c>
      <c r="L22" s="77">
        <v>112.04738648999999</v>
      </c>
      <c r="M22" s="78">
        <v>0</v>
      </c>
      <c r="N22" s="78">
        <v>4.4000000000000003E-3</v>
      </c>
      <c r="O22" s="78">
        <v>1.5E-3</v>
      </c>
    </row>
    <row r="23" spans="2:15">
      <c r="B23" t="s">
        <v>309</v>
      </c>
      <c r="C23" t="s">
        <v>310</v>
      </c>
      <c r="D23" t="s">
        <v>100</v>
      </c>
      <c r="E23" t="s">
        <v>123</v>
      </c>
      <c r="F23" t="s">
        <v>311</v>
      </c>
      <c r="G23" t="s">
        <v>312</v>
      </c>
      <c r="H23" t="s">
        <v>102</v>
      </c>
      <c r="I23" s="77">
        <v>29663.74</v>
      </c>
      <c r="J23" s="77">
        <v>1840</v>
      </c>
      <c r="K23" s="77">
        <v>0</v>
      </c>
      <c r="L23" s="77">
        <v>545.812816</v>
      </c>
      <c r="M23" s="78">
        <v>0</v>
      </c>
      <c r="N23" s="78">
        <v>2.1600000000000001E-2</v>
      </c>
      <c r="O23" s="78">
        <v>7.1000000000000004E-3</v>
      </c>
    </row>
    <row r="24" spans="2:15">
      <c r="B24" t="s">
        <v>313</v>
      </c>
      <c r="C24" t="s">
        <v>314</v>
      </c>
      <c r="D24" t="s">
        <v>100</v>
      </c>
      <c r="E24" t="s">
        <v>123</v>
      </c>
      <c r="F24" t="s">
        <v>315</v>
      </c>
      <c r="G24" t="s">
        <v>312</v>
      </c>
      <c r="H24" t="s">
        <v>102</v>
      </c>
      <c r="I24" s="77">
        <v>35368.120000000003</v>
      </c>
      <c r="J24" s="77">
        <v>3038</v>
      </c>
      <c r="K24" s="77">
        <v>0</v>
      </c>
      <c r="L24" s="77">
        <v>1074.4834856</v>
      </c>
      <c r="M24" s="78">
        <v>0</v>
      </c>
      <c r="N24" s="78">
        <v>4.2599999999999999E-2</v>
      </c>
      <c r="O24" s="78">
        <v>1.41E-2</v>
      </c>
    </row>
    <row r="25" spans="2:15">
      <c r="B25" t="s">
        <v>316</v>
      </c>
      <c r="C25" t="s">
        <v>317</v>
      </c>
      <c r="D25" t="s">
        <v>100</v>
      </c>
      <c r="E25" t="s">
        <v>123</v>
      </c>
      <c r="F25" t="s">
        <v>318</v>
      </c>
      <c r="G25" t="s">
        <v>312</v>
      </c>
      <c r="H25" t="s">
        <v>102</v>
      </c>
      <c r="I25" s="77">
        <v>41374.86</v>
      </c>
      <c r="J25" s="77">
        <v>2759</v>
      </c>
      <c r="K25" s="77">
        <v>0</v>
      </c>
      <c r="L25" s="77">
        <v>1141.5323874000001</v>
      </c>
      <c r="M25" s="78">
        <v>0</v>
      </c>
      <c r="N25" s="78">
        <v>4.5199999999999997E-2</v>
      </c>
      <c r="O25" s="78">
        <v>1.49E-2</v>
      </c>
    </row>
    <row r="26" spans="2:15">
      <c r="B26" t="s">
        <v>319</v>
      </c>
      <c r="C26" t="s">
        <v>320</v>
      </c>
      <c r="D26" t="s">
        <v>100</v>
      </c>
      <c r="E26" t="s">
        <v>123</v>
      </c>
      <c r="F26" t="s">
        <v>321</v>
      </c>
      <c r="G26" t="s">
        <v>312</v>
      </c>
      <c r="H26" t="s">
        <v>102</v>
      </c>
      <c r="I26" s="77">
        <v>6824.69</v>
      </c>
      <c r="J26" s="77">
        <v>12330</v>
      </c>
      <c r="K26" s="77">
        <v>0</v>
      </c>
      <c r="L26" s="77">
        <v>841.48427700000002</v>
      </c>
      <c r="M26" s="78">
        <v>0</v>
      </c>
      <c r="N26" s="78">
        <v>3.3300000000000003E-2</v>
      </c>
      <c r="O26" s="78">
        <v>1.0999999999999999E-2</v>
      </c>
    </row>
    <row r="27" spans="2:15">
      <c r="B27" t="s">
        <v>322</v>
      </c>
      <c r="C27" t="s">
        <v>323</v>
      </c>
      <c r="D27" t="s">
        <v>100</v>
      </c>
      <c r="E27" t="s">
        <v>123</v>
      </c>
      <c r="F27" t="s">
        <v>324</v>
      </c>
      <c r="G27" t="s">
        <v>312</v>
      </c>
      <c r="H27" t="s">
        <v>102</v>
      </c>
      <c r="I27" s="77">
        <v>1269.22</v>
      </c>
      <c r="J27" s="77">
        <v>14420</v>
      </c>
      <c r="K27" s="77">
        <v>0</v>
      </c>
      <c r="L27" s="77">
        <v>183.021524</v>
      </c>
      <c r="M27" s="78">
        <v>0</v>
      </c>
      <c r="N27" s="78">
        <v>7.1999999999999998E-3</v>
      </c>
      <c r="O27" s="78">
        <v>2.3999999999999998E-3</v>
      </c>
    </row>
    <row r="28" spans="2:15">
      <c r="B28" t="s">
        <v>325</v>
      </c>
      <c r="C28" t="s">
        <v>326</v>
      </c>
      <c r="D28" t="s">
        <v>100</v>
      </c>
      <c r="E28" t="s">
        <v>123</v>
      </c>
      <c r="F28" t="s">
        <v>327</v>
      </c>
      <c r="G28" t="s">
        <v>112</v>
      </c>
      <c r="H28" t="s">
        <v>102</v>
      </c>
      <c r="I28" s="77">
        <v>254.9</v>
      </c>
      <c r="J28" s="77">
        <v>152880</v>
      </c>
      <c r="K28" s="77">
        <v>0</v>
      </c>
      <c r="L28" s="77">
        <v>389.69112000000001</v>
      </c>
      <c r="M28" s="78">
        <v>1E-4</v>
      </c>
      <c r="N28" s="78">
        <v>1.54E-2</v>
      </c>
      <c r="O28" s="78">
        <v>5.1000000000000004E-3</v>
      </c>
    </row>
    <row r="29" spans="2:15">
      <c r="B29" t="s">
        <v>328</v>
      </c>
      <c r="C29" t="s">
        <v>329</v>
      </c>
      <c r="D29" t="s">
        <v>100</v>
      </c>
      <c r="E29" t="s">
        <v>123</v>
      </c>
      <c r="F29" t="s">
        <v>330</v>
      </c>
      <c r="G29" t="s">
        <v>112</v>
      </c>
      <c r="H29" t="s">
        <v>102</v>
      </c>
      <c r="I29" s="77">
        <v>120.68</v>
      </c>
      <c r="J29" s="77">
        <v>97110</v>
      </c>
      <c r="K29" s="77">
        <v>0</v>
      </c>
      <c r="L29" s="77">
        <v>117.192348</v>
      </c>
      <c r="M29" s="78">
        <v>0</v>
      </c>
      <c r="N29" s="78">
        <v>4.5999999999999999E-3</v>
      </c>
      <c r="O29" s="78">
        <v>1.5E-3</v>
      </c>
    </row>
    <row r="30" spans="2:15">
      <c r="B30" t="s">
        <v>331</v>
      </c>
      <c r="C30" t="s">
        <v>332</v>
      </c>
      <c r="D30" t="s">
        <v>100</v>
      </c>
      <c r="E30" t="s">
        <v>123</v>
      </c>
      <c r="F30" t="s">
        <v>333</v>
      </c>
      <c r="G30" t="s">
        <v>334</v>
      </c>
      <c r="H30" t="s">
        <v>102</v>
      </c>
      <c r="I30" s="77">
        <v>2129.89</v>
      </c>
      <c r="J30" s="77">
        <v>4750</v>
      </c>
      <c r="K30" s="77">
        <v>2.3248600000000001</v>
      </c>
      <c r="L30" s="77">
        <v>103.494635</v>
      </c>
      <c r="M30" s="78">
        <v>0</v>
      </c>
      <c r="N30" s="78">
        <v>4.1000000000000003E-3</v>
      </c>
      <c r="O30" s="78">
        <v>1.4E-3</v>
      </c>
    </row>
    <row r="31" spans="2:15">
      <c r="B31" t="s">
        <v>335</v>
      </c>
      <c r="C31" t="s">
        <v>336</v>
      </c>
      <c r="D31" t="s">
        <v>100</v>
      </c>
      <c r="E31" t="s">
        <v>123</v>
      </c>
      <c r="F31" t="s">
        <v>337</v>
      </c>
      <c r="G31" t="s">
        <v>334</v>
      </c>
      <c r="H31" t="s">
        <v>102</v>
      </c>
      <c r="I31" s="77">
        <v>20814.28</v>
      </c>
      <c r="J31" s="77">
        <v>1033</v>
      </c>
      <c r="K31" s="77">
        <v>0</v>
      </c>
      <c r="L31" s="77">
        <v>215.01151239999999</v>
      </c>
      <c r="M31" s="78">
        <v>0</v>
      </c>
      <c r="N31" s="78">
        <v>8.5000000000000006E-3</v>
      </c>
      <c r="O31" s="78">
        <v>2.8E-3</v>
      </c>
    </row>
    <row r="32" spans="2:15">
      <c r="B32" t="s">
        <v>338</v>
      </c>
      <c r="C32" t="s">
        <v>339</v>
      </c>
      <c r="D32" t="s">
        <v>100</v>
      </c>
      <c r="E32" t="s">
        <v>123</v>
      </c>
      <c r="F32" t="s">
        <v>340</v>
      </c>
      <c r="G32" t="s">
        <v>334</v>
      </c>
      <c r="H32" t="s">
        <v>102</v>
      </c>
      <c r="I32" s="77">
        <v>72.53</v>
      </c>
      <c r="J32" s="77">
        <v>42110</v>
      </c>
      <c r="K32" s="77">
        <v>0</v>
      </c>
      <c r="L32" s="77">
        <v>30.542383000000001</v>
      </c>
      <c r="M32" s="78">
        <v>0</v>
      </c>
      <c r="N32" s="78">
        <v>1.1999999999999999E-3</v>
      </c>
      <c r="O32" s="78">
        <v>4.0000000000000002E-4</v>
      </c>
    </row>
    <row r="33" spans="2:15">
      <c r="B33" t="s">
        <v>341</v>
      </c>
      <c r="C33" t="s">
        <v>342</v>
      </c>
      <c r="D33" t="s">
        <v>100</v>
      </c>
      <c r="E33" t="s">
        <v>123</v>
      </c>
      <c r="F33" t="s">
        <v>343</v>
      </c>
      <c r="G33" t="s">
        <v>344</v>
      </c>
      <c r="H33" t="s">
        <v>102</v>
      </c>
      <c r="I33" s="77">
        <v>41692.15</v>
      </c>
      <c r="J33" s="77">
        <v>2010</v>
      </c>
      <c r="K33" s="77">
        <v>0</v>
      </c>
      <c r="L33" s="77">
        <v>838.01221499999997</v>
      </c>
      <c r="M33" s="78">
        <v>0</v>
      </c>
      <c r="N33" s="78">
        <v>3.32E-2</v>
      </c>
      <c r="O33" s="78">
        <v>1.0999999999999999E-2</v>
      </c>
    </row>
    <row r="34" spans="2:15">
      <c r="B34" t="s">
        <v>345</v>
      </c>
      <c r="C34" t="s">
        <v>346</v>
      </c>
      <c r="D34" t="s">
        <v>100</v>
      </c>
      <c r="E34" t="s">
        <v>123</v>
      </c>
      <c r="F34" t="s">
        <v>347</v>
      </c>
      <c r="G34" t="s">
        <v>348</v>
      </c>
      <c r="H34" t="s">
        <v>102</v>
      </c>
      <c r="I34" s="77">
        <v>1287.8800000000001</v>
      </c>
      <c r="J34" s="77">
        <v>13670</v>
      </c>
      <c r="K34" s="77">
        <v>0</v>
      </c>
      <c r="L34" s="77">
        <v>176.05319600000001</v>
      </c>
      <c r="M34" s="78">
        <v>0</v>
      </c>
      <c r="N34" s="78">
        <v>7.0000000000000001E-3</v>
      </c>
      <c r="O34" s="78">
        <v>2.3E-3</v>
      </c>
    </row>
    <row r="35" spans="2:15">
      <c r="B35" t="s">
        <v>349</v>
      </c>
      <c r="C35" t="s">
        <v>350</v>
      </c>
      <c r="D35" t="s">
        <v>100</v>
      </c>
      <c r="E35" t="s">
        <v>123</v>
      </c>
      <c r="F35" t="s">
        <v>351</v>
      </c>
      <c r="G35" t="s">
        <v>348</v>
      </c>
      <c r="H35" t="s">
        <v>102</v>
      </c>
      <c r="I35" s="77">
        <v>285.41000000000003</v>
      </c>
      <c r="J35" s="77">
        <v>41920</v>
      </c>
      <c r="K35" s="77">
        <v>0</v>
      </c>
      <c r="L35" s="77">
        <v>119.643872</v>
      </c>
      <c r="M35" s="78">
        <v>0</v>
      </c>
      <c r="N35" s="78">
        <v>4.7000000000000002E-3</v>
      </c>
      <c r="O35" s="78">
        <v>1.6000000000000001E-3</v>
      </c>
    </row>
    <row r="36" spans="2:15">
      <c r="B36" t="s">
        <v>352</v>
      </c>
      <c r="C36" t="s">
        <v>353</v>
      </c>
      <c r="D36" t="s">
        <v>100</v>
      </c>
      <c r="E36" t="s">
        <v>123</v>
      </c>
      <c r="F36" t="s">
        <v>354</v>
      </c>
      <c r="G36" t="s">
        <v>355</v>
      </c>
      <c r="H36" t="s">
        <v>102</v>
      </c>
      <c r="I36" s="77">
        <v>3369.02</v>
      </c>
      <c r="J36" s="77">
        <v>8344</v>
      </c>
      <c r="K36" s="77">
        <v>0</v>
      </c>
      <c r="L36" s="77">
        <v>281.11102879999999</v>
      </c>
      <c r="M36" s="78">
        <v>0</v>
      </c>
      <c r="N36" s="78">
        <v>1.11E-2</v>
      </c>
      <c r="O36" s="78">
        <v>3.7000000000000002E-3</v>
      </c>
    </row>
    <row r="37" spans="2:15">
      <c r="B37" t="s">
        <v>356</v>
      </c>
      <c r="C37" t="s">
        <v>357</v>
      </c>
      <c r="D37" t="s">
        <v>100</v>
      </c>
      <c r="E37" t="s">
        <v>123</v>
      </c>
      <c r="F37" t="s">
        <v>358</v>
      </c>
      <c r="G37" t="s">
        <v>359</v>
      </c>
      <c r="H37" t="s">
        <v>102</v>
      </c>
      <c r="I37" s="77">
        <v>14761.18</v>
      </c>
      <c r="J37" s="77">
        <v>2553</v>
      </c>
      <c r="K37" s="77">
        <v>0</v>
      </c>
      <c r="L37" s="77">
        <v>376.8529254</v>
      </c>
      <c r="M37" s="78">
        <v>0</v>
      </c>
      <c r="N37" s="78">
        <v>1.49E-2</v>
      </c>
      <c r="O37" s="78">
        <v>4.8999999999999998E-3</v>
      </c>
    </row>
    <row r="38" spans="2:15">
      <c r="B38" t="s">
        <v>360</v>
      </c>
      <c r="C38" t="s">
        <v>361</v>
      </c>
      <c r="D38" t="s">
        <v>100</v>
      </c>
      <c r="E38" t="s">
        <v>123</v>
      </c>
      <c r="F38" t="s">
        <v>362</v>
      </c>
      <c r="G38" t="s">
        <v>363</v>
      </c>
      <c r="H38" t="s">
        <v>102</v>
      </c>
      <c r="I38" s="77">
        <v>2962.53</v>
      </c>
      <c r="J38" s="77">
        <v>4872</v>
      </c>
      <c r="K38" s="77">
        <v>0</v>
      </c>
      <c r="L38" s="77">
        <v>144.3344616</v>
      </c>
      <c r="M38" s="78">
        <v>0</v>
      </c>
      <c r="N38" s="78">
        <v>5.7000000000000002E-3</v>
      </c>
      <c r="O38" s="78">
        <v>1.9E-3</v>
      </c>
    </row>
    <row r="39" spans="2:15">
      <c r="B39" t="s">
        <v>364</v>
      </c>
      <c r="C39" t="s">
        <v>365</v>
      </c>
      <c r="D39" t="s">
        <v>100</v>
      </c>
      <c r="E39" t="s">
        <v>123</v>
      </c>
      <c r="F39" t="s">
        <v>366</v>
      </c>
      <c r="G39" t="s">
        <v>363</v>
      </c>
      <c r="H39" t="s">
        <v>102</v>
      </c>
      <c r="I39" s="77">
        <v>852</v>
      </c>
      <c r="J39" s="77">
        <v>2886</v>
      </c>
      <c r="K39" s="77">
        <v>0</v>
      </c>
      <c r="L39" s="77">
        <v>24.588719999999999</v>
      </c>
      <c r="M39" s="78">
        <v>0</v>
      </c>
      <c r="N39" s="78">
        <v>1E-3</v>
      </c>
      <c r="O39" s="78">
        <v>2.9999999999999997E-4</v>
      </c>
    </row>
    <row r="40" spans="2:15">
      <c r="B40" t="s">
        <v>367</v>
      </c>
      <c r="C40" t="s">
        <v>368</v>
      </c>
      <c r="D40" t="s">
        <v>100</v>
      </c>
      <c r="E40" t="s">
        <v>123</v>
      </c>
      <c r="F40" t="s">
        <v>369</v>
      </c>
      <c r="G40" t="s">
        <v>363</v>
      </c>
      <c r="H40" t="s">
        <v>102</v>
      </c>
      <c r="I40" s="77">
        <v>11536.4</v>
      </c>
      <c r="J40" s="77">
        <v>1943</v>
      </c>
      <c r="K40" s="77">
        <v>0</v>
      </c>
      <c r="L40" s="77">
        <v>224.152252</v>
      </c>
      <c r="M40" s="78">
        <v>0</v>
      </c>
      <c r="N40" s="78">
        <v>8.8999999999999999E-3</v>
      </c>
      <c r="O40" s="78">
        <v>2.8999999999999998E-3</v>
      </c>
    </row>
    <row r="41" spans="2:15">
      <c r="B41" t="s">
        <v>370</v>
      </c>
      <c r="C41" t="s">
        <v>371</v>
      </c>
      <c r="D41" t="s">
        <v>100</v>
      </c>
      <c r="E41" t="s">
        <v>123</v>
      </c>
      <c r="F41" t="s">
        <v>372</v>
      </c>
      <c r="G41" t="s">
        <v>363</v>
      </c>
      <c r="H41" t="s">
        <v>102</v>
      </c>
      <c r="I41" s="77">
        <v>785.36</v>
      </c>
      <c r="J41" s="77">
        <v>33330</v>
      </c>
      <c r="K41" s="77">
        <v>0</v>
      </c>
      <c r="L41" s="77">
        <v>261.76048800000001</v>
      </c>
      <c r="M41" s="78">
        <v>0</v>
      </c>
      <c r="N41" s="78">
        <v>1.04E-2</v>
      </c>
      <c r="O41" s="78">
        <v>3.3999999999999998E-3</v>
      </c>
    </row>
    <row r="42" spans="2:15">
      <c r="B42" t="s">
        <v>373</v>
      </c>
      <c r="C42" t="s">
        <v>374</v>
      </c>
      <c r="D42" t="s">
        <v>100</v>
      </c>
      <c r="E42" t="s">
        <v>123</v>
      </c>
      <c r="F42" t="s">
        <v>375</v>
      </c>
      <c r="G42" t="s">
        <v>363</v>
      </c>
      <c r="H42" t="s">
        <v>102</v>
      </c>
      <c r="I42" s="77">
        <v>44539.13</v>
      </c>
      <c r="J42" s="77">
        <v>902.1</v>
      </c>
      <c r="K42" s="77">
        <v>0</v>
      </c>
      <c r="L42" s="77">
        <v>401.78749173</v>
      </c>
      <c r="M42" s="78">
        <v>1E-4</v>
      </c>
      <c r="N42" s="78">
        <v>1.5900000000000001E-2</v>
      </c>
      <c r="O42" s="78">
        <v>5.3E-3</v>
      </c>
    </row>
    <row r="43" spans="2:15">
      <c r="B43" t="s">
        <v>376</v>
      </c>
      <c r="C43" t="s">
        <v>377</v>
      </c>
      <c r="D43" t="s">
        <v>100</v>
      </c>
      <c r="E43" t="s">
        <v>123</v>
      </c>
      <c r="F43" t="s">
        <v>378</v>
      </c>
      <c r="G43" t="s">
        <v>363</v>
      </c>
      <c r="H43" t="s">
        <v>102</v>
      </c>
      <c r="I43" s="77">
        <v>1989.5</v>
      </c>
      <c r="J43" s="77">
        <v>24000</v>
      </c>
      <c r="K43" s="77">
        <v>2.51315</v>
      </c>
      <c r="L43" s="77">
        <v>479.99315000000001</v>
      </c>
      <c r="M43" s="78">
        <v>0</v>
      </c>
      <c r="N43" s="78">
        <v>1.9E-2</v>
      </c>
      <c r="O43" s="78">
        <v>6.3E-3</v>
      </c>
    </row>
    <row r="44" spans="2:15">
      <c r="B44" t="s">
        <v>379</v>
      </c>
      <c r="C44" t="s">
        <v>380</v>
      </c>
      <c r="D44" t="s">
        <v>100</v>
      </c>
      <c r="E44" t="s">
        <v>123</v>
      </c>
      <c r="F44" t="s">
        <v>381</v>
      </c>
      <c r="G44" t="s">
        <v>363</v>
      </c>
      <c r="H44" t="s">
        <v>102</v>
      </c>
      <c r="I44" s="77">
        <v>2563.33</v>
      </c>
      <c r="J44" s="77">
        <v>20800</v>
      </c>
      <c r="K44" s="77">
        <v>0</v>
      </c>
      <c r="L44" s="77">
        <v>533.17264</v>
      </c>
      <c r="M44" s="78">
        <v>0</v>
      </c>
      <c r="N44" s="78">
        <v>2.1100000000000001E-2</v>
      </c>
      <c r="O44" s="78">
        <v>7.0000000000000001E-3</v>
      </c>
    </row>
    <row r="45" spans="2:15">
      <c r="B45" t="s">
        <v>382</v>
      </c>
      <c r="C45" t="s">
        <v>383</v>
      </c>
      <c r="D45" t="s">
        <v>100</v>
      </c>
      <c r="E45" t="s">
        <v>123</v>
      </c>
      <c r="F45" t="s">
        <v>384</v>
      </c>
      <c r="G45" t="s">
        <v>385</v>
      </c>
      <c r="H45" t="s">
        <v>102</v>
      </c>
      <c r="I45" s="77">
        <v>6135.36</v>
      </c>
      <c r="J45" s="77">
        <v>2795</v>
      </c>
      <c r="K45" s="77">
        <v>0</v>
      </c>
      <c r="L45" s="77">
        <v>171.48331200000001</v>
      </c>
      <c r="M45" s="78">
        <v>0</v>
      </c>
      <c r="N45" s="78">
        <v>6.7999999999999996E-3</v>
      </c>
      <c r="O45" s="78">
        <v>2.2000000000000001E-3</v>
      </c>
    </row>
    <row r="46" spans="2:15">
      <c r="B46" t="s">
        <v>386</v>
      </c>
      <c r="C46" t="s">
        <v>387</v>
      </c>
      <c r="D46" t="s">
        <v>100</v>
      </c>
      <c r="E46" t="s">
        <v>123</v>
      </c>
      <c r="F46" t="s">
        <v>388</v>
      </c>
      <c r="G46" t="s">
        <v>129</v>
      </c>
      <c r="H46" t="s">
        <v>102</v>
      </c>
      <c r="I46" s="77">
        <v>266.58</v>
      </c>
      <c r="J46" s="77">
        <v>75700</v>
      </c>
      <c r="K46" s="77">
        <v>0</v>
      </c>
      <c r="L46" s="77">
        <v>201.80106000000001</v>
      </c>
      <c r="M46" s="78">
        <v>0</v>
      </c>
      <c r="N46" s="78">
        <v>8.0000000000000002E-3</v>
      </c>
      <c r="O46" s="78">
        <v>2.5999999999999999E-3</v>
      </c>
    </row>
    <row r="47" spans="2:15">
      <c r="B47" t="s">
        <v>389</v>
      </c>
      <c r="C47" t="s">
        <v>390</v>
      </c>
      <c r="D47" t="s">
        <v>100</v>
      </c>
      <c r="E47" t="s">
        <v>123</v>
      </c>
      <c r="F47" t="s">
        <v>391</v>
      </c>
      <c r="G47" t="s">
        <v>132</v>
      </c>
      <c r="H47" t="s">
        <v>102</v>
      </c>
      <c r="I47" s="77">
        <v>65019.82</v>
      </c>
      <c r="J47" s="77">
        <v>452.6</v>
      </c>
      <c r="K47" s="77">
        <v>0</v>
      </c>
      <c r="L47" s="77">
        <v>294.27970532000001</v>
      </c>
      <c r="M47" s="78">
        <v>0</v>
      </c>
      <c r="N47" s="78">
        <v>1.17E-2</v>
      </c>
      <c r="O47" s="78">
        <v>3.8999999999999998E-3</v>
      </c>
    </row>
    <row r="48" spans="2:15">
      <c r="B48" s="79" t="s">
        <v>392</v>
      </c>
      <c r="E48" s="16"/>
      <c r="F48" s="16"/>
      <c r="G48" s="16"/>
      <c r="I48" s="81">
        <v>644472.79</v>
      </c>
      <c r="K48" s="81">
        <v>0</v>
      </c>
      <c r="L48" s="81">
        <v>5927.5979213000001</v>
      </c>
      <c r="N48" s="80">
        <v>0.23480000000000001</v>
      </c>
      <c r="O48" s="80">
        <v>7.7600000000000002E-2</v>
      </c>
    </row>
    <row r="49" spans="2:15">
      <c r="B49" t="s">
        <v>393</v>
      </c>
      <c r="C49" t="s">
        <v>394</v>
      </c>
      <c r="D49" t="s">
        <v>100</v>
      </c>
      <c r="E49" t="s">
        <v>123</v>
      </c>
      <c r="F49" t="s">
        <v>395</v>
      </c>
      <c r="G49" t="s">
        <v>101</v>
      </c>
      <c r="H49" t="s">
        <v>102</v>
      </c>
      <c r="I49" s="77">
        <v>544.03</v>
      </c>
      <c r="J49" s="77">
        <v>14500</v>
      </c>
      <c r="K49" s="77">
        <v>0</v>
      </c>
      <c r="L49" s="77">
        <v>78.884349999999998</v>
      </c>
      <c r="M49" s="78">
        <v>0</v>
      </c>
      <c r="N49" s="78">
        <v>3.0999999999999999E-3</v>
      </c>
      <c r="O49" s="78">
        <v>1E-3</v>
      </c>
    </row>
    <row r="50" spans="2:15">
      <c r="B50" t="s">
        <v>396</v>
      </c>
      <c r="C50" t="s">
        <v>397</v>
      </c>
      <c r="D50" t="s">
        <v>100</v>
      </c>
      <c r="E50" t="s">
        <v>123</v>
      </c>
      <c r="F50" t="s">
        <v>398</v>
      </c>
      <c r="G50" t="s">
        <v>276</v>
      </c>
      <c r="H50" t="s">
        <v>102</v>
      </c>
      <c r="I50" s="77">
        <v>58112.42</v>
      </c>
      <c r="J50" s="77">
        <v>105.8</v>
      </c>
      <c r="K50" s="77">
        <v>0</v>
      </c>
      <c r="L50" s="77">
        <v>61.482940360000001</v>
      </c>
      <c r="M50" s="78">
        <v>0</v>
      </c>
      <c r="N50" s="78">
        <v>2.3999999999999998E-3</v>
      </c>
      <c r="O50" s="78">
        <v>8.0000000000000004E-4</v>
      </c>
    </row>
    <row r="51" spans="2:15">
      <c r="B51" t="s">
        <v>399</v>
      </c>
      <c r="C51" t="s">
        <v>400</v>
      </c>
      <c r="D51" t="s">
        <v>100</v>
      </c>
      <c r="E51" t="s">
        <v>123</v>
      </c>
      <c r="F51" t="s">
        <v>401</v>
      </c>
      <c r="G51" t="s">
        <v>276</v>
      </c>
      <c r="H51" t="s">
        <v>102</v>
      </c>
      <c r="I51" s="77">
        <v>11522.96</v>
      </c>
      <c r="J51" s="77">
        <v>311.60000000000002</v>
      </c>
      <c r="K51" s="77">
        <v>0</v>
      </c>
      <c r="L51" s="77">
        <v>35.905543360000003</v>
      </c>
      <c r="M51" s="78">
        <v>0</v>
      </c>
      <c r="N51" s="78">
        <v>1.4E-3</v>
      </c>
      <c r="O51" s="78">
        <v>5.0000000000000001E-4</v>
      </c>
    </row>
    <row r="52" spans="2:15">
      <c r="B52" t="s">
        <v>402</v>
      </c>
      <c r="C52" t="s">
        <v>403</v>
      </c>
      <c r="D52" t="s">
        <v>100</v>
      </c>
      <c r="E52" t="s">
        <v>123</v>
      </c>
      <c r="F52" t="s">
        <v>404</v>
      </c>
      <c r="G52" t="s">
        <v>276</v>
      </c>
      <c r="H52" t="s">
        <v>102</v>
      </c>
      <c r="I52" s="77">
        <v>547.65</v>
      </c>
      <c r="J52" s="77">
        <v>39800</v>
      </c>
      <c r="K52" s="77">
        <v>0</v>
      </c>
      <c r="L52" s="77">
        <v>217.96469999999999</v>
      </c>
      <c r="M52" s="78">
        <v>1E-4</v>
      </c>
      <c r="N52" s="78">
        <v>8.6E-3</v>
      </c>
      <c r="O52" s="78">
        <v>2.8999999999999998E-3</v>
      </c>
    </row>
    <row r="53" spans="2:15">
      <c r="B53" t="s">
        <v>405</v>
      </c>
      <c r="C53" t="s">
        <v>406</v>
      </c>
      <c r="D53" t="s">
        <v>100</v>
      </c>
      <c r="E53" t="s">
        <v>123</v>
      </c>
      <c r="F53" t="s">
        <v>407</v>
      </c>
      <c r="G53" t="s">
        <v>284</v>
      </c>
      <c r="H53" t="s">
        <v>102</v>
      </c>
      <c r="I53" s="77">
        <v>1291.3800000000001</v>
      </c>
      <c r="J53" s="77">
        <v>8242</v>
      </c>
      <c r="K53" s="77">
        <v>0</v>
      </c>
      <c r="L53" s="77">
        <v>106.4355396</v>
      </c>
      <c r="M53" s="78">
        <v>0</v>
      </c>
      <c r="N53" s="78">
        <v>4.1999999999999997E-3</v>
      </c>
      <c r="O53" s="78">
        <v>1.4E-3</v>
      </c>
    </row>
    <row r="54" spans="2:15">
      <c r="B54" t="s">
        <v>408</v>
      </c>
      <c r="C54" t="s">
        <v>409</v>
      </c>
      <c r="D54" t="s">
        <v>100</v>
      </c>
      <c r="E54" t="s">
        <v>123</v>
      </c>
      <c r="F54" t="s">
        <v>410</v>
      </c>
      <c r="G54" t="s">
        <v>284</v>
      </c>
      <c r="H54" t="s">
        <v>102</v>
      </c>
      <c r="I54" s="77">
        <v>5638.75</v>
      </c>
      <c r="J54" s="77">
        <v>742</v>
      </c>
      <c r="K54" s="77">
        <v>0</v>
      </c>
      <c r="L54" s="77">
        <v>41.839525000000002</v>
      </c>
      <c r="M54" s="78">
        <v>0</v>
      </c>
      <c r="N54" s="78">
        <v>1.6999999999999999E-3</v>
      </c>
      <c r="O54" s="78">
        <v>5.0000000000000001E-4</v>
      </c>
    </row>
    <row r="55" spans="2:15">
      <c r="B55" t="s">
        <v>411</v>
      </c>
      <c r="C55" t="s">
        <v>412</v>
      </c>
      <c r="D55" t="s">
        <v>100</v>
      </c>
      <c r="E55" t="s">
        <v>123</v>
      </c>
      <c r="F55" t="s">
        <v>413</v>
      </c>
      <c r="G55" t="s">
        <v>414</v>
      </c>
      <c r="H55" t="s">
        <v>102</v>
      </c>
      <c r="I55" s="77">
        <v>93.54</v>
      </c>
      <c r="J55" s="77">
        <v>45610</v>
      </c>
      <c r="K55" s="77">
        <v>0</v>
      </c>
      <c r="L55" s="77">
        <v>42.663594000000003</v>
      </c>
      <c r="M55" s="78">
        <v>0</v>
      </c>
      <c r="N55" s="78">
        <v>1.6999999999999999E-3</v>
      </c>
      <c r="O55" s="78">
        <v>5.9999999999999995E-4</v>
      </c>
    </row>
    <row r="56" spans="2:15">
      <c r="B56" t="s">
        <v>415</v>
      </c>
      <c r="C56" t="s">
        <v>416</v>
      </c>
      <c r="D56" t="s">
        <v>100</v>
      </c>
      <c r="E56" t="s">
        <v>123</v>
      </c>
      <c r="F56" t="s">
        <v>417</v>
      </c>
      <c r="G56" t="s">
        <v>294</v>
      </c>
      <c r="H56" t="s">
        <v>102</v>
      </c>
      <c r="I56" s="77">
        <v>319.43</v>
      </c>
      <c r="J56" s="77">
        <v>8395</v>
      </c>
      <c r="K56" s="77">
        <v>0</v>
      </c>
      <c r="L56" s="77">
        <v>26.816148500000001</v>
      </c>
      <c r="M56" s="78">
        <v>0</v>
      </c>
      <c r="N56" s="78">
        <v>1.1000000000000001E-3</v>
      </c>
      <c r="O56" s="78">
        <v>4.0000000000000002E-4</v>
      </c>
    </row>
    <row r="57" spans="2:15">
      <c r="B57" t="s">
        <v>418</v>
      </c>
      <c r="C57" t="s">
        <v>419</v>
      </c>
      <c r="D57" t="s">
        <v>100</v>
      </c>
      <c r="E57" t="s">
        <v>123</v>
      </c>
      <c r="F57" t="s">
        <v>420</v>
      </c>
      <c r="G57" t="s">
        <v>294</v>
      </c>
      <c r="H57" t="s">
        <v>102</v>
      </c>
      <c r="I57" s="77">
        <v>1699.1</v>
      </c>
      <c r="J57" s="77">
        <v>5758</v>
      </c>
      <c r="K57" s="77">
        <v>0</v>
      </c>
      <c r="L57" s="77">
        <v>97.834177999999994</v>
      </c>
      <c r="M57" s="78">
        <v>0</v>
      </c>
      <c r="N57" s="78">
        <v>3.8999999999999998E-3</v>
      </c>
      <c r="O57" s="78">
        <v>1.2999999999999999E-3</v>
      </c>
    </row>
    <row r="58" spans="2:15">
      <c r="B58" t="s">
        <v>421</v>
      </c>
      <c r="C58" t="s">
        <v>422</v>
      </c>
      <c r="D58" t="s">
        <v>100</v>
      </c>
      <c r="E58" t="s">
        <v>123</v>
      </c>
      <c r="F58" t="s">
        <v>423</v>
      </c>
      <c r="G58" t="s">
        <v>294</v>
      </c>
      <c r="H58" t="s">
        <v>102</v>
      </c>
      <c r="I58" s="77">
        <v>1588.42</v>
      </c>
      <c r="J58" s="77">
        <v>7851</v>
      </c>
      <c r="K58" s="77">
        <v>0</v>
      </c>
      <c r="L58" s="77">
        <v>124.7068542</v>
      </c>
      <c r="M58" s="78">
        <v>0</v>
      </c>
      <c r="N58" s="78">
        <v>4.8999999999999998E-3</v>
      </c>
      <c r="O58" s="78">
        <v>1.6000000000000001E-3</v>
      </c>
    </row>
    <row r="59" spans="2:15">
      <c r="B59" t="s">
        <v>424</v>
      </c>
      <c r="C59" t="s">
        <v>425</v>
      </c>
      <c r="D59" t="s">
        <v>100</v>
      </c>
      <c r="E59" t="s">
        <v>123</v>
      </c>
      <c r="F59" t="s">
        <v>426</v>
      </c>
      <c r="G59" t="s">
        <v>305</v>
      </c>
      <c r="H59" t="s">
        <v>102</v>
      </c>
      <c r="I59" s="77">
        <v>8628.66</v>
      </c>
      <c r="J59" s="77">
        <v>1125</v>
      </c>
      <c r="K59" s="77">
        <v>0</v>
      </c>
      <c r="L59" s="77">
        <v>97.072424999999996</v>
      </c>
      <c r="M59" s="78">
        <v>0</v>
      </c>
      <c r="N59" s="78">
        <v>3.8E-3</v>
      </c>
      <c r="O59" s="78">
        <v>1.2999999999999999E-3</v>
      </c>
    </row>
    <row r="60" spans="2:15">
      <c r="B60" t="s">
        <v>427</v>
      </c>
      <c r="C60" t="s">
        <v>428</v>
      </c>
      <c r="D60" t="s">
        <v>100</v>
      </c>
      <c r="E60" t="s">
        <v>123</v>
      </c>
      <c r="F60" t="s">
        <v>429</v>
      </c>
      <c r="G60" t="s">
        <v>305</v>
      </c>
      <c r="H60" t="s">
        <v>102</v>
      </c>
      <c r="I60" s="77">
        <v>770.5</v>
      </c>
      <c r="J60" s="77">
        <v>17820</v>
      </c>
      <c r="K60" s="77">
        <v>0</v>
      </c>
      <c r="L60" s="77">
        <v>137.3031</v>
      </c>
      <c r="M60" s="78">
        <v>1E-4</v>
      </c>
      <c r="N60" s="78">
        <v>5.4000000000000003E-3</v>
      </c>
      <c r="O60" s="78">
        <v>1.8E-3</v>
      </c>
    </row>
    <row r="61" spans="2:15">
      <c r="B61" t="s">
        <v>430</v>
      </c>
      <c r="C61" t="s">
        <v>431</v>
      </c>
      <c r="D61" t="s">
        <v>100</v>
      </c>
      <c r="E61" t="s">
        <v>123</v>
      </c>
      <c r="F61" t="s">
        <v>432</v>
      </c>
      <c r="G61" t="s">
        <v>305</v>
      </c>
      <c r="H61" t="s">
        <v>102</v>
      </c>
      <c r="I61" s="77">
        <v>411.5</v>
      </c>
      <c r="J61" s="77">
        <v>8995</v>
      </c>
      <c r="K61" s="77">
        <v>0</v>
      </c>
      <c r="L61" s="77">
        <v>37.014425000000003</v>
      </c>
      <c r="M61" s="78">
        <v>0</v>
      </c>
      <c r="N61" s="78">
        <v>1.5E-3</v>
      </c>
      <c r="O61" s="78">
        <v>5.0000000000000001E-4</v>
      </c>
    </row>
    <row r="62" spans="2:15">
      <c r="B62" t="s">
        <v>433</v>
      </c>
      <c r="C62" t="s">
        <v>434</v>
      </c>
      <c r="D62" t="s">
        <v>100</v>
      </c>
      <c r="E62" t="s">
        <v>123</v>
      </c>
      <c r="F62" t="s">
        <v>435</v>
      </c>
      <c r="G62" t="s">
        <v>305</v>
      </c>
      <c r="H62" t="s">
        <v>102</v>
      </c>
      <c r="I62" s="77">
        <v>611.35</v>
      </c>
      <c r="J62" s="77">
        <v>22990</v>
      </c>
      <c r="K62" s="77">
        <v>0</v>
      </c>
      <c r="L62" s="77">
        <v>140.54936499999999</v>
      </c>
      <c r="M62" s="78">
        <v>0</v>
      </c>
      <c r="N62" s="78">
        <v>5.5999999999999999E-3</v>
      </c>
      <c r="O62" s="78">
        <v>1.8E-3</v>
      </c>
    </row>
    <row r="63" spans="2:15">
      <c r="B63" t="s">
        <v>436</v>
      </c>
      <c r="C63" t="s">
        <v>437</v>
      </c>
      <c r="D63" t="s">
        <v>100</v>
      </c>
      <c r="E63" t="s">
        <v>123</v>
      </c>
      <c r="F63" t="s">
        <v>438</v>
      </c>
      <c r="G63" t="s">
        <v>305</v>
      </c>
      <c r="H63" t="s">
        <v>102</v>
      </c>
      <c r="I63" s="77">
        <v>9426.1</v>
      </c>
      <c r="J63" s="77">
        <v>855</v>
      </c>
      <c r="K63" s="77">
        <v>0</v>
      </c>
      <c r="L63" s="77">
        <v>80.593154999999996</v>
      </c>
      <c r="M63" s="78">
        <v>0</v>
      </c>
      <c r="N63" s="78">
        <v>3.2000000000000002E-3</v>
      </c>
      <c r="O63" s="78">
        <v>1.1000000000000001E-3</v>
      </c>
    </row>
    <row r="64" spans="2:15">
      <c r="B64" t="s">
        <v>439</v>
      </c>
      <c r="C64" t="s">
        <v>440</v>
      </c>
      <c r="D64" t="s">
        <v>100</v>
      </c>
      <c r="E64" t="s">
        <v>123</v>
      </c>
      <c r="F64" t="s">
        <v>441</v>
      </c>
      <c r="G64" t="s">
        <v>305</v>
      </c>
      <c r="H64" t="s">
        <v>102</v>
      </c>
      <c r="I64" s="77">
        <v>212.26</v>
      </c>
      <c r="J64" s="77">
        <v>8997</v>
      </c>
      <c r="K64" s="77">
        <v>0</v>
      </c>
      <c r="L64" s="77">
        <v>19.097032200000001</v>
      </c>
      <c r="M64" s="78">
        <v>0</v>
      </c>
      <c r="N64" s="78">
        <v>8.0000000000000004E-4</v>
      </c>
      <c r="O64" s="78">
        <v>2.0000000000000001E-4</v>
      </c>
    </row>
    <row r="65" spans="2:15">
      <c r="B65" t="s">
        <v>442</v>
      </c>
      <c r="C65" t="s">
        <v>443</v>
      </c>
      <c r="D65" t="s">
        <v>100</v>
      </c>
      <c r="E65" t="s">
        <v>123</v>
      </c>
      <c r="F65" t="s">
        <v>444</v>
      </c>
      <c r="G65" t="s">
        <v>312</v>
      </c>
      <c r="H65" t="s">
        <v>102</v>
      </c>
      <c r="I65" s="77">
        <v>59.61</v>
      </c>
      <c r="J65" s="77">
        <v>14950</v>
      </c>
      <c r="K65" s="77">
        <v>0</v>
      </c>
      <c r="L65" s="77">
        <v>8.9116949999999999</v>
      </c>
      <c r="M65" s="78">
        <v>0</v>
      </c>
      <c r="N65" s="78">
        <v>4.0000000000000002E-4</v>
      </c>
      <c r="O65" s="78">
        <v>1E-4</v>
      </c>
    </row>
    <row r="66" spans="2:15">
      <c r="B66" t="s">
        <v>445</v>
      </c>
      <c r="C66" t="s">
        <v>446</v>
      </c>
      <c r="D66" t="s">
        <v>100</v>
      </c>
      <c r="E66" t="s">
        <v>123</v>
      </c>
      <c r="F66" t="s">
        <v>447</v>
      </c>
      <c r="G66" t="s">
        <v>112</v>
      </c>
      <c r="H66" t="s">
        <v>102</v>
      </c>
      <c r="I66" s="77">
        <v>597.4</v>
      </c>
      <c r="J66" s="77">
        <v>10400</v>
      </c>
      <c r="K66" s="77">
        <v>0</v>
      </c>
      <c r="L66" s="77">
        <v>62.129600000000003</v>
      </c>
      <c r="M66" s="78">
        <v>0</v>
      </c>
      <c r="N66" s="78">
        <v>2.5000000000000001E-3</v>
      </c>
      <c r="O66" s="78">
        <v>8.0000000000000004E-4</v>
      </c>
    </row>
    <row r="67" spans="2:15">
      <c r="B67" t="s">
        <v>448</v>
      </c>
      <c r="C67" t="s">
        <v>449</v>
      </c>
      <c r="D67" t="s">
        <v>100</v>
      </c>
      <c r="E67" t="s">
        <v>123</v>
      </c>
      <c r="F67" t="s">
        <v>450</v>
      </c>
      <c r="G67" t="s">
        <v>112</v>
      </c>
      <c r="H67" t="s">
        <v>102</v>
      </c>
      <c r="I67" s="77">
        <v>98411.34</v>
      </c>
      <c r="J67" s="77">
        <v>78.599999999999994</v>
      </c>
      <c r="K67" s="77">
        <v>0</v>
      </c>
      <c r="L67" s="77">
        <v>77.351313239999996</v>
      </c>
      <c r="M67" s="78">
        <v>1E-4</v>
      </c>
      <c r="N67" s="78">
        <v>3.0999999999999999E-3</v>
      </c>
      <c r="O67" s="78">
        <v>1E-3</v>
      </c>
    </row>
    <row r="68" spans="2:15">
      <c r="B68" t="s">
        <v>451</v>
      </c>
      <c r="C68" t="s">
        <v>452</v>
      </c>
      <c r="D68" t="s">
        <v>100</v>
      </c>
      <c r="E68" t="s">
        <v>123</v>
      </c>
      <c r="F68" t="s">
        <v>453</v>
      </c>
      <c r="G68" t="s">
        <v>112</v>
      </c>
      <c r="H68" t="s">
        <v>102</v>
      </c>
      <c r="I68" s="77">
        <v>227.05</v>
      </c>
      <c r="J68" s="77">
        <v>40330</v>
      </c>
      <c r="K68" s="77">
        <v>0</v>
      </c>
      <c r="L68" s="77">
        <v>91.569265000000001</v>
      </c>
      <c r="M68" s="78">
        <v>0</v>
      </c>
      <c r="N68" s="78">
        <v>3.5999999999999999E-3</v>
      </c>
      <c r="O68" s="78">
        <v>1.1999999999999999E-3</v>
      </c>
    </row>
    <row r="69" spans="2:15">
      <c r="B69" t="s">
        <v>454</v>
      </c>
      <c r="C69" t="s">
        <v>455</v>
      </c>
      <c r="D69" t="s">
        <v>100</v>
      </c>
      <c r="E69" t="s">
        <v>123</v>
      </c>
      <c r="F69" t="s">
        <v>456</v>
      </c>
      <c r="G69" t="s">
        <v>334</v>
      </c>
      <c r="H69" t="s">
        <v>102</v>
      </c>
      <c r="I69" s="77">
        <v>218034.87</v>
      </c>
      <c r="J69" s="77">
        <v>125.8</v>
      </c>
      <c r="K69" s="77">
        <v>0</v>
      </c>
      <c r="L69" s="77">
        <v>274.28786645999998</v>
      </c>
      <c r="M69" s="78">
        <v>1E-4</v>
      </c>
      <c r="N69" s="78">
        <v>1.09E-2</v>
      </c>
      <c r="O69" s="78">
        <v>3.5999999999999999E-3</v>
      </c>
    </row>
    <row r="70" spans="2:15">
      <c r="B70" t="s">
        <v>457</v>
      </c>
      <c r="C70" t="s">
        <v>458</v>
      </c>
      <c r="D70" t="s">
        <v>100</v>
      </c>
      <c r="E70" t="s">
        <v>123</v>
      </c>
      <c r="F70" t="s">
        <v>459</v>
      </c>
      <c r="G70" t="s">
        <v>334</v>
      </c>
      <c r="H70" t="s">
        <v>102</v>
      </c>
      <c r="I70" s="77">
        <v>1881.1</v>
      </c>
      <c r="J70" s="77">
        <v>1892</v>
      </c>
      <c r="K70" s="77">
        <v>0</v>
      </c>
      <c r="L70" s="77">
        <v>35.590412000000001</v>
      </c>
      <c r="M70" s="78">
        <v>0</v>
      </c>
      <c r="N70" s="78">
        <v>1.4E-3</v>
      </c>
      <c r="O70" s="78">
        <v>5.0000000000000001E-4</v>
      </c>
    </row>
    <row r="71" spans="2:15">
      <c r="B71" t="s">
        <v>460</v>
      </c>
      <c r="C71" t="s">
        <v>461</v>
      </c>
      <c r="D71" t="s">
        <v>100</v>
      </c>
      <c r="E71" t="s">
        <v>123</v>
      </c>
      <c r="F71" t="s">
        <v>462</v>
      </c>
      <c r="G71" t="s">
        <v>334</v>
      </c>
      <c r="H71" t="s">
        <v>102</v>
      </c>
      <c r="I71" s="77">
        <v>4038.19</v>
      </c>
      <c r="J71" s="77">
        <v>1540</v>
      </c>
      <c r="K71" s="77">
        <v>0</v>
      </c>
      <c r="L71" s="77">
        <v>62.188125999999997</v>
      </c>
      <c r="M71" s="78">
        <v>0</v>
      </c>
      <c r="N71" s="78">
        <v>2.5000000000000001E-3</v>
      </c>
      <c r="O71" s="78">
        <v>8.0000000000000004E-4</v>
      </c>
    </row>
    <row r="72" spans="2:15">
      <c r="B72" t="s">
        <v>463</v>
      </c>
      <c r="C72" t="s">
        <v>464</v>
      </c>
      <c r="D72" t="s">
        <v>100</v>
      </c>
      <c r="E72" t="s">
        <v>123</v>
      </c>
      <c r="F72" t="s">
        <v>465</v>
      </c>
      <c r="G72" t="s">
        <v>334</v>
      </c>
      <c r="H72" t="s">
        <v>102</v>
      </c>
      <c r="I72" s="77">
        <v>25029.33</v>
      </c>
      <c r="J72" s="77">
        <v>282</v>
      </c>
      <c r="K72" s="77">
        <v>0</v>
      </c>
      <c r="L72" s="77">
        <v>70.582710599999999</v>
      </c>
      <c r="M72" s="78">
        <v>0</v>
      </c>
      <c r="N72" s="78">
        <v>2.8E-3</v>
      </c>
      <c r="O72" s="78">
        <v>8.9999999999999998E-4</v>
      </c>
    </row>
    <row r="73" spans="2:15">
      <c r="B73" t="s">
        <v>466</v>
      </c>
      <c r="C73" t="s">
        <v>467</v>
      </c>
      <c r="D73" t="s">
        <v>100</v>
      </c>
      <c r="E73" t="s">
        <v>123</v>
      </c>
      <c r="F73" t="s">
        <v>468</v>
      </c>
      <c r="G73" t="s">
        <v>344</v>
      </c>
      <c r="H73" t="s">
        <v>102</v>
      </c>
      <c r="I73" s="77">
        <v>329.97</v>
      </c>
      <c r="J73" s="77">
        <v>15850</v>
      </c>
      <c r="K73" s="77">
        <v>0</v>
      </c>
      <c r="L73" s="77">
        <v>52.300244999999997</v>
      </c>
      <c r="M73" s="78">
        <v>0</v>
      </c>
      <c r="N73" s="78">
        <v>2.0999999999999999E-3</v>
      </c>
      <c r="O73" s="78">
        <v>6.9999999999999999E-4</v>
      </c>
    </row>
    <row r="74" spans="2:15">
      <c r="B74" t="s">
        <v>469</v>
      </c>
      <c r="C74" t="s">
        <v>470</v>
      </c>
      <c r="D74" t="s">
        <v>100</v>
      </c>
      <c r="E74" t="s">
        <v>123</v>
      </c>
      <c r="F74" t="s">
        <v>471</v>
      </c>
      <c r="G74" t="s">
        <v>348</v>
      </c>
      <c r="H74" t="s">
        <v>102</v>
      </c>
      <c r="I74" s="77">
        <v>707.96</v>
      </c>
      <c r="J74" s="77">
        <v>12800</v>
      </c>
      <c r="K74" s="77">
        <v>0</v>
      </c>
      <c r="L74" s="77">
        <v>90.618880000000004</v>
      </c>
      <c r="M74" s="78">
        <v>0</v>
      </c>
      <c r="N74" s="78">
        <v>3.5999999999999999E-3</v>
      </c>
      <c r="O74" s="78">
        <v>1.1999999999999999E-3</v>
      </c>
    </row>
    <row r="75" spans="2:15">
      <c r="B75" t="s">
        <v>472</v>
      </c>
      <c r="C75" t="s">
        <v>473</v>
      </c>
      <c r="D75" t="s">
        <v>100</v>
      </c>
      <c r="E75" t="s">
        <v>123</v>
      </c>
      <c r="F75" t="s">
        <v>474</v>
      </c>
      <c r="G75" t="s">
        <v>355</v>
      </c>
      <c r="H75" t="s">
        <v>102</v>
      </c>
      <c r="I75" s="77">
        <v>3396.85</v>
      </c>
      <c r="J75" s="77">
        <v>1105</v>
      </c>
      <c r="K75" s="77">
        <v>0</v>
      </c>
      <c r="L75" s="77">
        <v>37.535192500000001</v>
      </c>
      <c r="M75" s="78">
        <v>0</v>
      </c>
      <c r="N75" s="78">
        <v>1.5E-3</v>
      </c>
      <c r="O75" s="78">
        <v>5.0000000000000001E-4</v>
      </c>
    </row>
    <row r="76" spans="2:15">
      <c r="B76" t="s">
        <v>475</v>
      </c>
      <c r="C76" t="s">
        <v>476</v>
      </c>
      <c r="D76" t="s">
        <v>100</v>
      </c>
      <c r="E76" t="s">
        <v>123</v>
      </c>
      <c r="F76" t="s">
        <v>477</v>
      </c>
      <c r="G76" t="s">
        <v>478</v>
      </c>
      <c r="H76" t="s">
        <v>102</v>
      </c>
      <c r="I76" s="77">
        <v>1042.3599999999999</v>
      </c>
      <c r="J76" s="77">
        <v>35950</v>
      </c>
      <c r="K76" s="77">
        <v>0</v>
      </c>
      <c r="L76" s="77">
        <v>374.72842000000003</v>
      </c>
      <c r="M76" s="78">
        <v>1E-4</v>
      </c>
      <c r="N76" s="78">
        <v>1.4800000000000001E-2</v>
      </c>
      <c r="O76" s="78">
        <v>4.8999999999999998E-3</v>
      </c>
    </row>
    <row r="77" spans="2:15">
      <c r="B77" t="s">
        <v>479</v>
      </c>
      <c r="C77" t="s">
        <v>480</v>
      </c>
      <c r="D77" t="s">
        <v>100</v>
      </c>
      <c r="E77" t="s">
        <v>123</v>
      </c>
      <c r="F77" t="s">
        <v>481</v>
      </c>
      <c r="G77" t="s">
        <v>482</v>
      </c>
      <c r="H77" t="s">
        <v>102</v>
      </c>
      <c r="I77" s="77">
        <v>289.11</v>
      </c>
      <c r="J77" s="77">
        <v>3189</v>
      </c>
      <c r="K77" s="77">
        <v>0</v>
      </c>
      <c r="L77" s="77">
        <v>9.2197178999999991</v>
      </c>
      <c r="M77" s="78">
        <v>0</v>
      </c>
      <c r="N77" s="78">
        <v>4.0000000000000002E-4</v>
      </c>
      <c r="O77" s="78">
        <v>1E-4</v>
      </c>
    </row>
    <row r="78" spans="2:15">
      <c r="B78" t="s">
        <v>483</v>
      </c>
      <c r="C78" t="s">
        <v>484</v>
      </c>
      <c r="D78" t="s">
        <v>100</v>
      </c>
      <c r="E78" t="s">
        <v>123</v>
      </c>
      <c r="F78" t="s">
        <v>485</v>
      </c>
      <c r="G78" t="s">
        <v>482</v>
      </c>
      <c r="H78" t="s">
        <v>102</v>
      </c>
      <c r="I78" s="77">
        <v>553.9</v>
      </c>
      <c r="J78" s="77">
        <v>13450</v>
      </c>
      <c r="K78" s="77">
        <v>0</v>
      </c>
      <c r="L78" s="77">
        <v>74.499549999999999</v>
      </c>
      <c r="M78" s="78">
        <v>0</v>
      </c>
      <c r="N78" s="78">
        <v>3.0000000000000001E-3</v>
      </c>
      <c r="O78" s="78">
        <v>1E-3</v>
      </c>
    </row>
    <row r="79" spans="2:15">
      <c r="B79" t="s">
        <v>486</v>
      </c>
      <c r="C79" t="s">
        <v>487</v>
      </c>
      <c r="D79" t="s">
        <v>100</v>
      </c>
      <c r="E79" t="s">
        <v>123</v>
      </c>
      <c r="F79" t="s">
        <v>488</v>
      </c>
      <c r="G79" t="s">
        <v>482</v>
      </c>
      <c r="H79" t="s">
        <v>102</v>
      </c>
      <c r="I79" s="77">
        <v>258.41000000000003</v>
      </c>
      <c r="J79" s="77">
        <v>28130</v>
      </c>
      <c r="K79" s="77">
        <v>0</v>
      </c>
      <c r="L79" s="77">
        <v>72.690732999999994</v>
      </c>
      <c r="M79" s="78">
        <v>0</v>
      </c>
      <c r="N79" s="78">
        <v>2.8999999999999998E-3</v>
      </c>
      <c r="O79" s="78">
        <v>1E-3</v>
      </c>
    </row>
    <row r="80" spans="2:15">
      <c r="B80" t="s">
        <v>489</v>
      </c>
      <c r="C80" t="s">
        <v>490</v>
      </c>
      <c r="D80" t="s">
        <v>100</v>
      </c>
      <c r="E80" t="s">
        <v>123</v>
      </c>
      <c r="F80" t="s">
        <v>491</v>
      </c>
      <c r="G80" t="s">
        <v>359</v>
      </c>
      <c r="H80" t="s">
        <v>102</v>
      </c>
      <c r="I80" s="77">
        <v>8698.81</v>
      </c>
      <c r="J80" s="77">
        <v>1281</v>
      </c>
      <c r="K80" s="77">
        <v>0</v>
      </c>
      <c r="L80" s="77">
        <v>111.4317561</v>
      </c>
      <c r="M80" s="78">
        <v>1E-4</v>
      </c>
      <c r="N80" s="78">
        <v>4.4000000000000003E-3</v>
      </c>
      <c r="O80" s="78">
        <v>1.5E-3</v>
      </c>
    </row>
    <row r="81" spans="2:15">
      <c r="B81" t="s">
        <v>492</v>
      </c>
      <c r="C81" t="s">
        <v>493</v>
      </c>
      <c r="D81" t="s">
        <v>100</v>
      </c>
      <c r="E81" t="s">
        <v>123</v>
      </c>
      <c r="F81" t="s">
        <v>494</v>
      </c>
      <c r="G81" t="s">
        <v>495</v>
      </c>
      <c r="H81" t="s">
        <v>102</v>
      </c>
      <c r="I81" s="77">
        <v>633.96</v>
      </c>
      <c r="J81" s="77">
        <v>4213</v>
      </c>
      <c r="K81" s="77">
        <v>0</v>
      </c>
      <c r="L81" s="77">
        <v>26.708734799999998</v>
      </c>
      <c r="M81" s="78">
        <v>0</v>
      </c>
      <c r="N81" s="78">
        <v>1.1000000000000001E-3</v>
      </c>
      <c r="O81" s="78">
        <v>2.9999999999999997E-4</v>
      </c>
    </row>
    <row r="82" spans="2:15">
      <c r="B82" t="s">
        <v>496</v>
      </c>
      <c r="C82" t="s">
        <v>497</v>
      </c>
      <c r="D82" t="s">
        <v>100</v>
      </c>
      <c r="E82" t="s">
        <v>123</v>
      </c>
      <c r="F82" t="s">
        <v>498</v>
      </c>
      <c r="G82" t="s">
        <v>495</v>
      </c>
      <c r="H82" t="s">
        <v>102</v>
      </c>
      <c r="I82" s="77">
        <v>43.63</v>
      </c>
      <c r="J82" s="77">
        <v>4615</v>
      </c>
      <c r="K82" s="77">
        <v>0</v>
      </c>
      <c r="L82" s="77">
        <v>2.0135244999999999</v>
      </c>
      <c r="M82" s="78">
        <v>0</v>
      </c>
      <c r="N82" s="78">
        <v>1E-4</v>
      </c>
      <c r="O82" s="78">
        <v>0</v>
      </c>
    </row>
    <row r="83" spans="2:15">
      <c r="B83" t="s">
        <v>499</v>
      </c>
      <c r="C83" t="s">
        <v>500</v>
      </c>
      <c r="D83" t="s">
        <v>100</v>
      </c>
      <c r="E83" t="s">
        <v>123</v>
      </c>
      <c r="F83" t="s">
        <v>501</v>
      </c>
      <c r="G83" t="s">
        <v>495</v>
      </c>
      <c r="H83" t="s">
        <v>102</v>
      </c>
      <c r="I83" s="77">
        <v>7878.01</v>
      </c>
      <c r="J83" s="77">
        <v>1216</v>
      </c>
      <c r="K83" s="77">
        <v>0</v>
      </c>
      <c r="L83" s="77">
        <v>95.796601600000002</v>
      </c>
      <c r="M83" s="78">
        <v>0</v>
      </c>
      <c r="N83" s="78">
        <v>3.8E-3</v>
      </c>
      <c r="O83" s="78">
        <v>1.2999999999999999E-3</v>
      </c>
    </row>
    <row r="84" spans="2:15">
      <c r="B84" t="s">
        <v>502</v>
      </c>
      <c r="C84" t="s">
        <v>503</v>
      </c>
      <c r="D84" t="s">
        <v>100</v>
      </c>
      <c r="E84" t="s">
        <v>123</v>
      </c>
      <c r="F84" t="s">
        <v>504</v>
      </c>
      <c r="G84" t="s">
        <v>495</v>
      </c>
      <c r="H84" t="s">
        <v>102</v>
      </c>
      <c r="I84" s="77">
        <v>693.3</v>
      </c>
      <c r="J84" s="77">
        <v>4749</v>
      </c>
      <c r="K84" s="77">
        <v>0</v>
      </c>
      <c r="L84" s="77">
        <v>32.924816999999997</v>
      </c>
      <c r="M84" s="78">
        <v>0</v>
      </c>
      <c r="N84" s="78">
        <v>1.2999999999999999E-3</v>
      </c>
      <c r="O84" s="78">
        <v>4.0000000000000002E-4</v>
      </c>
    </row>
    <row r="85" spans="2:15">
      <c r="B85" t="s">
        <v>505</v>
      </c>
      <c r="C85" t="s">
        <v>506</v>
      </c>
      <c r="D85" t="s">
        <v>100</v>
      </c>
      <c r="E85" t="s">
        <v>123</v>
      </c>
      <c r="F85" t="s">
        <v>507</v>
      </c>
      <c r="G85" t="s">
        <v>363</v>
      </c>
      <c r="H85" t="s">
        <v>102</v>
      </c>
      <c r="I85" s="77">
        <v>137.03</v>
      </c>
      <c r="J85" s="77">
        <v>68330</v>
      </c>
      <c r="K85" s="77">
        <v>0</v>
      </c>
      <c r="L85" s="77">
        <v>93.632598999999999</v>
      </c>
      <c r="M85" s="78">
        <v>0</v>
      </c>
      <c r="N85" s="78">
        <v>3.7000000000000002E-3</v>
      </c>
      <c r="O85" s="78">
        <v>1.1999999999999999E-3</v>
      </c>
    </row>
    <row r="86" spans="2:15">
      <c r="B86" t="s">
        <v>508</v>
      </c>
      <c r="C86" t="s">
        <v>509</v>
      </c>
      <c r="D86" t="s">
        <v>100</v>
      </c>
      <c r="E86" t="s">
        <v>123</v>
      </c>
      <c r="F86" t="s">
        <v>510</v>
      </c>
      <c r="G86" t="s">
        <v>363</v>
      </c>
      <c r="H86" t="s">
        <v>102</v>
      </c>
      <c r="I86" s="77">
        <v>2432.16</v>
      </c>
      <c r="J86" s="77">
        <v>808</v>
      </c>
      <c r="K86" s="77">
        <v>0</v>
      </c>
      <c r="L86" s="77">
        <v>19.6518528</v>
      </c>
      <c r="M86" s="78">
        <v>0</v>
      </c>
      <c r="N86" s="78">
        <v>8.0000000000000004E-4</v>
      </c>
      <c r="O86" s="78">
        <v>2.9999999999999997E-4</v>
      </c>
    </row>
    <row r="87" spans="2:15">
      <c r="B87" t="s">
        <v>511</v>
      </c>
      <c r="C87" t="s">
        <v>512</v>
      </c>
      <c r="D87" t="s">
        <v>100</v>
      </c>
      <c r="E87" t="s">
        <v>123</v>
      </c>
      <c r="F87" t="s">
        <v>513</v>
      </c>
      <c r="G87" t="s">
        <v>363</v>
      </c>
      <c r="H87" t="s">
        <v>102</v>
      </c>
      <c r="I87" s="77">
        <v>1617.48</v>
      </c>
      <c r="J87" s="77">
        <v>7673</v>
      </c>
      <c r="K87" s="77">
        <v>0</v>
      </c>
      <c r="L87" s="77">
        <v>124.1092404</v>
      </c>
      <c r="M87" s="78">
        <v>0</v>
      </c>
      <c r="N87" s="78">
        <v>4.8999999999999998E-3</v>
      </c>
      <c r="O87" s="78">
        <v>1.6000000000000001E-3</v>
      </c>
    </row>
    <row r="88" spans="2:15">
      <c r="B88" t="s">
        <v>514</v>
      </c>
      <c r="C88" t="s">
        <v>515</v>
      </c>
      <c r="D88" t="s">
        <v>100</v>
      </c>
      <c r="E88" t="s">
        <v>123</v>
      </c>
      <c r="F88" t="s">
        <v>516</v>
      </c>
      <c r="G88" t="s">
        <v>363</v>
      </c>
      <c r="H88" t="s">
        <v>102</v>
      </c>
      <c r="I88" s="77">
        <v>54188.72</v>
      </c>
      <c r="J88" s="77">
        <v>159</v>
      </c>
      <c r="K88" s="77">
        <v>0</v>
      </c>
      <c r="L88" s="77">
        <v>86.160064800000001</v>
      </c>
      <c r="M88" s="78">
        <v>1E-4</v>
      </c>
      <c r="N88" s="78">
        <v>3.3999999999999998E-3</v>
      </c>
      <c r="O88" s="78">
        <v>1.1000000000000001E-3</v>
      </c>
    </row>
    <row r="89" spans="2:15">
      <c r="B89" t="s">
        <v>517</v>
      </c>
      <c r="C89" t="s">
        <v>518</v>
      </c>
      <c r="D89" t="s">
        <v>100</v>
      </c>
      <c r="E89" t="s">
        <v>123</v>
      </c>
      <c r="F89" t="s">
        <v>519</v>
      </c>
      <c r="G89" t="s">
        <v>363</v>
      </c>
      <c r="H89" t="s">
        <v>102</v>
      </c>
      <c r="I89" s="77">
        <v>684.86</v>
      </c>
      <c r="J89" s="77">
        <v>21470</v>
      </c>
      <c r="K89" s="77">
        <v>0</v>
      </c>
      <c r="L89" s="77">
        <v>147.03944200000001</v>
      </c>
      <c r="M89" s="78">
        <v>1E-4</v>
      </c>
      <c r="N89" s="78">
        <v>5.7999999999999996E-3</v>
      </c>
      <c r="O89" s="78">
        <v>1.9E-3</v>
      </c>
    </row>
    <row r="90" spans="2:15">
      <c r="B90" t="s">
        <v>520</v>
      </c>
      <c r="C90" t="s">
        <v>521</v>
      </c>
      <c r="D90" t="s">
        <v>100</v>
      </c>
      <c r="E90" t="s">
        <v>123</v>
      </c>
      <c r="F90" t="s">
        <v>522</v>
      </c>
      <c r="G90" t="s">
        <v>363</v>
      </c>
      <c r="H90" t="s">
        <v>102</v>
      </c>
      <c r="I90" s="77">
        <v>9830.9</v>
      </c>
      <c r="J90" s="77">
        <v>1625</v>
      </c>
      <c r="K90" s="77">
        <v>0</v>
      </c>
      <c r="L90" s="77">
        <v>159.75212500000001</v>
      </c>
      <c r="M90" s="78">
        <v>1E-4</v>
      </c>
      <c r="N90" s="78">
        <v>6.3E-3</v>
      </c>
      <c r="O90" s="78">
        <v>2.0999999999999999E-3</v>
      </c>
    </row>
    <row r="91" spans="2:15">
      <c r="B91" t="s">
        <v>523</v>
      </c>
      <c r="C91" t="s">
        <v>524</v>
      </c>
      <c r="D91" t="s">
        <v>100</v>
      </c>
      <c r="E91" t="s">
        <v>123</v>
      </c>
      <c r="F91" t="s">
        <v>525</v>
      </c>
      <c r="G91" t="s">
        <v>125</v>
      </c>
      <c r="H91" t="s">
        <v>102</v>
      </c>
      <c r="I91" s="77">
        <v>2582.1799999999998</v>
      </c>
      <c r="J91" s="77">
        <v>1766</v>
      </c>
      <c r="K91" s="77">
        <v>0</v>
      </c>
      <c r="L91" s="77">
        <v>45.601298800000002</v>
      </c>
      <c r="M91" s="78">
        <v>0</v>
      </c>
      <c r="N91" s="78">
        <v>1.8E-3</v>
      </c>
      <c r="O91" s="78">
        <v>5.9999999999999995E-4</v>
      </c>
    </row>
    <row r="92" spans="2:15">
      <c r="B92" t="s">
        <v>526</v>
      </c>
      <c r="C92" t="s">
        <v>527</v>
      </c>
      <c r="D92" t="s">
        <v>100</v>
      </c>
      <c r="E92" t="s">
        <v>123</v>
      </c>
      <c r="F92" t="s">
        <v>528</v>
      </c>
      <c r="G92" t="s">
        <v>529</v>
      </c>
      <c r="H92" t="s">
        <v>102</v>
      </c>
      <c r="I92" s="77">
        <v>4097.2</v>
      </c>
      <c r="J92" s="77">
        <v>5064</v>
      </c>
      <c r="K92" s="77">
        <v>0</v>
      </c>
      <c r="L92" s="77">
        <v>207.48220800000001</v>
      </c>
      <c r="M92" s="78">
        <v>0</v>
      </c>
      <c r="N92" s="78">
        <v>8.2000000000000007E-3</v>
      </c>
      <c r="O92" s="78">
        <v>2.7000000000000001E-3</v>
      </c>
    </row>
    <row r="93" spans="2:15">
      <c r="B93" t="s">
        <v>530</v>
      </c>
      <c r="C93" t="s">
        <v>531</v>
      </c>
      <c r="D93" t="s">
        <v>100</v>
      </c>
      <c r="E93" t="s">
        <v>123</v>
      </c>
      <c r="F93" t="s">
        <v>532</v>
      </c>
      <c r="G93" t="s">
        <v>533</v>
      </c>
      <c r="H93" t="s">
        <v>102</v>
      </c>
      <c r="I93" s="77">
        <v>768.52</v>
      </c>
      <c r="J93" s="77">
        <v>9180</v>
      </c>
      <c r="K93" s="77">
        <v>0</v>
      </c>
      <c r="L93" s="77">
        <v>70.550135999999995</v>
      </c>
      <c r="M93" s="78">
        <v>0</v>
      </c>
      <c r="N93" s="78">
        <v>2.8E-3</v>
      </c>
      <c r="O93" s="78">
        <v>8.9999999999999998E-4</v>
      </c>
    </row>
    <row r="94" spans="2:15">
      <c r="B94" t="s">
        <v>534</v>
      </c>
      <c r="C94" t="s">
        <v>535</v>
      </c>
      <c r="D94" t="s">
        <v>100</v>
      </c>
      <c r="E94" t="s">
        <v>123</v>
      </c>
      <c r="F94" t="s">
        <v>536</v>
      </c>
      <c r="G94" t="s">
        <v>533</v>
      </c>
      <c r="H94" t="s">
        <v>102</v>
      </c>
      <c r="I94" s="77">
        <v>567.04</v>
      </c>
      <c r="J94" s="77">
        <v>16480</v>
      </c>
      <c r="K94" s="77">
        <v>0</v>
      </c>
      <c r="L94" s="77">
        <v>93.448192000000006</v>
      </c>
      <c r="M94" s="78">
        <v>0</v>
      </c>
      <c r="N94" s="78">
        <v>3.7000000000000002E-3</v>
      </c>
      <c r="O94" s="78">
        <v>1.1999999999999999E-3</v>
      </c>
    </row>
    <row r="95" spans="2:15">
      <c r="B95" t="s">
        <v>537</v>
      </c>
      <c r="C95" t="s">
        <v>538</v>
      </c>
      <c r="D95" t="s">
        <v>100</v>
      </c>
      <c r="E95" t="s">
        <v>123</v>
      </c>
      <c r="F95" t="s">
        <v>539</v>
      </c>
      <c r="G95" t="s">
        <v>533</v>
      </c>
      <c r="H95" t="s">
        <v>102</v>
      </c>
      <c r="I95" s="77">
        <v>281.22000000000003</v>
      </c>
      <c r="J95" s="77">
        <v>30370</v>
      </c>
      <c r="K95" s="77">
        <v>0</v>
      </c>
      <c r="L95" s="77">
        <v>85.406514000000001</v>
      </c>
      <c r="M95" s="78">
        <v>0</v>
      </c>
      <c r="N95" s="78">
        <v>3.3999999999999998E-3</v>
      </c>
      <c r="O95" s="78">
        <v>1.1000000000000001E-3</v>
      </c>
    </row>
    <row r="96" spans="2:15">
      <c r="B96" t="s">
        <v>540</v>
      </c>
      <c r="C96" t="s">
        <v>541</v>
      </c>
      <c r="D96" t="s">
        <v>100</v>
      </c>
      <c r="E96" t="s">
        <v>123</v>
      </c>
      <c r="F96" t="s">
        <v>542</v>
      </c>
      <c r="G96" t="s">
        <v>533</v>
      </c>
      <c r="H96" t="s">
        <v>102</v>
      </c>
      <c r="I96" s="77">
        <v>1007</v>
      </c>
      <c r="J96" s="77">
        <v>7180</v>
      </c>
      <c r="K96" s="77">
        <v>0</v>
      </c>
      <c r="L96" s="77">
        <v>72.302599999999998</v>
      </c>
      <c r="M96" s="78">
        <v>0</v>
      </c>
      <c r="N96" s="78">
        <v>2.8999999999999998E-3</v>
      </c>
      <c r="O96" s="78">
        <v>8.9999999999999998E-4</v>
      </c>
    </row>
    <row r="97" spans="2:15">
      <c r="B97" t="s">
        <v>543</v>
      </c>
      <c r="C97" t="s">
        <v>544</v>
      </c>
      <c r="D97" t="s">
        <v>100</v>
      </c>
      <c r="E97" t="s">
        <v>123</v>
      </c>
      <c r="F97" t="s">
        <v>545</v>
      </c>
      <c r="G97" t="s">
        <v>533</v>
      </c>
      <c r="H97" t="s">
        <v>102</v>
      </c>
      <c r="I97" s="77">
        <v>251.62</v>
      </c>
      <c r="J97" s="77">
        <v>21910</v>
      </c>
      <c r="K97" s="77">
        <v>0</v>
      </c>
      <c r="L97" s="77">
        <v>55.129942</v>
      </c>
      <c r="M97" s="78">
        <v>0</v>
      </c>
      <c r="N97" s="78">
        <v>2.2000000000000001E-3</v>
      </c>
      <c r="O97" s="78">
        <v>6.9999999999999999E-4</v>
      </c>
    </row>
    <row r="98" spans="2:15">
      <c r="B98" t="s">
        <v>546</v>
      </c>
      <c r="C98" t="s">
        <v>547</v>
      </c>
      <c r="D98" t="s">
        <v>100</v>
      </c>
      <c r="E98" t="s">
        <v>123</v>
      </c>
      <c r="F98" t="s">
        <v>548</v>
      </c>
      <c r="G98" t="s">
        <v>533</v>
      </c>
      <c r="H98" t="s">
        <v>102</v>
      </c>
      <c r="I98" s="77">
        <v>18072.88</v>
      </c>
      <c r="J98" s="77">
        <v>1935</v>
      </c>
      <c r="K98" s="77">
        <v>0</v>
      </c>
      <c r="L98" s="77">
        <v>349.71022799999997</v>
      </c>
      <c r="M98" s="78">
        <v>1E-4</v>
      </c>
      <c r="N98" s="78">
        <v>1.3899999999999999E-2</v>
      </c>
      <c r="O98" s="78">
        <v>4.5999999999999999E-3</v>
      </c>
    </row>
    <row r="99" spans="2:15">
      <c r="B99" t="s">
        <v>549</v>
      </c>
      <c r="C99" t="s">
        <v>550</v>
      </c>
      <c r="D99" t="s">
        <v>100</v>
      </c>
      <c r="E99" t="s">
        <v>123</v>
      </c>
      <c r="F99" t="s">
        <v>551</v>
      </c>
      <c r="G99" t="s">
        <v>552</v>
      </c>
      <c r="H99" t="s">
        <v>102</v>
      </c>
      <c r="I99" s="77">
        <v>5608.34</v>
      </c>
      <c r="J99" s="77">
        <v>4990</v>
      </c>
      <c r="K99" s="77">
        <v>0</v>
      </c>
      <c r="L99" s="77">
        <v>279.85616599999997</v>
      </c>
      <c r="M99" s="78">
        <v>1E-4</v>
      </c>
      <c r="N99" s="78">
        <v>1.11E-2</v>
      </c>
      <c r="O99" s="78">
        <v>3.7000000000000002E-3</v>
      </c>
    </row>
    <row r="100" spans="2:15">
      <c r="B100" t="s">
        <v>553</v>
      </c>
      <c r="C100" t="s">
        <v>554</v>
      </c>
      <c r="D100" t="s">
        <v>100</v>
      </c>
      <c r="E100" t="s">
        <v>123</v>
      </c>
      <c r="F100" t="s">
        <v>555</v>
      </c>
      <c r="G100" t="s">
        <v>552</v>
      </c>
      <c r="H100" t="s">
        <v>102</v>
      </c>
      <c r="I100" s="77">
        <v>1363.24</v>
      </c>
      <c r="J100" s="77">
        <v>18310</v>
      </c>
      <c r="K100" s="77">
        <v>0</v>
      </c>
      <c r="L100" s="77">
        <v>249.60924399999999</v>
      </c>
      <c r="M100" s="78">
        <v>1E-4</v>
      </c>
      <c r="N100" s="78">
        <v>9.9000000000000008E-3</v>
      </c>
      <c r="O100" s="78">
        <v>3.3E-3</v>
      </c>
    </row>
    <row r="101" spans="2:15">
      <c r="B101" t="s">
        <v>556</v>
      </c>
      <c r="C101" t="s">
        <v>557</v>
      </c>
      <c r="D101" t="s">
        <v>100</v>
      </c>
      <c r="E101" t="s">
        <v>123</v>
      </c>
      <c r="F101" t="s">
        <v>558</v>
      </c>
      <c r="G101" t="s">
        <v>552</v>
      </c>
      <c r="H101" t="s">
        <v>102</v>
      </c>
      <c r="I101" s="77">
        <v>3737.24</v>
      </c>
      <c r="J101" s="77">
        <v>7553</v>
      </c>
      <c r="K101" s="77">
        <v>0</v>
      </c>
      <c r="L101" s="77">
        <v>282.27373720000003</v>
      </c>
      <c r="M101" s="78">
        <v>1E-4</v>
      </c>
      <c r="N101" s="78">
        <v>1.12E-2</v>
      </c>
      <c r="O101" s="78">
        <v>3.7000000000000002E-3</v>
      </c>
    </row>
    <row r="102" spans="2:15">
      <c r="B102" t="s">
        <v>559</v>
      </c>
      <c r="C102" t="s">
        <v>560</v>
      </c>
      <c r="D102" t="s">
        <v>100</v>
      </c>
      <c r="E102" t="s">
        <v>123</v>
      </c>
      <c r="F102" t="s">
        <v>561</v>
      </c>
      <c r="G102" t="s">
        <v>127</v>
      </c>
      <c r="H102" t="s">
        <v>102</v>
      </c>
      <c r="I102" s="77">
        <v>348.26</v>
      </c>
      <c r="J102" s="77">
        <v>26200</v>
      </c>
      <c r="K102" s="77">
        <v>0</v>
      </c>
      <c r="L102" s="77">
        <v>91.244119999999995</v>
      </c>
      <c r="M102" s="78">
        <v>1E-4</v>
      </c>
      <c r="N102" s="78">
        <v>3.5999999999999999E-3</v>
      </c>
      <c r="O102" s="78">
        <v>1.1999999999999999E-3</v>
      </c>
    </row>
    <row r="103" spans="2:15">
      <c r="B103" t="s">
        <v>562</v>
      </c>
      <c r="C103" t="s">
        <v>563</v>
      </c>
      <c r="D103" t="s">
        <v>100</v>
      </c>
      <c r="E103" t="s">
        <v>123</v>
      </c>
      <c r="F103" t="s">
        <v>564</v>
      </c>
      <c r="G103" t="s">
        <v>127</v>
      </c>
      <c r="H103" t="s">
        <v>102</v>
      </c>
      <c r="I103" s="77">
        <v>39865.9</v>
      </c>
      <c r="J103" s="77">
        <v>180</v>
      </c>
      <c r="K103" s="77">
        <v>0</v>
      </c>
      <c r="L103" s="77">
        <v>71.758619999999993</v>
      </c>
      <c r="M103" s="78">
        <v>1E-4</v>
      </c>
      <c r="N103" s="78">
        <v>2.8E-3</v>
      </c>
      <c r="O103" s="78">
        <v>8.9999999999999998E-4</v>
      </c>
    </row>
    <row r="104" spans="2:15">
      <c r="B104" t="s">
        <v>565</v>
      </c>
      <c r="C104" t="s">
        <v>566</v>
      </c>
      <c r="D104" t="s">
        <v>100</v>
      </c>
      <c r="E104" t="s">
        <v>123</v>
      </c>
      <c r="F104" t="s">
        <v>567</v>
      </c>
      <c r="G104" t="s">
        <v>128</v>
      </c>
      <c r="H104" t="s">
        <v>102</v>
      </c>
      <c r="I104" s="77">
        <v>1331.48</v>
      </c>
      <c r="J104" s="77">
        <v>657.6</v>
      </c>
      <c r="K104" s="77">
        <v>0</v>
      </c>
      <c r="L104" s="77">
        <v>8.7558124799999995</v>
      </c>
      <c r="M104" s="78">
        <v>0</v>
      </c>
      <c r="N104" s="78">
        <v>2.9999999999999997E-4</v>
      </c>
      <c r="O104" s="78">
        <v>1E-4</v>
      </c>
    </row>
    <row r="105" spans="2:15">
      <c r="B105" t="s">
        <v>568</v>
      </c>
      <c r="C105" t="s">
        <v>569</v>
      </c>
      <c r="D105" t="s">
        <v>100</v>
      </c>
      <c r="E105" t="s">
        <v>123</v>
      </c>
      <c r="F105" t="s">
        <v>570</v>
      </c>
      <c r="G105" t="s">
        <v>128</v>
      </c>
      <c r="H105" t="s">
        <v>102</v>
      </c>
      <c r="I105" s="77">
        <v>3515.03</v>
      </c>
      <c r="J105" s="77">
        <v>1546</v>
      </c>
      <c r="K105" s="77">
        <v>0</v>
      </c>
      <c r="L105" s="77">
        <v>54.342363800000001</v>
      </c>
      <c r="M105" s="78">
        <v>0</v>
      </c>
      <c r="N105" s="78">
        <v>2.2000000000000001E-3</v>
      </c>
      <c r="O105" s="78">
        <v>6.9999999999999999E-4</v>
      </c>
    </row>
    <row r="106" spans="2:15">
      <c r="B106" t="s">
        <v>571</v>
      </c>
      <c r="C106" t="s">
        <v>572</v>
      </c>
      <c r="D106" t="s">
        <v>100</v>
      </c>
      <c r="E106" t="s">
        <v>123</v>
      </c>
      <c r="F106" t="s">
        <v>573</v>
      </c>
      <c r="G106" t="s">
        <v>129</v>
      </c>
      <c r="H106" t="s">
        <v>102</v>
      </c>
      <c r="I106" s="77">
        <v>390.46</v>
      </c>
      <c r="J106" s="77">
        <v>7005</v>
      </c>
      <c r="K106" s="77">
        <v>0</v>
      </c>
      <c r="L106" s="77">
        <v>27.351723</v>
      </c>
      <c r="M106" s="78">
        <v>0</v>
      </c>
      <c r="N106" s="78">
        <v>1.1000000000000001E-3</v>
      </c>
      <c r="O106" s="78">
        <v>4.0000000000000002E-4</v>
      </c>
    </row>
    <row r="107" spans="2:15">
      <c r="B107" t="s">
        <v>574</v>
      </c>
      <c r="C107" t="s">
        <v>575</v>
      </c>
      <c r="D107" t="s">
        <v>100</v>
      </c>
      <c r="E107" t="s">
        <v>123</v>
      </c>
      <c r="F107" t="s">
        <v>576</v>
      </c>
      <c r="G107" t="s">
        <v>129</v>
      </c>
      <c r="H107" t="s">
        <v>102</v>
      </c>
      <c r="I107" s="77">
        <v>15.67</v>
      </c>
      <c r="J107" s="77">
        <v>11580</v>
      </c>
      <c r="K107" s="77">
        <v>0</v>
      </c>
      <c r="L107" s="77">
        <v>1.814586</v>
      </c>
      <c r="M107" s="78">
        <v>0</v>
      </c>
      <c r="N107" s="78">
        <v>1E-4</v>
      </c>
      <c r="O107" s="78">
        <v>0</v>
      </c>
    </row>
    <row r="108" spans="2:15">
      <c r="B108" t="s">
        <v>577</v>
      </c>
      <c r="C108" t="s">
        <v>578</v>
      </c>
      <c r="D108" t="s">
        <v>100</v>
      </c>
      <c r="E108" t="s">
        <v>123</v>
      </c>
      <c r="F108" t="s">
        <v>579</v>
      </c>
      <c r="G108" t="s">
        <v>132</v>
      </c>
      <c r="H108" t="s">
        <v>102</v>
      </c>
      <c r="I108" s="77">
        <v>9305.36</v>
      </c>
      <c r="J108" s="77">
        <v>1460</v>
      </c>
      <c r="K108" s="77">
        <v>0</v>
      </c>
      <c r="L108" s="77">
        <v>135.85825600000001</v>
      </c>
      <c r="M108" s="78">
        <v>0</v>
      </c>
      <c r="N108" s="78">
        <v>5.4000000000000003E-3</v>
      </c>
      <c r="O108" s="78">
        <v>1.8E-3</v>
      </c>
    </row>
    <row r="109" spans="2:15">
      <c r="B109" t="s">
        <v>580</v>
      </c>
      <c r="C109" t="s">
        <v>581</v>
      </c>
      <c r="D109" t="s">
        <v>100</v>
      </c>
      <c r="E109" t="s">
        <v>123</v>
      </c>
      <c r="F109" t="s">
        <v>582</v>
      </c>
      <c r="G109" t="s">
        <v>132</v>
      </c>
      <c r="H109" t="s">
        <v>102</v>
      </c>
      <c r="I109" s="77">
        <v>8249.7900000000009</v>
      </c>
      <c r="J109" s="77">
        <v>1279</v>
      </c>
      <c r="K109" s="77">
        <v>0</v>
      </c>
      <c r="L109" s="77">
        <v>105.5148141</v>
      </c>
      <c r="M109" s="78">
        <v>0</v>
      </c>
      <c r="N109" s="78">
        <v>4.1999999999999997E-3</v>
      </c>
      <c r="O109" s="78">
        <v>1.4E-3</v>
      </c>
    </row>
    <row r="110" spans="2:15">
      <c r="B110" s="79" t="s">
        <v>583</v>
      </c>
      <c r="E110" s="16"/>
      <c r="F110" s="16"/>
      <c r="G110" s="16"/>
      <c r="I110" s="81">
        <v>182185.88</v>
      </c>
      <c r="K110" s="81">
        <v>0.31083</v>
      </c>
      <c r="L110" s="81">
        <v>1426.0501600800001</v>
      </c>
      <c r="N110" s="80">
        <v>5.6500000000000002E-2</v>
      </c>
      <c r="O110" s="80">
        <v>1.8700000000000001E-2</v>
      </c>
    </row>
    <row r="111" spans="2:15">
      <c r="B111" t="s">
        <v>584</v>
      </c>
      <c r="C111" t="s">
        <v>585</v>
      </c>
      <c r="D111" t="s">
        <v>100</v>
      </c>
      <c r="E111" t="s">
        <v>123</v>
      </c>
      <c r="F111" t="s">
        <v>586</v>
      </c>
      <c r="G111" t="s">
        <v>587</v>
      </c>
      <c r="H111" t="s">
        <v>102</v>
      </c>
      <c r="I111" s="77">
        <v>618.26</v>
      </c>
      <c r="J111" s="77">
        <v>206</v>
      </c>
      <c r="K111" s="77">
        <v>0</v>
      </c>
      <c r="L111" s="77">
        <v>1.2736156000000001</v>
      </c>
      <c r="M111" s="78">
        <v>0</v>
      </c>
      <c r="N111" s="78">
        <v>1E-4</v>
      </c>
      <c r="O111" s="78">
        <v>0</v>
      </c>
    </row>
    <row r="112" spans="2:15">
      <c r="B112" t="s">
        <v>588</v>
      </c>
      <c r="C112" t="s">
        <v>589</v>
      </c>
      <c r="D112" t="s">
        <v>100</v>
      </c>
      <c r="E112" t="s">
        <v>123</v>
      </c>
      <c r="F112" t="s">
        <v>590</v>
      </c>
      <c r="G112" t="s">
        <v>587</v>
      </c>
      <c r="H112" t="s">
        <v>102</v>
      </c>
      <c r="I112" s="77">
        <v>1379.36</v>
      </c>
      <c r="J112" s="77">
        <v>5770</v>
      </c>
      <c r="K112" s="77">
        <v>0</v>
      </c>
      <c r="L112" s="77">
        <v>79.589072000000002</v>
      </c>
      <c r="M112" s="78">
        <v>1E-4</v>
      </c>
      <c r="N112" s="78">
        <v>3.2000000000000002E-3</v>
      </c>
      <c r="O112" s="78">
        <v>1E-3</v>
      </c>
    </row>
    <row r="113" spans="2:15">
      <c r="B113" t="s">
        <v>591</v>
      </c>
      <c r="C113" t="s">
        <v>592</v>
      </c>
      <c r="D113" t="s">
        <v>100</v>
      </c>
      <c r="E113" t="s">
        <v>123</v>
      </c>
      <c r="F113" t="s">
        <v>593</v>
      </c>
      <c r="G113" t="s">
        <v>276</v>
      </c>
      <c r="H113" t="s">
        <v>102</v>
      </c>
      <c r="I113" s="77">
        <v>783.34</v>
      </c>
      <c r="J113" s="77">
        <v>4378</v>
      </c>
      <c r="K113" s="77">
        <v>0</v>
      </c>
      <c r="L113" s="77">
        <v>34.294625199999999</v>
      </c>
      <c r="M113" s="78">
        <v>0</v>
      </c>
      <c r="N113" s="78">
        <v>1.4E-3</v>
      </c>
      <c r="O113" s="78">
        <v>4.0000000000000002E-4</v>
      </c>
    </row>
    <row r="114" spans="2:15">
      <c r="B114" t="s">
        <v>594</v>
      </c>
      <c r="C114" t="s">
        <v>595</v>
      </c>
      <c r="D114" t="s">
        <v>100</v>
      </c>
      <c r="E114" t="s">
        <v>123</v>
      </c>
      <c r="F114" t="s">
        <v>596</v>
      </c>
      <c r="G114" t="s">
        <v>276</v>
      </c>
      <c r="H114" t="s">
        <v>102</v>
      </c>
      <c r="I114" s="77">
        <v>23948.880000000001</v>
      </c>
      <c r="J114" s="77">
        <v>315</v>
      </c>
      <c r="K114" s="77">
        <v>0</v>
      </c>
      <c r="L114" s="77">
        <v>75.438972000000007</v>
      </c>
      <c r="M114" s="78">
        <v>0</v>
      </c>
      <c r="N114" s="78">
        <v>3.0000000000000001E-3</v>
      </c>
      <c r="O114" s="78">
        <v>1E-3</v>
      </c>
    </row>
    <row r="115" spans="2:15">
      <c r="B115" t="s">
        <v>597</v>
      </c>
      <c r="C115" t="s">
        <v>598</v>
      </c>
      <c r="D115" t="s">
        <v>100</v>
      </c>
      <c r="E115" t="s">
        <v>123</v>
      </c>
      <c r="F115" t="s">
        <v>599</v>
      </c>
      <c r="G115" t="s">
        <v>284</v>
      </c>
      <c r="H115" t="s">
        <v>102</v>
      </c>
      <c r="I115" s="77">
        <v>121.46</v>
      </c>
      <c r="J115" s="77">
        <v>6622</v>
      </c>
      <c r="K115" s="77">
        <v>0</v>
      </c>
      <c r="L115" s="77">
        <v>8.0430811999999996</v>
      </c>
      <c r="M115" s="78">
        <v>0</v>
      </c>
      <c r="N115" s="78">
        <v>2.9999999999999997E-4</v>
      </c>
      <c r="O115" s="78">
        <v>1E-4</v>
      </c>
    </row>
    <row r="116" spans="2:15">
      <c r="B116" t="s">
        <v>600</v>
      </c>
      <c r="C116" t="s">
        <v>601</v>
      </c>
      <c r="D116" t="s">
        <v>100</v>
      </c>
      <c r="E116" t="s">
        <v>123</v>
      </c>
      <c r="F116" t="s">
        <v>602</v>
      </c>
      <c r="G116" t="s">
        <v>284</v>
      </c>
      <c r="H116" t="s">
        <v>102</v>
      </c>
      <c r="I116" s="77">
        <v>1253.6500000000001</v>
      </c>
      <c r="J116" s="77">
        <v>956.7</v>
      </c>
      <c r="K116" s="77">
        <v>0</v>
      </c>
      <c r="L116" s="77">
        <v>11.99366955</v>
      </c>
      <c r="M116" s="78">
        <v>0</v>
      </c>
      <c r="N116" s="78">
        <v>5.0000000000000001E-4</v>
      </c>
      <c r="O116" s="78">
        <v>2.0000000000000001E-4</v>
      </c>
    </row>
    <row r="117" spans="2:15">
      <c r="B117" t="s">
        <v>603</v>
      </c>
      <c r="C117" t="s">
        <v>604</v>
      </c>
      <c r="D117" t="s">
        <v>100</v>
      </c>
      <c r="E117" t="s">
        <v>123</v>
      </c>
      <c r="F117" t="s">
        <v>605</v>
      </c>
      <c r="G117" t="s">
        <v>284</v>
      </c>
      <c r="H117" t="s">
        <v>102</v>
      </c>
      <c r="I117" s="77">
        <v>1434.94</v>
      </c>
      <c r="J117" s="77">
        <v>531.6</v>
      </c>
      <c r="K117" s="77">
        <v>0</v>
      </c>
      <c r="L117" s="77">
        <v>7.62814104</v>
      </c>
      <c r="M117" s="78">
        <v>0</v>
      </c>
      <c r="N117" s="78">
        <v>2.9999999999999997E-4</v>
      </c>
      <c r="O117" s="78">
        <v>1E-4</v>
      </c>
    </row>
    <row r="118" spans="2:15">
      <c r="B118" t="s">
        <v>606</v>
      </c>
      <c r="C118" t="s">
        <v>607</v>
      </c>
      <c r="D118" t="s">
        <v>100</v>
      </c>
      <c r="E118" t="s">
        <v>123</v>
      </c>
      <c r="F118" t="s">
        <v>608</v>
      </c>
      <c r="G118" t="s">
        <v>284</v>
      </c>
      <c r="H118" t="s">
        <v>102</v>
      </c>
      <c r="I118" s="77">
        <v>1355.08</v>
      </c>
      <c r="J118" s="77">
        <v>510.4</v>
      </c>
      <c r="K118" s="77">
        <v>0</v>
      </c>
      <c r="L118" s="77">
        <v>6.9163283199999999</v>
      </c>
      <c r="M118" s="78">
        <v>0</v>
      </c>
      <c r="N118" s="78">
        <v>2.9999999999999997E-4</v>
      </c>
      <c r="O118" s="78">
        <v>1E-4</v>
      </c>
    </row>
    <row r="119" spans="2:15">
      <c r="B119" t="s">
        <v>609</v>
      </c>
      <c r="C119" t="s">
        <v>610</v>
      </c>
      <c r="D119" t="s">
        <v>100</v>
      </c>
      <c r="E119" t="s">
        <v>123</v>
      </c>
      <c r="F119" t="s">
        <v>611</v>
      </c>
      <c r="G119" t="s">
        <v>414</v>
      </c>
      <c r="H119" t="s">
        <v>102</v>
      </c>
      <c r="I119" s="77">
        <v>14086.57</v>
      </c>
      <c r="J119" s="77">
        <v>182.7</v>
      </c>
      <c r="K119" s="77">
        <v>0</v>
      </c>
      <c r="L119" s="77">
        <v>25.736163390000002</v>
      </c>
      <c r="M119" s="78">
        <v>1E-4</v>
      </c>
      <c r="N119" s="78">
        <v>1E-3</v>
      </c>
      <c r="O119" s="78">
        <v>2.9999999999999997E-4</v>
      </c>
    </row>
    <row r="120" spans="2:15">
      <c r="B120" t="s">
        <v>612</v>
      </c>
      <c r="C120" t="s">
        <v>613</v>
      </c>
      <c r="D120" t="s">
        <v>100</v>
      </c>
      <c r="E120" t="s">
        <v>123</v>
      </c>
      <c r="F120" t="s">
        <v>614</v>
      </c>
      <c r="G120" t="s">
        <v>615</v>
      </c>
      <c r="H120" t="s">
        <v>102</v>
      </c>
      <c r="I120" s="77">
        <v>416.01</v>
      </c>
      <c r="J120" s="77">
        <v>1951</v>
      </c>
      <c r="K120" s="77">
        <v>0</v>
      </c>
      <c r="L120" s="77">
        <v>8.1163550999999998</v>
      </c>
      <c r="M120" s="78">
        <v>0</v>
      </c>
      <c r="N120" s="78">
        <v>2.9999999999999997E-4</v>
      </c>
      <c r="O120" s="78">
        <v>1E-4</v>
      </c>
    </row>
    <row r="121" spans="2:15">
      <c r="B121" t="s">
        <v>616</v>
      </c>
      <c r="C121" t="s">
        <v>617</v>
      </c>
      <c r="D121" t="s">
        <v>100</v>
      </c>
      <c r="E121" t="s">
        <v>123</v>
      </c>
      <c r="F121" t="s">
        <v>618</v>
      </c>
      <c r="G121" t="s">
        <v>305</v>
      </c>
      <c r="H121" t="s">
        <v>102</v>
      </c>
      <c r="I121" s="77">
        <v>278.19</v>
      </c>
      <c r="J121" s="77">
        <v>3235</v>
      </c>
      <c r="K121" s="77">
        <v>0</v>
      </c>
      <c r="L121" s="77">
        <v>8.9994464999999995</v>
      </c>
      <c r="M121" s="78">
        <v>0</v>
      </c>
      <c r="N121" s="78">
        <v>4.0000000000000002E-4</v>
      </c>
      <c r="O121" s="78">
        <v>1E-4</v>
      </c>
    </row>
    <row r="122" spans="2:15">
      <c r="B122" t="s">
        <v>619</v>
      </c>
      <c r="C122" t="s">
        <v>620</v>
      </c>
      <c r="D122" t="s">
        <v>100</v>
      </c>
      <c r="E122" t="s">
        <v>123</v>
      </c>
      <c r="F122" t="s">
        <v>621</v>
      </c>
      <c r="G122" t="s">
        <v>305</v>
      </c>
      <c r="H122" t="s">
        <v>102</v>
      </c>
      <c r="I122" s="77">
        <v>308.48</v>
      </c>
      <c r="J122" s="77">
        <v>28700</v>
      </c>
      <c r="K122" s="77">
        <v>0</v>
      </c>
      <c r="L122" s="77">
        <v>88.533760000000001</v>
      </c>
      <c r="M122" s="78">
        <v>1E-4</v>
      </c>
      <c r="N122" s="78">
        <v>3.5000000000000001E-3</v>
      </c>
      <c r="O122" s="78">
        <v>1.1999999999999999E-3</v>
      </c>
    </row>
    <row r="123" spans="2:15">
      <c r="B123" t="s">
        <v>622</v>
      </c>
      <c r="C123" t="s">
        <v>623</v>
      </c>
      <c r="D123" t="s">
        <v>100</v>
      </c>
      <c r="E123" t="s">
        <v>123</v>
      </c>
      <c r="F123" t="s">
        <v>624</v>
      </c>
      <c r="G123" t="s">
        <v>305</v>
      </c>
      <c r="H123" t="s">
        <v>102</v>
      </c>
      <c r="I123" s="77">
        <v>9.59</v>
      </c>
      <c r="J123" s="77">
        <v>158.5</v>
      </c>
      <c r="K123" s="77">
        <v>0</v>
      </c>
      <c r="L123" s="77">
        <v>1.5200150000000001E-2</v>
      </c>
      <c r="M123" s="78">
        <v>0</v>
      </c>
      <c r="N123" s="78">
        <v>0</v>
      </c>
      <c r="O123" s="78">
        <v>0</v>
      </c>
    </row>
    <row r="124" spans="2:15">
      <c r="B124" t="s">
        <v>625</v>
      </c>
      <c r="C124" t="s">
        <v>626</v>
      </c>
      <c r="D124" t="s">
        <v>100</v>
      </c>
      <c r="E124" t="s">
        <v>123</v>
      </c>
      <c r="F124" t="s">
        <v>627</v>
      </c>
      <c r="G124" t="s">
        <v>305</v>
      </c>
      <c r="H124" t="s">
        <v>102</v>
      </c>
      <c r="I124" s="77">
        <v>1973.86</v>
      </c>
      <c r="J124" s="77">
        <v>2255</v>
      </c>
      <c r="K124" s="77">
        <v>0</v>
      </c>
      <c r="L124" s="77">
        <v>44.510542999999998</v>
      </c>
      <c r="M124" s="78">
        <v>0</v>
      </c>
      <c r="N124" s="78">
        <v>1.8E-3</v>
      </c>
      <c r="O124" s="78">
        <v>5.9999999999999995E-4</v>
      </c>
    </row>
    <row r="125" spans="2:15">
      <c r="B125" t="s">
        <v>628</v>
      </c>
      <c r="C125" t="s">
        <v>629</v>
      </c>
      <c r="D125" t="s">
        <v>100</v>
      </c>
      <c r="E125" t="s">
        <v>123</v>
      </c>
      <c r="F125" t="s">
        <v>630</v>
      </c>
      <c r="G125" t="s">
        <v>305</v>
      </c>
      <c r="H125" t="s">
        <v>102</v>
      </c>
      <c r="I125" s="77">
        <v>1438.06</v>
      </c>
      <c r="J125" s="77">
        <v>3471</v>
      </c>
      <c r="K125" s="77">
        <v>0</v>
      </c>
      <c r="L125" s="77">
        <v>49.915062599999999</v>
      </c>
      <c r="M125" s="78">
        <v>0</v>
      </c>
      <c r="N125" s="78">
        <v>2E-3</v>
      </c>
      <c r="O125" s="78">
        <v>6.9999999999999999E-4</v>
      </c>
    </row>
    <row r="126" spans="2:15">
      <c r="B126" t="s">
        <v>631</v>
      </c>
      <c r="C126" t="s">
        <v>632</v>
      </c>
      <c r="D126" t="s">
        <v>100</v>
      </c>
      <c r="E126" t="s">
        <v>123</v>
      </c>
      <c r="F126" t="s">
        <v>633</v>
      </c>
      <c r="G126" t="s">
        <v>634</v>
      </c>
      <c r="H126" t="s">
        <v>102</v>
      </c>
      <c r="I126" s="77">
        <v>209.33</v>
      </c>
      <c r="J126" s="77">
        <v>1975</v>
      </c>
      <c r="K126" s="77">
        <v>0</v>
      </c>
      <c r="L126" s="77">
        <v>4.1342675</v>
      </c>
      <c r="M126" s="78">
        <v>0</v>
      </c>
      <c r="N126" s="78">
        <v>2.0000000000000001E-4</v>
      </c>
      <c r="O126" s="78">
        <v>1E-4</v>
      </c>
    </row>
    <row r="127" spans="2:15">
      <c r="B127" t="s">
        <v>635</v>
      </c>
      <c r="C127" t="s">
        <v>636</v>
      </c>
      <c r="D127" t="s">
        <v>100</v>
      </c>
      <c r="E127" t="s">
        <v>123</v>
      </c>
      <c r="F127" t="s">
        <v>637</v>
      </c>
      <c r="G127" t="s">
        <v>634</v>
      </c>
      <c r="H127" t="s">
        <v>102</v>
      </c>
      <c r="I127" s="77">
        <v>822.81</v>
      </c>
      <c r="J127" s="77">
        <v>474.8</v>
      </c>
      <c r="K127" s="77">
        <v>0</v>
      </c>
      <c r="L127" s="77">
        <v>3.90670188</v>
      </c>
      <c r="M127" s="78">
        <v>0</v>
      </c>
      <c r="N127" s="78">
        <v>2.0000000000000001E-4</v>
      </c>
      <c r="O127" s="78">
        <v>1E-4</v>
      </c>
    </row>
    <row r="128" spans="2:15">
      <c r="B128" t="s">
        <v>638</v>
      </c>
      <c r="C128" t="s">
        <v>639</v>
      </c>
      <c r="D128" t="s">
        <v>100</v>
      </c>
      <c r="E128" t="s">
        <v>123</v>
      </c>
      <c r="F128" t="s">
        <v>640</v>
      </c>
      <c r="G128" t="s">
        <v>112</v>
      </c>
      <c r="H128" t="s">
        <v>102</v>
      </c>
      <c r="I128" s="77">
        <v>394.9</v>
      </c>
      <c r="J128" s="77">
        <v>9912</v>
      </c>
      <c r="K128" s="77">
        <v>0</v>
      </c>
      <c r="L128" s="77">
        <v>39.142488</v>
      </c>
      <c r="M128" s="78">
        <v>1E-4</v>
      </c>
      <c r="N128" s="78">
        <v>1.6000000000000001E-3</v>
      </c>
      <c r="O128" s="78">
        <v>5.0000000000000001E-4</v>
      </c>
    </row>
    <row r="129" spans="2:15">
      <c r="B129" t="s">
        <v>641</v>
      </c>
      <c r="C129" t="s">
        <v>642</v>
      </c>
      <c r="D129" t="s">
        <v>100</v>
      </c>
      <c r="E129" t="s">
        <v>123</v>
      </c>
      <c r="F129" t="s">
        <v>643</v>
      </c>
      <c r="G129" t="s">
        <v>112</v>
      </c>
      <c r="H129" t="s">
        <v>102</v>
      </c>
      <c r="I129" s="77">
        <v>862.55</v>
      </c>
      <c r="J129" s="77">
        <v>2461</v>
      </c>
      <c r="K129" s="77">
        <v>0</v>
      </c>
      <c r="L129" s="77">
        <v>21.227355500000002</v>
      </c>
      <c r="M129" s="78">
        <v>0</v>
      </c>
      <c r="N129" s="78">
        <v>8.0000000000000004E-4</v>
      </c>
      <c r="O129" s="78">
        <v>2.9999999999999997E-4</v>
      </c>
    </row>
    <row r="130" spans="2:15">
      <c r="B130" t="s">
        <v>644</v>
      </c>
      <c r="C130" t="s">
        <v>645</v>
      </c>
      <c r="D130" t="s">
        <v>100</v>
      </c>
      <c r="E130" t="s">
        <v>123</v>
      </c>
      <c r="F130" t="s">
        <v>646</v>
      </c>
      <c r="G130" t="s">
        <v>112</v>
      </c>
      <c r="H130" t="s">
        <v>102</v>
      </c>
      <c r="I130" s="77">
        <v>200.75</v>
      </c>
      <c r="J130" s="77">
        <v>7850</v>
      </c>
      <c r="K130" s="77">
        <v>0</v>
      </c>
      <c r="L130" s="77">
        <v>15.758875</v>
      </c>
      <c r="M130" s="78">
        <v>0</v>
      </c>
      <c r="N130" s="78">
        <v>5.9999999999999995E-4</v>
      </c>
      <c r="O130" s="78">
        <v>2.0000000000000001E-4</v>
      </c>
    </row>
    <row r="131" spans="2:15">
      <c r="B131" t="s">
        <v>647</v>
      </c>
      <c r="C131" t="s">
        <v>648</v>
      </c>
      <c r="D131" t="s">
        <v>100</v>
      </c>
      <c r="E131" t="s">
        <v>123</v>
      </c>
      <c r="F131" t="s">
        <v>649</v>
      </c>
      <c r="G131" t="s">
        <v>112</v>
      </c>
      <c r="H131" t="s">
        <v>102</v>
      </c>
      <c r="I131" s="77">
        <v>4740.05</v>
      </c>
      <c r="J131" s="77">
        <v>636.5</v>
      </c>
      <c r="K131" s="77">
        <v>0.31083</v>
      </c>
      <c r="L131" s="77">
        <v>30.48124825</v>
      </c>
      <c r="M131" s="78">
        <v>0</v>
      </c>
      <c r="N131" s="78">
        <v>1.1999999999999999E-3</v>
      </c>
      <c r="O131" s="78">
        <v>4.0000000000000002E-4</v>
      </c>
    </row>
    <row r="132" spans="2:15">
      <c r="B132" t="s">
        <v>650</v>
      </c>
      <c r="C132" t="s">
        <v>651</v>
      </c>
      <c r="D132" t="s">
        <v>100</v>
      </c>
      <c r="E132" t="s">
        <v>123</v>
      </c>
      <c r="F132" t="s">
        <v>652</v>
      </c>
      <c r="G132" t="s">
        <v>112</v>
      </c>
      <c r="H132" t="s">
        <v>102</v>
      </c>
      <c r="I132" s="77">
        <v>671.89</v>
      </c>
      <c r="J132" s="77">
        <v>6.5</v>
      </c>
      <c r="K132" s="77">
        <v>0</v>
      </c>
      <c r="L132" s="77">
        <v>4.3672849999999999E-2</v>
      </c>
      <c r="M132" s="78">
        <v>0</v>
      </c>
      <c r="N132" s="78">
        <v>0</v>
      </c>
      <c r="O132" s="78">
        <v>0</v>
      </c>
    </row>
    <row r="133" spans="2:15">
      <c r="B133" t="s">
        <v>653</v>
      </c>
      <c r="C133" t="s">
        <v>654</v>
      </c>
      <c r="D133" t="s">
        <v>100</v>
      </c>
      <c r="E133" t="s">
        <v>123</v>
      </c>
      <c r="F133" t="s">
        <v>655</v>
      </c>
      <c r="G133" t="s">
        <v>112</v>
      </c>
      <c r="H133" t="s">
        <v>102</v>
      </c>
      <c r="I133" s="77">
        <v>990.78</v>
      </c>
      <c r="J133" s="77">
        <v>8907</v>
      </c>
      <c r="K133" s="77">
        <v>0</v>
      </c>
      <c r="L133" s="77">
        <v>88.248774600000004</v>
      </c>
      <c r="M133" s="78">
        <v>0</v>
      </c>
      <c r="N133" s="78">
        <v>3.5000000000000001E-3</v>
      </c>
      <c r="O133" s="78">
        <v>1.1999999999999999E-3</v>
      </c>
    </row>
    <row r="134" spans="2:15">
      <c r="B134" t="s">
        <v>656</v>
      </c>
      <c r="C134" t="s">
        <v>657</v>
      </c>
      <c r="D134" t="s">
        <v>100</v>
      </c>
      <c r="E134" t="s">
        <v>123</v>
      </c>
      <c r="F134" t="s">
        <v>658</v>
      </c>
      <c r="G134" t="s">
        <v>334</v>
      </c>
      <c r="H134" t="s">
        <v>102</v>
      </c>
      <c r="I134" s="77">
        <v>996.97</v>
      </c>
      <c r="J134" s="77">
        <v>862.9</v>
      </c>
      <c r="K134" s="77">
        <v>0</v>
      </c>
      <c r="L134" s="77">
        <v>8.6028541300000008</v>
      </c>
      <c r="M134" s="78">
        <v>0</v>
      </c>
      <c r="N134" s="78">
        <v>2.9999999999999997E-4</v>
      </c>
      <c r="O134" s="78">
        <v>1E-4</v>
      </c>
    </row>
    <row r="135" spans="2:15">
      <c r="B135" t="s">
        <v>659</v>
      </c>
      <c r="C135" t="s">
        <v>660</v>
      </c>
      <c r="D135" t="s">
        <v>100</v>
      </c>
      <c r="E135" t="s">
        <v>123</v>
      </c>
      <c r="F135" t="s">
        <v>661</v>
      </c>
      <c r="G135" t="s">
        <v>334</v>
      </c>
      <c r="H135" t="s">
        <v>102</v>
      </c>
      <c r="I135" s="77">
        <v>3034.17</v>
      </c>
      <c r="J135" s="77">
        <v>1176</v>
      </c>
      <c r="K135" s="77">
        <v>0</v>
      </c>
      <c r="L135" s="77">
        <v>35.681839199999999</v>
      </c>
      <c r="M135" s="78">
        <v>0</v>
      </c>
      <c r="N135" s="78">
        <v>1.4E-3</v>
      </c>
      <c r="O135" s="78">
        <v>5.0000000000000001E-4</v>
      </c>
    </row>
    <row r="136" spans="2:15">
      <c r="B136" t="s">
        <v>662</v>
      </c>
      <c r="C136" t="s">
        <v>663</v>
      </c>
      <c r="D136" t="s">
        <v>100</v>
      </c>
      <c r="E136" t="s">
        <v>123</v>
      </c>
      <c r="F136" t="s">
        <v>664</v>
      </c>
      <c r="G136" t="s">
        <v>665</v>
      </c>
      <c r="H136" t="s">
        <v>102</v>
      </c>
      <c r="I136" s="77">
        <v>1370.9</v>
      </c>
      <c r="J136" s="77">
        <v>343.1</v>
      </c>
      <c r="K136" s="77">
        <v>0</v>
      </c>
      <c r="L136" s="77">
        <v>4.7035578999999998</v>
      </c>
      <c r="M136" s="78">
        <v>1E-4</v>
      </c>
      <c r="N136" s="78">
        <v>2.0000000000000001E-4</v>
      </c>
      <c r="O136" s="78">
        <v>1E-4</v>
      </c>
    </row>
    <row r="137" spans="2:15">
      <c r="B137" t="s">
        <v>666</v>
      </c>
      <c r="C137" t="s">
        <v>667</v>
      </c>
      <c r="D137" t="s">
        <v>100</v>
      </c>
      <c r="E137" t="s">
        <v>123</v>
      </c>
      <c r="F137" t="s">
        <v>668</v>
      </c>
      <c r="G137" t="s">
        <v>344</v>
      </c>
      <c r="H137" t="s">
        <v>102</v>
      </c>
      <c r="I137" s="77">
        <v>1696.62</v>
      </c>
      <c r="J137" s="77">
        <v>1067</v>
      </c>
      <c r="K137" s="77">
        <v>0</v>
      </c>
      <c r="L137" s="77">
        <v>18.1029354</v>
      </c>
      <c r="M137" s="78">
        <v>0</v>
      </c>
      <c r="N137" s="78">
        <v>6.9999999999999999E-4</v>
      </c>
      <c r="O137" s="78">
        <v>2.0000000000000001E-4</v>
      </c>
    </row>
    <row r="138" spans="2:15">
      <c r="B138" t="s">
        <v>669</v>
      </c>
      <c r="C138" t="s">
        <v>670</v>
      </c>
      <c r="D138" t="s">
        <v>100</v>
      </c>
      <c r="E138" t="s">
        <v>123</v>
      </c>
      <c r="F138" t="s">
        <v>671</v>
      </c>
      <c r="G138" t="s">
        <v>344</v>
      </c>
      <c r="H138" t="s">
        <v>102</v>
      </c>
      <c r="I138" s="77">
        <v>1059.24</v>
      </c>
      <c r="J138" s="77">
        <v>619.70000000000005</v>
      </c>
      <c r="K138" s="77">
        <v>0</v>
      </c>
      <c r="L138" s="77">
        <v>6.5641102800000004</v>
      </c>
      <c r="M138" s="78">
        <v>1E-4</v>
      </c>
      <c r="N138" s="78">
        <v>2.9999999999999997E-4</v>
      </c>
      <c r="O138" s="78">
        <v>1E-4</v>
      </c>
    </row>
    <row r="139" spans="2:15">
      <c r="B139" t="s">
        <v>672</v>
      </c>
      <c r="C139" t="s">
        <v>673</v>
      </c>
      <c r="D139" t="s">
        <v>100</v>
      </c>
      <c r="E139" t="s">
        <v>123</v>
      </c>
      <c r="F139" t="s">
        <v>674</v>
      </c>
      <c r="G139" t="s">
        <v>344</v>
      </c>
      <c r="H139" t="s">
        <v>102</v>
      </c>
      <c r="I139" s="77">
        <v>462.79</v>
      </c>
      <c r="J139" s="77">
        <v>553.5</v>
      </c>
      <c r="K139" s="77">
        <v>0</v>
      </c>
      <c r="L139" s="77">
        <v>2.5615426499999998</v>
      </c>
      <c r="M139" s="78">
        <v>0</v>
      </c>
      <c r="N139" s="78">
        <v>1E-4</v>
      </c>
      <c r="O139" s="78">
        <v>0</v>
      </c>
    </row>
    <row r="140" spans="2:15">
      <c r="B140" t="s">
        <v>675</v>
      </c>
      <c r="C140" t="s">
        <v>676</v>
      </c>
      <c r="D140" t="s">
        <v>100</v>
      </c>
      <c r="E140" t="s">
        <v>123</v>
      </c>
      <c r="F140" t="s">
        <v>677</v>
      </c>
      <c r="G140" t="s">
        <v>344</v>
      </c>
      <c r="H140" t="s">
        <v>102</v>
      </c>
      <c r="I140" s="77">
        <v>8080.02</v>
      </c>
      <c r="J140" s="77">
        <v>933</v>
      </c>
      <c r="K140" s="77">
        <v>0</v>
      </c>
      <c r="L140" s="77">
        <v>75.386586600000001</v>
      </c>
      <c r="M140" s="78">
        <v>1E-4</v>
      </c>
      <c r="N140" s="78">
        <v>3.0000000000000001E-3</v>
      </c>
      <c r="O140" s="78">
        <v>1E-3</v>
      </c>
    </row>
    <row r="141" spans="2:15">
      <c r="B141" t="s">
        <v>678</v>
      </c>
      <c r="C141" t="s">
        <v>679</v>
      </c>
      <c r="D141" t="s">
        <v>100</v>
      </c>
      <c r="E141" t="s">
        <v>123</v>
      </c>
      <c r="F141" t="s">
        <v>680</v>
      </c>
      <c r="G141" t="s">
        <v>344</v>
      </c>
      <c r="H141" t="s">
        <v>102</v>
      </c>
      <c r="I141" s="77">
        <v>1015.34</v>
      </c>
      <c r="J141" s="77">
        <v>2450</v>
      </c>
      <c r="K141" s="77">
        <v>0</v>
      </c>
      <c r="L141" s="77">
        <v>24.875830000000001</v>
      </c>
      <c r="M141" s="78">
        <v>0</v>
      </c>
      <c r="N141" s="78">
        <v>1E-3</v>
      </c>
      <c r="O141" s="78">
        <v>2.9999999999999997E-4</v>
      </c>
    </row>
    <row r="142" spans="2:15">
      <c r="B142" t="s">
        <v>681</v>
      </c>
      <c r="C142" t="s">
        <v>682</v>
      </c>
      <c r="D142" t="s">
        <v>100</v>
      </c>
      <c r="E142" t="s">
        <v>123</v>
      </c>
      <c r="F142" t="s">
        <v>683</v>
      </c>
      <c r="G142" t="s">
        <v>344</v>
      </c>
      <c r="H142" t="s">
        <v>102</v>
      </c>
      <c r="I142" s="77">
        <v>5189.95</v>
      </c>
      <c r="J142" s="77">
        <v>415.6</v>
      </c>
      <c r="K142" s="77">
        <v>0</v>
      </c>
      <c r="L142" s="77">
        <v>21.569432200000001</v>
      </c>
      <c r="M142" s="78">
        <v>1E-4</v>
      </c>
      <c r="N142" s="78">
        <v>8.9999999999999998E-4</v>
      </c>
      <c r="O142" s="78">
        <v>2.9999999999999997E-4</v>
      </c>
    </row>
    <row r="143" spans="2:15">
      <c r="B143" t="s">
        <v>684</v>
      </c>
      <c r="C143" t="s">
        <v>685</v>
      </c>
      <c r="D143" t="s">
        <v>100</v>
      </c>
      <c r="E143" t="s">
        <v>123</v>
      </c>
      <c r="F143" t="s">
        <v>686</v>
      </c>
      <c r="G143" t="s">
        <v>344</v>
      </c>
      <c r="H143" t="s">
        <v>102</v>
      </c>
      <c r="I143" s="77">
        <v>313.41000000000003</v>
      </c>
      <c r="J143" s="77">
        <v>6021</v>
      </c>
      <c r="K143" s="77">
        <v>0</v>
      </c>
      <c r="L143" s="77">
        <v>18.8704161</v>
      </c>
      <c r="M143" s="78">
        <v>0</v>
      </c>
      <c r="N143" s="78">
        <v>6.9999999999999999E-4</v>
      </c>
      <c r="O143" s="78">
        <v>2.0000000000000001E-4</v>
      </c>
    </row>
    <row r="144" spans="2:15">
      <c r="B144" t="s">
        <v>687</v>
      </c>
      <c r="C144" t="s">
        <v>688</v>
      </c>
      <c r="D144" t="s">
        <v>100</v>
      </c>
      <c r="E144" t="s">
        <v>123</v>
      </c>
      <c r="F144" t="s">
        <v>689</v>
      </c>
      <c r="G144" t="s">
        <v>344</v>
      </c>
      <c r="H144" t="s">
        <v>102</v>
      </c>
      <c r="I144" s="77">
        <v>1228.95</v>
      </c>
      <c r="J144" s="77">
        <v>1028</v>
      </c>
      <c r="K144" s="77">
        <v>0</v>
      </c>
      <c r="L144" s="77">
        <v>12.633606</v>
      </c>
      <c r="M144" s="78">
        <v>1E-4</v>
      </c>
      <c r="N144" s="78">
        <v>5.0000000000000001E-4</v>
      </c>
      <c r="O144" s="78">
        <v>2.0000000000000001E-4</v>
      </c>
    </row>
    <row r="145" spans="2:15">
      <c r="B145" t="s">
        <v>690</v>
      </c>
      <c r="C145" t="s">
        <v>691</v>
      </c>
      <c r="D145" t="s">
        <v>100</v>
      </c>
      <c r="E145" t="s">
        <v>123</v>
      </c>
      <c r="F145" t="s">
        <v>692</v>
      </c>
      <c r="G145" t="s">
        <v>355</v>
      </c>
      <c r="H145" t="s">
        <v>102</v>
      </c>
      <c r="I145" s="77">
        <v>734.79</v>
      </c>
      <c r="J145" s="77">
        <v>1900</v>
      </c>
      <c r="K145" s="77">
        <v>0</v>
      </c>
      <c r="L145" s="77">
        <v>13.96101</v>
      </c>
      <c r="M145" s="78">
        <v>1E-4</v>
      </c>
      <c r="N145" s="78">
        <v>5.9999999999999995E-4</v>
      </c>
      <c r="O145" s="78">
        <v>2.0000000000000001E-4</v>
      </c>
    </row>
    <row r="146" spans="2:15">
      <c r="B146" t="s">
        <v>693</v>
      </c>
      <c r="C146" t="s">
        <v>694</v>
      </c>
      <c r="D146" t="s">
        <v>100</v>
      </c>
      <c r="E146" t="s">
        <v>123</v>
      </c>
      <c r="F146" t="s">
        <v>695</v>
      </c>
      <c r="G146" t="s">
        <v>355</v>
      </c>
      <c r="H146" t="s">
        <v>102</v>
      </c>
      <c r="I146" s="77">
        <v>30.99</v>
      </c>
      <c r="J146" s="77">
        <v>12670</v>
      </c>
      <c r="K146" s="77">
        <v>0</v>
      </c>
      <c r="L146" s="77">
        <v>3.9264329999999998</v>
      </c>
      <c r="M146" s="78">
        <v>0</v>
      </c>
      <c r="N146" s="78">
        <v>2.0000000000000001E-4</v>
      </c>
      <c r="O146" s="78">
        <v>1E-4</v>
      </c>
    </row>
    <row r="147" spans="2:15">
      <c r="B147" t="s">
        <v>696</v>
      </c>
      <c r="C147" t="s">
        <v>697</v>
      </c>
      <c r="D147" t="s">
        <v>100</v>
      </c>
      <c r="E147" t="s">
        <v>123</v>
      </c>
      <c r="F147" t="s">
        <v>698</v>
      </c>
      <c r="G147" t="s">
        <v>355</v>
      </c>
      <c r="H147" t="s">
        <v>102</v>
      </c>
      <c r="I147" s="77">
        <v>534.96</v>
      </c>
      <c r="J147" s="77">
        <v>8116</v>
      </c>
      <c r="K147" s="77">
        <v>0</v>
      </c>
      <c r="L147" s="77">
        <v>43.417353599999998</v>
      </c>
      <c r="M147" s="78">
        <v>0</v>
      </c>
      <c r="N147" s="78">
        <v>1.6999999999999999E-3</v>
      </c>
      <c r="O147" s="78">
        <v>5.9999999999999995E-4</v>
      </c>
    </row>
    <row r="148" spans="2:15">
      <c r="B148" t="s">
        <v>699</v>
      </c>
      <c r="C148" t="s">
        <v>700</v>
      </c>
      <c r="D148" t="s">
        <v>100</v>
      </c>
      <c r="E148" t="s">
        <v>123</v>
      </c>
      <c r="F148" t="s">
        <v>701</v>
      </c>
      <c r="G148" t="s">
        <v>702</v>
      </c>
      <c r="H148" t="s">
        <v>102</v>
      </c>
      <c r="I148" s="77">
        <v>1018.59</v>
      </c>
      <c r="J148" s="77">
        <v>635.5</v>
      </c>
      <c r="K148" s="77">
        <v>0</v>
      </c>
      <c r="L148" s="77">
        <v>6.4731394499999997</v>
      </c>
      <c r="M148" s="78">
        <v>0</v>
      </c>
      <c r="N148" s="78">
        <v>2.9999999999999997E-4</v>
      </c>
      <c r="O148" s="78">
        <v>1E-4</v>
      </c>
    </row>
    <row r="149" spans="2:15">
      <c r="B149" t="s">
        <v>703</v>
      </c>
      <c r="C149" t="s">
        <v>704</v>
      </c>
      <c r="D149" t="s">
        <v>100</v>
      </c>
      <c r="E149" t="s">
        <v>123</v>
      </c>
      <c r="F149" t="s">
        <v>705</v>
      </c>
      <c r="G149" t="s">
        <v>478</v>
      </c>
      <c r="H149" t="s">
        <v>102</v>
      </c>
      <c r="I149" s="77">
        <v>505.5</v>
      </c>
      <c r="J149" s="77">
        <v>7412</v>
      </c>
      <c r="K149" s="77">
        <v>0</v>
      </c>
      <c r="L149" s="77">
        <v>37.467660000000002</v>
      </c>
      <c r="M149" s="78">
        <v>0</v>
      </c>
      <c r="N149" s="78">
        <v>1.5E-3</v>
      </c>
      <c r="O149" s="78">
        <v>5.0000000000000001E-4</v>
      </c>
    </row>
    <row r="150" spans="2:15">
      <c r="B150" t="s">
        <v>706</v>
      </c>
      <c r="C150" t="s">
        <v>707</v>
      </c>
      <c r="D150" t="s">
        <v>100</v>
      </c>
      <c r="E150" t="s">
        <v>123</v>
      </c>
      <c r="F150" t="s">
        <v>708</v>
      </c>
      <c r="G150" t="s">
        <v>482</v>
      </c>
      <c r="H150" t="s">
        <v>102</v>
      </c>
      <c r="I150" s="77">
        <v>1504.38</v>
      </c>
      <c r="J150" s="77">
        <v>625.9</v>
      </c>
      <c r="K150" s="77">
        <v>0</v>
      </c>
      <c r="L150" s="77">
        <v>9.41591442</v>
      </c>
      <c r="M150" s="78">
        <v>0</v>
      </c>
      <c r="N150" s="78">
        <v>4.0000000000000002E-4</v>
      </c>
      <c r="O150" s="78">
        <v>1E-4</v>
      </c>
    </row>
    <row r="151" spans="2:15">
      <c r="B151" t="s">
        <v>709</v>
      </c>
      <c r="C151" t="s">
        <v>710</v>
      </c>
      <c r="D151" t="s">
        <v>100</v>
      </c>
      <c r="E151" t="s">
        <v>123</v>
      </c>
      <c r="F151" t="s">
        <v>711</v>
      </c>
      <c r="G151" t="s">
        <v>482</v>
      </c>
      <c r="H151" t="s">
        <v>102</v>
      </c>
      <c r="I151" s="77">
        <v>76.930000000000007</v>
      </c>
      <c r="J151" s="77">
        <v>6915</v>
      </c>
      <c r="K151" s="77">
        <v>0</v>
      </c>
      <c r="L151" s="77">
        <v>5.3197095000000001</v>
      </c>
      <c r="M151" s="78">
        <v>0</v>
      </c>
      <c r="N151" s="78">
        <v>2.0000000000000001E-4</v>
      </c>
      <c r="O151" s="78">
        <v>1E-4</v>
      </c>
    </row>
    <row r="152" spans="2:15">
      <c r="B152" t="s">
        <v>712</v>
      </c>
      <c r="C152" t="s">
        <v>713</v>
      </c>
      <c r="D152" t="s">
        <v>100</v>
      </c>
      <c r="E152" t="s">
        <v>123</v>
      </c>
      <c r="F152" t="s">
        <v>714</v>
      </c>
      <c r="G152" t="s">
        <v>482</v>
      </c>
      <c r="H152" t="s">
        <v>102</v>
      </c>
      <c r="I152" s="77">
        <v>5190.1099999999997</v>
      </c>
      <c r="J152" s="77">
        <v>187.1</v>
      </c>
      <c r="K152" s="77">
        <v>0</v>
      </c>
      <c r="L152" s="77">
        <v>9.7106958100000007</v>
      </c>
      <c r="M152" s="78">
        <v>0</v>
      </c>
      <c r="N152" s="78">
        <v>4.0000000000000002E-4</v>
      </c>
      <c r="O152" s="78">
        <v>1E-4</v>
      </c>
    </row>
    <row r="153" spans="2:15">
      <c r="B153" t="s">
        <v>715</v>
      </c>
      <c r="C153" t="s">
        <v>716</v>
      </c>
      <c r="D153" t="s">
        <v>100</v>
      </c>
      <c r="E153" t="s">
        <v>123</v>
      </c>
      <c r="F153" t="s">
        <v>717</v>
      </c>
      <c r="G153" t="s">
        <v>482</v>
      </c>
      <c r="H153" t="s">
        <v>102</v>
      </c>
      <c r="I153" s="77">
        <v>1992.84</v>
      </c>
      <c r="J153" s="77">
        <v>839.3</v>
      </c>
      <c r="K153" s="77">
        <v>0</v>
      </c>
      <c r="L153" s="77">
        <v>16.725906120000001</v>
      </c>
      <c r="M153" s="78">
        <v>1E-4</v>
      </c>
      <c r="N153" s="78">
        <v>6.9999999999999999E-4</v>
      </c>
      <c r="O153" s="78">
        <v>2.0000000000000001E-4</v>
      </c>
    </row>
    <row r="154" spans="2:15">
      <c r="B154" t="s">
        <v>718</v>
      </c>
      <c r="C154" t="s">
        <v>719</v>
      </c>
      <c r="D154" t="s">
        <v>100</v>
      </c>
      <c r="E154" t="s">
        <v>123</v>
      </c>
      <c r="F154" t="s">
        <v>720</v>
      </c>
      <c r="G154" t="s">
        <v>359</v>
      </c>
      <c r="H154" t="s">
        <v>102</v>
      </c>
      <c r="I154" s="77">
        <v>418.17</v>
      </c>
      <c r="J154" s="77">
        <v>9957</v>
      </c>
      <c r="K154" s="77">
        <v>0</v>
      </c>
      <c r="L154" s="77">
        <v>41.637186900000003</v>
      </c>
      <c r="M154" s="78">
        <v>0</v>
      </c>
      <c r="N154" s="78">
        <v>1.6000000000000001E-3</v>
      </c>
      <c r="O154" s="78">
        <v>5.0000000000000001E-4</v>
      </c>
    </row>
    <row r="155" spans="2:15">
      <c r="B155" t="s">
        <v>721</v>
      </c>
      <c r="C155" t="s">
        <v>722</v>
      </c>
      <c r="D155" t="s">
        <v>100</v>
      </c>
      <c r="E155" t="s">
        <v>123</v>
      </c>
      <c r="F155" t="s">
        <v>723</v>
      </c>
      <c r="G155" t="s">
        <v>359</v>
      </c>
      <c r="H155" t="s">
        <v>102</v>
      </c>
      <c r="I155" s="77">
        <v>5641.43</v>
      </c>
      <c r="J155" s="77">
        <v>452.9</v>
      </c>
      <c r="K155" s="77">
        <v>0</v>
      </c>
      <c r="L155" s="77">
        <v>25.550036469999998</v>
      </c>
      <c r="M155" s="78">
        <v>0</v>
      </c>
      <c r="N155" s="78">
        <v>1E-3</v>
      </c>
      <c r="O155" s="78">
        <v>2.9999999999999997E-4</v>
      </c>
    </row>
    <row r="156" spans="2:15">
      <c r="B156" t="s">
        <v>724</v>
      </c>
      <c r="C156" t="s">
        <v>725</v>
      </c>
      <c r="D156" t="s">
        <v>100</v>
      </c>
      <c r="E156" t="s">
        <v>123</v>
      </c>
      <c r="F156" t="s">
        <v>726</v>
      </c>
      <c r="G156" t="s">
        <v>359</v>
      </c>
      <c r="H156" t="s">
        <v>102</v>
      </c>
      <c r="I156" s="77">
        <v>88</v>
      </c>
      <c r="J156" s="77">
        <v>18910</v>
      </c>
      <c r="K156" s="77">
        <v>0</v>
      </c>
      <c r="L156" s="77">
        <v>16.640799999999999</v>
      </c>
      <c r="M156" s="78">
        <v>0</v>
      </c>
      <c r="N156" s="78">
        <v>6.9999999999999999E-4</v>
      </c>
      <c r="O156" s="78">
        <v>2.0000000000000001E-4</v>
      </c>
    </row>
    <row r="157" spans="2:15">
      <c r="B157" t="s">
        <v>727</v>
      </c>
      <c r="C157" t="s">
        <v>728</v>
      </c>
      <c r="D157" t="s">
        <v>100</v>
      </c>
      <c r="E157" t="s">
        <v>123</v>
      </c>
      <c r="F157" t="s">
        <v>729</v>
      </c>
      <c r="G157" t="s">
        <v>359</v>
      </c>
      <c r="H157" t="s">
        <v>102</v>
      </c>
      <c r="I157" s="77">
        <v>635.19000000000005</v>
      </c>
      <c r="J157" s="77">
        <v>245.7</v>
      </c>
      <c r="K157" s="77">
        <v>0</v>
      </c>
      <c r="L157" s="77">
        <v>1.5606618299999999</v>
      </c>
      <c r="M157" s="78">
        <v>0</v>
      </c>
      <c r="N157" s="78">
        <v>1E-4</v>
      </c>
      <c r="O157" s="78">
        <v>0</v>
      </c>
    </row>
    <row r="158" spans="2:15">
      <c r="B158" t="s">
        <v>730</v>
      </c>
      <c r="C158" t="s">
        <v>731</v>
      </c>
      <c r="D158" t="s">
        <v>100</v>
      </c>
      <c r="E158" t="s">
        <v>123</v>
      </c>
      <c r="F158" t="s">
        <v>732</v>
      </c>
      <c r="G158" t="s">
        <v>495</v>
      </c>
      <c r="H158" t="s">
        <v>102</v>
      </c>
      <c r="I158" s="77">
        <v>6142.29</v>
      </c>
      <c r="J158" s="77">
        <v>427.1</v>
      </c>
      <c r="K158" s="77">
        <v>0</v>
      </c>
      <c r="L158" s="77">
        <v>26.233720590000001</v>
      </c>
      <c r="M158" s="78">
        <v>0</v>
      </c>
      <c r="N158" s="78">
        <v>1E-3</v>
      </c>
      <c r="O158" s="78">
        <v>2.9999999999999997E-4</v>
      </c>
    </row>
    <row r="159" spans="2:15">
      <c r="B159" t="s">
        <v>733</v>
      </c>
      <c r="C159" t="s">
        <v>734</v>
      </c>
      <c r="D159" t="s">
        <v>100</v>
      </c>
      <c r="E159" t="s">
        <v>123</v>
      </c>
      <c r="F159" t="s">
        <v>735</v>
      </c>
      <c r="G159" t="s">
        <v>363</v>
      </c>
      <c r="H159" t="s">
        <v>102</v>
      </c>
      <c r="I159" s="77">
        <v>6957.76</v>
      </c>
      <c r="J159" s="77">
        <v>566.6</v>
      </c>
      <c r="K159" s="77">
        <v>0</v>
      </c>
      <c r="L159" s="77">
        <v>39.422668160000001</v>
      </c>
      <c r="M159" s="78">
        <v>1E-4</v>
      </c>
      <c r="N159" s="78">
        <v>1.6000000000000001E-3</v>
      </c>
      <c r="O159" s="78">
        <v>5.0000000000000001E-4</v>
      </c>
    </row>
    <row r="160" spans="2:15">
      <c r="B160" t="s">
        <v>736</v>
      </c>
      <c r="C160" t="s">
        <v>737</v>
      </c>
      <c r="D160" t="s">
        <v>100</v>
      </c>
      <c r="E160" t="s">
        <v>123</v>
      </c>
      <c r="F160" t="s">
        <v>738</v>
      </c>
      <c r="G160" t="s">
        <v>739</v>
      </c>
      <c r="H160" t="s">
        <v>102</v>
      </c>
      <c r="I160" s="77">
        <v>15162.39</v>
      </c>
      <c r="J160" s="77">
        <v>147.80000000000001</v>
      </c>
      <c r="K160" s="77">
        <v>0</v>
      </c>
      <c r="L160" s="77">
        <v>22.410012420000001</v>
      </c>
      <c r="M160" s="78">
        <v>1E-4</v>
      </c>
      <c r="N160" s="78">
        <v>8.9999999999999998E-4</v>
      </c>
      <c r="O160" s="78">
        <v>2.9999999999999997E-4</v>
      </c>
    </row>
    <row r="161" spans="2:15">
      <c r="B161" t="s">
        <v>740</v>
      </c>
      <c r="C161" t="s">
        <v>741</v>
      </c>
      <c r="D161" t="s">
        <v>100</v>
      </c>
      <c r="E161" t="s">
        <v>123</v>
      </c>
      <c r="F161" t="s">
        <v>742</v>
      </c>
      <c r="G161" t="s">
        <v>739</v>
      </c>
      <c r="H161" t="s">
        <v>102</v>
      </c>
      <c r="I161" s="77">
        <v>85.69</v>
      </c>
      <c r="J161" s="77">
        <v>927</v>
      </c>
      <c r="K161" s="77">
        <v>0</v>
      </c>
      <c r="L161" s="77">
        <v>0.79434629999999995</v>
      </c>
      <c r="M161" s="78">
        <v>0</v>
      </c>
      <c r="N161" s="78">
        <v>0</v>
      </c>
      <c r="O161" s="78">
        <v>0</v>
      </c>
    </row>
    <row r="162" spans="2:15">
      <c r="B162" t="s">
        <v>743</v>
      </c>
      <c r="C162" t="s">
        <v>744</v>
      </c>
      <c r="D162" t="s">
        <v>100</v>
      </c>
      <c r="E162" t="s">
        <v>123</v>
      </c>
      <c r="F162" t="s">
        <v>745</v>
      </c>
      <c r="G162" t="s">
        <v>746</v>
      </c>
      <c r="H162" t="s">
        <v>102</v>
      </c>
      <c r="I162" s="77">
        <v>4500.79</v>
      </c>
      <c r="J162" s="77">
        <v>764.7</v>
      </c>
      <c r="K162" s="77">
        <v>0</v>
      </c>
      <c r="L162" s="77">
        <v>34.417541129999996</v>
      </c>
      <c r="M162" s="78">
        <v>0</v>
      </c>
      <c r="N162" s="78">
        <v>1.4E-3</v>
      </c>
      <c r="O162" s="78">
        <v>5.0000000000000001E-4</v>
      </c>
    </row>
    <row r="163" spans="2:15">
      <c r="B163" t="s">
        <v>747</v>
      </c>
      <c r="C163" t="s">
        <v>748</v>
      </c>
      <c r="D163" t="s">
        <v>100</v>
      </c>
      <c r="E163" t="s">
        <v>123</v>
      </c>
      <c r="F163" t="s">
        <v>749</v>
      </c>
      <c r="G163" t="s">
        <v>125</v>
      </c>
      <c r="H163" t="s">
        <v>102</v>
      </c>
      <c r="I163" s="77">
        <v>80.06</v>
      </c>
      <c r="J163" s="77">
        <v>8800</v>
      </c>
      <c r="K163" s="77">
        <v>0</v>
      </c>
      <c r="L163" s="77">
        <v>7.04528</v>
      </c>
      <c r="M163" s="78">
        <v>0</v>
      </c>
      <c r="N163" s="78">
        <v>2.9999999999999997E-4</v>
      </c>
      <c r="O163" s="78">
        <v>1E-4</v>
      </c>
    </row>
    <row r="164" spans="2:15">
      <c r="B164" t="s">
        <v>750</v>
      </c>
      <c r="C164" t="s">
        <v>751</v>
      </c>
      <c r="D164" t="s">
        <v>100</v>
      </c>
      <c r="E164" t="s">
        <v>123</v>
      </c>
      <c r="F164" t="s">
        <v>752</v>
      </c>
      <c r="G164" t="s">
        <v>125</v>
      </c>
      <c r="H164" t="s">
        <v>102</v>
      </c>
      <c r="I164" s="77">
        <v>605.97</v>
      </c>
      <c r="J164" s="77">
        <v>326.2</v>
      </c>
      <c r="K164" s="77">
        <v>0</v>
      </c>
      <c r="L164" s="77">
        <v>1.9766741400000001</v>
      </c>
      <c r="M164" s="78">
        <v>0</v>
      </c>
      <c r="N164" s="78">
        <v>1E-4</v>
      </c>
      <c r="O164" s="78">
        <v>0</v>
      </c>
    </row>
    <row r="165" spans="2:15">
      <c r="B165" t="s">
        <v>753</v>
      </c>
      <c r="C165" t="s">
        <v>754</v>
      </c>
      <c r="D165" t="s">
        <v>100</v>
      </c>
      <c r="E165" t="s">
        <v>123</v>
      </c>
      <c r="F165" t="s">
        <v>755</v>
      </c>
      <c r="G165" t="s">
        <v>125</v>
      </c>
      <c r="H165" t="s">
        <v>102</v>
      </c>
      <c r="I165" s="77">
        <v>5058.87</v>
      </c>
      <c r="J165" s="77">
        <v>169.8</v>
      </c>
      <c r="K165" s="77">
        <v>0</v>
      </c>
      <c r="L165" s="77">
        <v>8.5899612600000008</v>
      </c>
      <c r="M165" s="78">
        <v>0</v>
      </c>
      <c r="N165" s="78">
        <v>2.9999999999999997E-4</v>
      </c>
      <c r="O165" s="78">
        <v>1E-4</v>
      </c>
    </row>
    <row r="166" spans="2:15">
      <c r="B166" t="s">
        <v>756</v>
      </c>
      <c r="C166" t="s">
        <v>757</v>
      </c>
      <c r="D166" t="s">
        <v>100</v>
      </c>
      <c r="E166" t="s">
        <v>123</v>
      </c>
      <c r="F166" t="s">
        <v>758</v>
      </c>
      <c r="G166" t="s">
        <v>125</v>
      </c>
      <c r="H166" t="s">
        <v>102</v>
      </c>
      <c r="I166" s="77">
        <v>1274.08</v>
      </c>
      <c r="J166" s="77">
        <v>456.4</v>
      </c>
      <c r="K166" s="77">
        <v>0</v>
      </c>
      <c r="L166" s="77">
        <v>5.81490112</v>
      </c>
      <c r="M166" s="78">
        <v>1E-4</v>
      </c>
      <c r="N166" s="78">
        <v>2.0000000000000001E-4</v>
      </c>
      <c r="O166" s="78">
        <v>1E-4</v>
      </c>
    </row>
    <row r="167" spans="2:15">
      <c r="B167" t="s">
        <v>759</v>
      </c>
      <c r="C167" t="s">
        <v>760</v>
      </c>
      <c r="D167" t="s">
        <v>100</v>
      </c>
      <c r="E167" t="s">
        <v>123</v>
      </c>
      <c r="F167" t="s">
        <v>761</v>
      </c>
      <c r="G167" t="s">
        <v>125</v>
      </c>
      <c r="H167" t="s">
        <v>102</v>
      </c>
      <c r="I167" s="77">
        <v>413.7</v>
      </c>
      <c r="J167" s="77">
        <v>642.70000000000005</v>
      </c>
      <c r="K167" s="77">
        <v>0</v>
      </c>
      <c r="L167" s="77">
        <v>2.6588498999999999</v>
      </c>
      <c r="M167" s="78">
        <v>1E-4</v>
      </c>
      <c r="N167" s="78">
        <v>1E-4</v>
      </c>
      <c r="O167" s="78">
        <v>0</v>
      </c>
    </row>
    <row r="168" spans="2:15">
      <c r="B168" t="s">
        <v>762</v>
      </c>
      <c r="C168" t="s">
        <v>763</v>
      </c>
      <c r="D168" t="s">
        <v>100</v>
      </c>
      <c r="E168" t="s">
        <v>123</v>
      </c>
      <c r="F168" t="s">
        <v>764</v>
      </c>
      <c r="G168" t="s">
        <v>125</v>
      </c>
      <c r="H168" t="s">
        <v>102</v>
      </c>
      <c r="I168" s="77">
        <v>3372.38</v>
      </c>
      <c r="J168" s="77">
        <v>384.2</v>
      </c>
      <c r="K168" s="77">
        <v>0</v>
      </c>
      <c r="L168" s="77">
        <v>12.956683959999999</v>
      </c>
      <c r="M168" s="78">
        <v>0</v>
      </c>
      <c r="N168" s="78">
        <v>5.0000000000000001E-4</v>
      </c>
      <c r="O168" s="78">
        <v>2.0000000000000001E-4</v>
      </c>
    </row>
    <row r="169" spans="2:15">
      <c r="B169" t="s">
        <v>765</v>
      </c>
      <c r="C169" t="s">
        <v>766</v>
      </c>
      <c r="D169" t="s">
        <v>100</v>
      </c>
      <c r="E169" t="s">
        <v>123</v>
      </c>
      <c r="F169" t="s">
        <v>767</v>
      </c>
      <c r="G169" t="s">
        <v>529</v>
      </c>
      <c r="H169" t="s">
        <v>102</v>
      </c>
      <c r="I169" s="77">
        <v>1270.27</v>
      </c>
      <c r="J169" s="77">
        <v>116.9</v>
      </c>
      <c r="K169" s="77">
        <v>0</v>
      </c>
      <c r="L169" s="77">
        <v>1.4849456299999999</v>
      </c>
      <c r="M169" s="78">
        <v>0</v>
      </c>
      <c r="N169" s="78">
        <v>1E-4</v>
      </c>
      <c r="O169" s="78">
        <v>0</v>
      </c>
    </row>
    <row r="170" spans="2:15">
      <c r="B170" t="s">
        <v>768</v>
      </c>
      <c r="C170" t="s">
        <v>769</v>
      </c>
      <c r="D170" t="s">
        <v>100</v>
      </c>
      <c r="E170" t="s">
        <v>123</v>
      </c>
      <c r="F170" t="s">
        <v>770</v>
      </c>
      <c r="G170" t="s">
        <v>529</v>
      </c>
      <c r="H170" t="s">
        <v>102</v>
      </c>
      <c r="I170" s="77">
        <v>5274.29</v>
      </c>
      <c r="J170" s="77">
        <v>36.200000000000003</v>
      </c>
      <c r="K170" s="77">
        <v>0</v>
      </c>
      <c r="L170" s="77">
        <v>1.90929298</v>
      </c>
      <c r="M170" s="78">
        <v>1E-4</v>
      </c>
      <c r="N170" s="78">
        <v>1E-4</v>
      </c>
      <c r="O170" s="78">
        <v>0</v>
      </c>
    </row>
    <row r="171" spans="2:15">
      <c r="B171" t="s">
        <v>771</v>
      </c>
      <c r="C171" t="s">
        <v>772</v>
      </c>
      <c r="D171" t="s">
        <v>100</v>
      </c>
      <c r="E171" t="s">
        <v>123</v>
      </c>
      <c r="F171" t="s">
        <v>773</v>
      </c>
      <c r="G171" t="s">
        <v>529</v>
      </c>
      <c r="H171" t="s">
        <v>102</v>
      </c>
      <c r="I171" s="77">
        <v>896.99</v>
      </c>
      <c r="J171" s="77">
        <v>619.29999999999995</v>
      </c>
      <c r="K171" s="77">
        <v>0</v>
      </c>
      <c r="L171" s="77">
        <v>5.5550590700000004</v>
      </c>
      <c r="M171" s="78">
        <v>0</v>
      </c>
      <c r="N171" s="78">
        <v>2.0000000000000001E-4</v>
      </c>
      <c r="O171" s="78">
        <v>1E-4</v>
      </c>
    </row>
    <row r="172" spans="2:15">
      <c r="B172" t="s">
        <v>774</v>
      </c>
      <c r="C172" t="s">
        <v>775</v>
      </c>
      <c r="D172" t="s">
        <v>100</v>
      </c>
      <c r="E172" t="s">
        <v>123</v>
      </c>
      <c r="F172" t="s">
        <v>776</v>
      </c>
      <c r="G172" t="s">
        <v>533</v>
      </c>
      <c r="H172" t="s">
        <v>102</v>
      </c>
      <c r="I172" s="77">
        <v>3168.72</v>
      </c>
      <c r="J172" s="77">
        <v>90.8</v>
      </c>
      <c r="K172" s="77">
        <v>0</v>
      </c>
      <c r="L172" s="77">
        <v>2.87719776</v>
      </c>
      <c r="M172" s="78">
        <v>0</v>
      </c>
      <c r="N172" s="78">
        <v>1E-4</v>
      </c>
      <c r="O172" s="78">
        <v>0</v>
      </c>
    </row>
    <row r="173" spans="2:15">
      <c r="B173" t="s">
        <v>777</v>
      </c>
      <c r="C173" t="s">
        <v>778</v>
      </c>
      <c r="D173" t="s">
        <v>100</v>
      </c>
      <c r="E173" t="s">
        <v>123</v>
      </c>
      <c r="F173" t="s">
        <v>779</v>
      </c>
      <c r="G173" t="s">
        <v>533</v>
      </c>
      <c r="H173" t="s">
        <v>102</v>
      </c>
      <c r="I173" s="77">
        <v>2107.15</v>
      </c>
      <c r="J173" s="77">
        <v>206</v>
      </c>
      <c r="K173" s="77">
        <v>0</v>
      </c>
      <c r="L173" s="77">
        <v>4.3407289999999996</v>
      </c>
      <c r="M173" s="78">
        <v>0</v>
      </c>
      <c r="N173" s="78">
        <v>2.0000000000000001E-4</v>
      </c>
      <c r="O173" s="78">
        <v>1E-4</v>
      </c>
    </row>
    <row r="174" spans="2:15">
      <c r="B174" t="s">
        <v>780</v>
      </c>
      <c r="C174" t="s">
        <v>781</v>
      </c>
      <c r="D174" t="s">
        <v>100</v>
      </c>
      <c r="E174" t="s">
        <v>123</v>
      </c>
      <c r="F174" t="s">
        <v>782</v>
      </c>
      <c r="G174" t="s">
        <v>533</v>
      </c>
      <c r="H174" t="s">
        <v>102</v>
      </c>
      <c r="I174" s="77">
        <v>2802.9</v>
      </c>
      <c r="J174" s="77">
        <v>761.9</v>
      </c>
      <c r="K174" s="77">
        <v>0</v>
      </c>
      <c r="L174" s="77">
        <v>21.355295099999999</v>
      </c>
      <c r="M174" s="78">
        <v>0</v>
      </c>
      <c r="N174" s="78">
        <v>8.0000000000000004E-4</v>
      </c>
      <c r="O174" s="78">
        <v>2.9999999999999997E-4</v>
      </c>
    </row>
    <row r="175" spans="2:15">
      <c r="B175" t="s">
        <v>783</v>
      </c>
      <c r="C175" t="s">
        <v>784</v>
      </c>
      <c r="D175" t="s">
        <v>100</v>
      </c>
      <c r="E175" t="s">
        <v>123</v>
      </c>
      <c r="F175" t="s">
        <v>785</v>
      </c>
      <c r="G175" t="s">
        <v>127</v>
      </c>
      <c r="H175" t="s">
        <v>102</v>
      </c>
      <c r="I175" s="77">
        <v>2736.14</v>
      </c>
      <c r="J175" s="77">
        <v>461.8</v>
      </c>
      <c r="K175" s="77">
        <v>0</v>
      </c>
      <c r="L175" s="77">
        <v>12.63549452</v>
      </c>
      <c r="M175" s="78">
        <v>0</v>
      </c>
      <c r="N175" s="78">
        <v>5.0000000000000001E-4</v>
      </c>
      <c r="O175" s="78">
        <v>2.0000000000000001E-4</v>
      </c>
    </row>
    <row r="176" spans="2:15">
      <c r="B176" t="s">
        <v>786</v>
      </c>
      <c r="C176" t="s">
        <v>787</v>
      </c>
      <c r="D176" t="s">
        <v>100</v>
      </c>
      <c r="E176" t="s">
        <v>123</v>
      </c>
      <c r="F176" t="s">
        <v>788</v>
      </c>
      <c r="G176" t="s">
        <v>127</v>
      </c>
      <c r="H176" t="s">
        <v>102</v>
      </c>
      <c r="I176" s="77">
        <v>1203.17</v>
      </c>
      <c r="J176" s="77">
        <v>2608</v>
      </c>
      <c r="K176" s="77">
        <v>0</v>
      </c>
      <c r="L176" s="77">
        <v>31.378673599999999</v>
      </c>
      <c r="M176" s="78">
        <v>1E-4</v>
      </c>
      <c r="N176" s="78">
        <v>1.1999999999999999E-3</v>
      </c>
      <c r="O176" s="78">
        <v>4.0000000000000002E-4</v>
      </c>
    </row>
    <row r="177" spans="2:15">
      <c r="B177" t="s">
        <v>789</v>
      </c>
      <c r="C177" t="s">
        <v>790</v>
      </c>
      <c r="D177" t="s">
        <v>100</v>
      </c>
      <c r="E177" t="s">
        <v>123</v>
      </c>
      <c r="F177" t="s">
        <v>791</v>
      </c>
      <c r="G177" t="s">
        <v>127</v>
      </c>
      <c r="H177" t="s">
        <v>102</v>
      </c>
      <c r="I177" s="77">
        <v>460.46</v>
      </c>
      <c r="J177" s="77">
        <v>1686</v>
      </c>
      <c r="K177" s="77">
        <v>0</v>
      </c>
      <c r="L177" s="77">
        <v>7.7633555999999997</v>
      </c>
      <c r="M177" s="78">
        <v>1E-4</v>
      </c>
      <c r="N177" s="78">
        <v>2.9999999999999997E-4</v>
      </c>
      <c r="O177" s="78">
        <v>1E-4</v>
      </c>
    </row>
    <row r="178" spans="2:15">
      <c r="B178" t="s">
        <v>792</v>
      </c>
      <c r="C178" t="s">
        <v>793</v>
      </c>
      <c r="D178" t="s">
        <v>100</v>
      </c>
      <c r="E178" t="s">
        <v>123</v>
      </c>
      <c r="F178" t="s">
        <v>794</v>
      </c>
      <c r="G178" t="s">
        <v>127</v>
      </c>
      <c r="H178" t="s">
        <v>102</v>
      </c>
      <c r="I178" s="77">
        <v>4889.24</v>
      </c>
      <c r="J178" s="77">
        <v>369.5</v>
      </c>
      <c r="K178" s="77">
        <v>0</v>
      </c>
      <c r="L178" s="77">
        <v>18.065741800000001</v>
      </c>
      <c r="M178" s="78">
        <v>1E-4</v>
      </c>
      <c r="N178" s="78">
        <v>6.9999999999999999E-4</v>
      </c>
      <c r="O178" s="78">
        <v>2.0000000000000001E-4</v>
      </c>
    </row>
    <row r="179" spans="2:15">
      <c r="B179" t="s">
        <v>795</v>
      </c>
      <c r="C179" t="s">
        <v>796</v>
      </c>
      <c r="D179" t="s">
        <v>100</v>
      </c>
      <c r="E179" t="s">
        <v>123</v>
      </c>
      <c r="F179" t="s">
        <v>797</v>
      </c>
      <c r="G179" t="s">
        <v>127</v>
      </c>
      <c r="H179" t="s">
        <v>102</v>
      </c>
      <c r="I179" s="77">
        <v>735.4</v>
      </c>
      <c r="J179" s="77">
        <v>1352</v>
      </c>
      <c r="K179" s="77">
        <v>0</v>
      </c>
      <c r="L179" s="77">
        <v>9.9426079999999999</v>
      </c>
      <c r="M179" s="78">
        <v>1E-4</v>
      </c>
      <c r="N179" s="78">
        <v>4.0000000000000002E-4</v>
      </c>
      <c r="O179" s="78">
        <v>1E-4</v>
      </c>
    </row>
    <row r="180" spans="2:15">
      <c r="B180" t="s">
        <v>798</v>
      </c>
      <c r="C180" t="s">
        <v>799</v>
      </c>
      <c r="D180" t="s">
        <v>100</v>
      </c>
      <c r="E180" t="s">
        <v>123</v>
      </c>
      <c r="F180" t="s">
        <v>800</v>
      </c>
      <c r="G180" t="s">
        <v>128</v>
      </c>
      <c r="H180" t="s">
        <v>102</v>
      </c>
      <c r="I180" s="77">
        <v>1998.46</v>
      </c>
      <c r="J180" s="77">
        <v>982</v>
      </c>
      <c r="K180" s="77">
        <v>0</v>
      </c>
      <c r="L180" s="77">
        <v>19.6248772</v>
      </c>
      <c r="M180" s="78">
        <v>0</v>
      </c>
      <c r="N180" s="78">
        <v>8.0000000000000004E-4</v>
      </c>
      <c r="O180" s="78">
        <v>2.9999999999999997E-4</v>
      </c>
    </row>
    <row r="181" spans="2:15">
      <c r="B181" t="s">
        <v>801</v>
      </c>
      <c r="C181" t="s">
        <v>802</v>
      </c>
      <c r="D181" t="s">
        <v>100</v>
      </c>
      <c r="E181" t="s">
        <v>123</v>
      </c>
      <c r="F181" t="s">
        <v>803</v>
      </c>
      <c r="G181" t="s">
        <v>129</v>
      </c>
      <c r="H181" t="s">
        <v>102</v>
      </c>
      <c r="I181" s="77">
        <v>420.91</v>
      </c>
      <c r="J181" s="77">
        <v>2004</v>
      </c>
      <c r="K181" s="77">
        <v>0</v>
      </c>
      <c r="L181" s="77">
        <v>8.4350363999999995</v>
      </c>
      <c r="M181" s="78">
        <v>0</v>
      </c>
      <c r="N181" s="78">
        <v>2.9999999999999997E-4</v>
      </c>
      <c r="O181" s="78">
        <v>1E-4</v>
      </c>
    </row>
    <row r="182" spans="2:15">
      <c r="B182" t="s">
        <v>804</v>
      </c>
      <c r="C182" t="s">
        <v>805</v>
      </c>
      <c r="D182" t="s">
        <v>100</v>
      </c>
      <c r="E182" t="s">
        <v>123</v>
      </c>
      <c r="F182" t="s">
        <v>806</v>
      </c>
      <c r="G182" t="s">
        <v>129</v>
      </c>
      <c r="H182" t="s">
        <v>102</v>
      </c>
      <c r="I182" s="77">
        <v>8269.7099999999991</v>
      </c>
      <c r="J182" s="77">
        <v>26.7</v>
      </c>
      <c r="K182" s="77">
        <v>0</v>
      </c>
      <c r="L182" s="77">
        <v>2.2080125700000002</v>
      </c>
      <c r="M182" s="78">
        <v>1E-4</v>
      </c>
      <c r="N182" s="78">
        <v>1E-4</v>
      </c>
      <c r="O182" s="78">
        <v>0</v>
      </c>
    </row>
    <row r="183" spans="2:15">
      <c r="B183" t="s">
        <v>807</v>
      </c>
      <c r="C183" t="s">
        <v>808</v>
      </c>
      <c r="D183" t="s">
        <v>100</v>
      </c>
      <c r="E183" t="s">
        <v>123</v>
      </c>
      <c r="F183" t="s">
        <v>809</v>
      </c>
      <c r="G183" t="s">
        <v>129</v>
      </c>
      <c r="H183" t="s">
        <v>102</v>
      </c>
      <c r="I183" s="77">
        <v>1179.06</v>
      </c>
      <c r="J183" s="77">
        <v>71.8</v>
      </c>
      <c r="K183" s="77">
        <v>0</v>
      </c>
      <c r="L183" s="77">
        <v>0.84656507999999997</v>
      </c>
      <c r="M183" s="78">
        <v>0</v>
      </c>
      <c r="N183" s="78">
        <v>0</v>
      </c>
      <c r="O183" s="78">
        <v>0</v>
      </c>
    </row>
    <row r="184" spans="2:15">
      <c r="B184" s="79" t="s">
        <v>810</v>
      </c>
      <c r="E184" s="16"/>
      <c r="F184" s="16"/>
      <c r="G184" s="16"/>
      <c r="I184" s="81">
        <v>0</v>
      </c>
      <c r="K184" s="81">
        <v>0</v>
      </c>
      <c r="L184" s="81">
        <v>0</v>
      </c>
      <c r="N184" s="80">
        <v>0</v>
      </c>
      <c r="O184" s="80">
        <v>0</v>
      </c>
    </row>
    <row r="185" spans="2:15">
      <c r="B185" t="s">
        <v>211</v>
      </c>
      <c r="C185" t="s">
        <v>211</v>
      </c>
      <c r="E185" s="16"/>
      <c r="F185" s="16"/>
      <c r="G185" t="s">
        <v>211</v>
      </c>
      <c r="H185" t="s">
        <v>211</v>
      </c>
      <c r="I185" s="77">
        <v>0</v>
      </c>
      <c r="J185" s="77">
        <v>0</v>
      </c>
      <c r="L185" s="77">
        <v>0</v>
      </c>
      <c r="M185" s="78">
        <v>0</v>
      </c>
      <c r="N185" s="78">
        <v>0</v>
      </c>
      <c r="O185" s="78">
        <v>0</v>
      </c>
    </row>
    <row r="186" spans="2:15">
      <c r="B186" s="79" t="s">
        <v>225</v>
      </c>
      <c r="E186" s="16"/>
      <c r="F186" s="16"/>
      <c r="G186" s="16"/>
      <c r="I186" s="81">
        <v>62068.26</v>
      </c>
      <c r="K186" s="81">
        <v>3.6846299999999998</v>
      </c>
      <c r="L186" s="81">
        <v>6097.2436753634038</v>
      </c>
      <c r="N186" s="80">
        <v>0.24149999999999999</v>
      </c>
      <c r="O186" s="80">
        <v>7.9799999999999996E-2</v>
      </c>
    </row>
    <row r="187" spans="2:15">
      <c r="B187" s="79" t="s">
        <v>264</v>
      </c>
      <c r="E187" s="16"/>
      <c r="F187" s="16"/>
      <c r="G187" s="16"/>
      <c r="I187" s="81">
        <v>36416.58</v>
      </c>
      <c r="K187" s="81">
        <v>8.1499999999999993E-3</v>
      </c>
      <c r="L187" s="81">
        <v>2478.8184392471362</v>
      </c>
      <c r="N187" s="80">
        <v>9.8199999999999996E-2</v>
      </c>
      <c r="O187" s="80">
        <v>3.2399999999999998E-2</v>
      </c>
    </row>
    <row r="188" spans="2:15">
      <c r="B188" t="s">
        <v>811</v>
      </c>
      <c r="C188" t="s">
        <v>812</v>
      </c>
      <c r="D188" t="s">
        <v>813</v>
      </c>
      <c r="E188" t="s">
        <v>269</v>
      </c>
      <c r="F188" t="s">
        <v>814</v>
      </c>
      <c r="G188" t="s">
        <v>815</v>
      </c>
      <c r="H188" t="s">
        <v>106</v>
      </c>
      <c r="I188" s="77">
        <v>16.420000000000002</v>
      </c>
      <c r="J188" s="77">
        <v>6267</v>
      </c>
      <c r="K188" s="77">
        <v>0</v>
      </c>
      <c r="L188" s="77">
        <v>3.7992208488000001</v>
      </c>
      <c r="M188" s="78">
        <v>0</v>
      </c>
      <c r="N188" s="78">
        <v>2.0000000000000001E-4</v>
      </c>
      <c r="O188" s="78">
        <v>0</v>
      </c>
    </row>
    <row r="189" spans="2:15">
      <c r="B189" t="s">
        <v>816</v>
      </c>
      <c r="C189" t="s">
        <v>817</v>
      </c>
      <c r="D189" t="s">
        <v>818</v>
      </c>
      <c r="E189" t="s">
        <v>269</v>
      </c>
      <c r="F189" t="s">
        <v>819</v>
      </c>
      <c r="G189" t="s">
        <v>820</v>
      </c>
      <c r="H189" t="s">
        <v>106</v>
      </c>
      <c r="I189" s="77">
        <v>375.27</v>
      </c>
      <c r="J189" s="77">
        <v>2905</v>
      </c>
      <c r="K189" s="77">
        <v>0</v>
      </c>
      <c r="L189" s="77">
        <v>40.248683202000002</v>
      </c>
      <c r="M189" s="78">
        <v>0</v>
      </c>
      <c r="N189" s="78">
        <v>1.6000000000000001E-3</v>
      </c>
      <c r="O189" s="78">
        <v>5.0000000000000001E-4</v>
      </c>
    </row>
    <row r="190" spans="2:15">
      <c r="B190" t="s">
        <v>821</v>
      </c>
      <c r="C190" t="s">
        <v>822</v>
      </c>
      <c r="D190" t="s">
        <v>813</v>
      </c>
      <c r="E190" t="s">
        <v>269</v>
      </c>
      <c r="F190" t="s">
        <v>823</v>
      </c>
      <c r="G190" t="s">
        <v>824</v>
      </c>
      <c r="H190" t="s">
        <v>106</v>
      </c>
      <c r="I190" s="77">
        <v>125.21</v>
      </c>
      <c r="J190" s="77">
        <v>2563</v>
      </c>
      <c r="K190" s="77">
        <v>0</v>
      </c>
      <c r="L190" s="77">
        <v>11.848116451599999</v>
      </c>
      <c r="M190" s="78">
        <v>0</v>
      </c>
      <c r="N190" s="78">
        <v>5.0000000000000001E-4</v>
      </c>
      <c r="O190" s="78">
        <v>2.0000000000000001E-4</v>
      </c>
    </row>
    <row r="191" spans="2:15">
      <c r="B191" t="s">
        <v>825</v>
      </c>
      <c r="C191" t="s">
        <v>826</v>
      </c>
      <c r="D191" t="s">
        <v>818</v>
      </c>
      <c r="E191" t="s">
        <v>269</v>
      </c>
      <c r="F191" t="s">
        <v>827</v>
      </c>
      <c r="G191" t="s">
        <v>828</v>
      </c>
      <c r="H191" t="s">
        <v>106</v>
      </c>
      <c r="I191" s="77">
        <v>472.73</v>
      </c>
      <c r="J191" s="77">
        <v>3676</v>
      </c>
      <c r="K191" s="77">
        <v>0</v>
      </c>
      <c r="L191" s="77">
        <v>64.157932321600001</v>
      </c>
      <c r="M191" s="78">
        <v>0</v>
      </c>
      <c r="N191" s="78">
        <v>2.5000000000000001E-3</v>
      </c>
      <c r="O191" s="78">
        <v>8.0000000000000004E-4</v>
      </c>
    </row>
    <row r="192" spans="2:15">
      <c r="B192" t="s">
        <v>829</v>
      </c>
      <c r="C192" t="s">
        <v>830</v>
      </c>
      <c r="D192" t="s">
        <v>818</v>
      </c>
      <c r="E192" t="s">
        <v>269</v>
      </c>
      <c r="F192" t="s">
        <v>831</v>
      </c>
      <c r="G192" t="s">
        <v>832</v>
      </c>
      <c r="H192" t="s">
        <v>106</v>
      </c>
      <c r="I192" s="77">
        <v>771.39</v>
      </c>
      <c r="J192" s="77">
        <v>316</v>
      </c>
      <c r="K192" s="77">
        <v>0</v>
      </c>
      <c r="L192" s="77">
        <v>8.9995911407999998</v>
      </c>
      <c r="M192" s="78">
        <v>0</v>
      </c>
      <c r="N192" s="78">
        <v>4.0000000000000002E-4</v>
      </c>
      <c r="O192" s="78">
        <v>1E-4</v>
      </c>
    </row>
    <row r="193" spans="2:15">
      <c r="B193" t="s">
        <v>833</v>
      </c>
      <c r="C193" t="s">
        <v>834</v>
      </c>
      <c r="D193" t="s">
        <v>818</v>
      </c>
      <c r="E193" t="s">
        <v>269</v>
      </c>
      <c r="F193" t="s">
        <v>835</v>
      </c>
      <c r="G193" t="s">
        <v>832</v>
      </c>
      <c r="H193" t="s">
        <v>106</v>
      </c>
      <c r="I193" s="77">
        <v>437.71</v>
      </c>
      <c r="J193" s="77">
        <v>1074</v>
      </c>
      <c r="K193" s="77">
        <v>0</v>
      </c>
      <c r="L193" s="77">
        <v>17.356111936800001</v>
      </c>
      <c r="M193" s="78">
        <v>0</v>
      </c>
      <c r="N193" s="78">
        <v>6.9999999999999999E-4</v>
      </c>
      <c r="O193" s="78">
        <v>2.0000000000000001E-4</v>
      </c>
    </row>
    <row r="194" spans="2:15">
      <c r="B194" t="s">
        <v>836</v>
      </c>
      <c r="C194" t="s">
        <v>837</v>
      </c>
      <c r="D194" t="s">
        <v>813</v>
      </c>
      <c r="E194" t="s">
        <v>269</v>
      </c>
      <c r="F194" t="s">
        <v>838</v>
      </c>
      <c r="G194" t="s">
        <v>839</v>
      </c>
      <c r="H194" t="s">
        <v>106</v>
      </c>
      <c r="I194" s="77">
        <v>364.19</v>
      </c>
      <c r="J194" s="77">
        <v>4028</v>
      </c>
      <c r="K194" s="77">
        <v>0</v>
      </c>
      <c r="L194" s="77">
        <v>54.160064254399998</v>
      </c>
      <c r="M194" s="78">
        <v>0</v>
      </c>
      <c r="N194" s="78">
        <v>2.0999999999999999E-3</v>
      </c>
      <c r="O194" s="78">
        <v>6.9999999999999999E-4</v>
      </c>
    </row>
    <row r="195" spans="2:15">
      <c r="B195" t="s">
        <v>840</v>
      </c>
      <c r="C195" t="s">
        <v>841</v>
      </c>
      <c r="D195" t="s">
        <v>818</v>
      </c>
      <c r="E195" t="s">
        <v>269</v>
      </c>
      <c r="F195" t="s">
        <v>270</v>
      </c>
      <c r="G195" t="s">
        <v>271</v>
      </c>
      <c r="H195" t="s">
        <v>106</v>
      </c>
      <c r="I195" s="77">
        <v>170.72</v>
      </c>
      <c r="J195" s="77">
        <v>25396</v>
      </c>
      <c r="K195" s="77">
        <v>0</v>
      </c>
      <c r="L195" s="77">
        <v>160.07054103039999</v>
      </c>
      <c r="M195" s="78">
        <v>0</v>
      </c>
      <c r="N195" s="78">
        <v>6.3E-3</v>
      </c>
      <c r="O195" s="78">
        <v>2.0999999999999999E-3</v>
      </c>
    </row>
    <row r="196" spans="2:15">
      <c r="B196" t="s">
        <v>842</v>
      </c>
      <c r="C196" t="s">
        <v>843</v>
      </c>
      <c r="D196" t="s">
        <v>818</v>
      </c>
      <c r="E196" t="s">
        <v>269</v>
      </c>
      <c r="F196" t="s">
        <v>844</v>
      </c>
      <c r="G196" t="s">
        <v>845</v>
      </c>
      <c r="H196" t="s">
        <v>106</v>
      </c>
      <c r="I196" s="77">
        <v>156.71</v>
      </c>
      <c r="J196" s="77">
        <v>2882</v>
      </c>
      <c r="K196" s="77">
        <v>0</v>
      </c>
      <c r="L196" s="77">
        <v>16.674483082399998</v>
      </c>
      <c r="M196" s="78">
        <v>0</v>
      </c>
      <c r="N196" s="78">
        <v>6.9999999999999999E-4</v>
      </c>
      <c r="O196" s="78">
        <v>2.0000000000000001E-4</v>
      </c>
    </row>
    <row r="197" spans="2:15">
      <c r="B197" t="s">
        <v>846</v>
      </c>
      <c r="C197" t="s">
        <v>847</v>
      </c>
      <c r="D197" t="s">
        <v>818</v>
      </c>
      <c r="E197" t="s">
        <v>269</v>
      </c>
      <c r="F197" t="s">
        <v>848</v>
      </c>
      <c r="G197" t="s">
        <v>845</v>
      </c>
      <c r="H197" t="s">
        <v>106</v>
      </c>
      <c r="I197" s="77">
        <v>76.75</v>
      </c>
      <c r="J197" s="77">
        <v>16911</v>
      </c>
      <c r="K197" s="77">
        <v>0</v>
      </c>
      <c r="L197" s="77">
        <v>47.919178709999997</v>
      </c>
      <c r="M197" s="78">
        <v>0</v>
      </c>
      <c r="N197" s="78">
        <v>1.9E-3</v>
      </c>
      <c r="O197" s="78">
        <v>5.9999999999999995E-4</v>
      </c>
    </row>
    <row r="198" spans="2:15">
      <c r="B198" t="s">
        <v>849</v>
      </c>
      <c r="C198" t="s">
        <v>850</v>
      </c>
      <c r="D198" t="s">
        <v>813</v>
      </c>
      <c r="E198" t="s">
        <v>269</v>
      </c>
      <c r="F198" t="s">
        <v>851</v>
      </c>
      <c r="G198" t="s">
        <v>845</v>
      </c>
      <c r="H198" t="s">
        <v>106</v>
      </c>
      <c r="I198" s="77">
        <v>462.94</v>
      </c>
      <c r="J198" s="77">
        <v>485</v>
      </c>
      <c r="K198" s="77">
        <v>0</v>
      </c>
      <c r="L198" s="77">
        <v>8.2894962280000009</v>
      </c>
      <c r="M198" s="78">
        <v>0</v>
      </c>
      <c r="N198" s="78">
        <v>2.9999999999999997E-4</v>
      </c>
      <c r="O198" s="78">
        <v>1E-4</v>
      </c>
    </row>
    <row r="199" spans="2:15">
      <c r="B199" t="s">
        <v>852</v>
      </c>
      <c r="C199" t="s">
        <v>853</v>
      </c>
      <c r="D199" t="s">
        <v>813</v>
      </c>
      <c r="E199" t="s">
        <v>269</v>
      </c>
      <c r="F199" t="s">
        <v>854</v>
      </c>
      <c r="G199" t="s">
        <v>845</v>
      </c>
      <c r="H199" t="s">
        <v>106</v>
      </c>
      <c r="I199" s="77">
        <v>994.74</v>
      </c>
      <c r="J199" s="77">
        <v>650</v>
      </c>
      <c r="K199" s="77">
        <v>0</v>
      </c>
      <c r="L199" s="77">
        <v>23.871770519999998</v>
      </c>
      <c r="M199" s="78">
        <v>0</v>
      </c>
      <c r="N199" s="78">
        <v>8.9999999999999998E-4</v>
      </c>
      <c r="O199" s="78">
        <v>2.9999999999999997E-4</v>
      </c>
    </row>
    <row r="200" spans="2:15">
      <c r="B200" t="s">
        <v>855</v>
      </c>
      <c r="C200" t="s">
        <v>856</v>
      </c>
      <c r="D200" t="s">
        <v>818</v>
      </c>
      <c r="E200" t="s">
        <v>269</v>
      </c>
      <c r="F200" t="s">
        <v>857</v>
      </c>
      <c r="G200" t="s">
        <v>845</v>
      </c>
      <c r="H200" t="s">
        <v>120</v>
      </c>
      <c r="I200" s="77">
        <v>8336.77</v>
      </c>
      <c r="J200" s="77">
        <v>8.8000000000000007</v>
      </c>
      <c r="K200" s="77">
        <v>0</v>
      </c>
      <c r="L200" s="77">
        <v>1.7963805219360001</v>
      </c>
      <c r="M200" s="78">
        <v>0</v>
      </c>
      <c r="N200" s="78">
        <v>1E-4</v>
      </c>
      <c r="O200" s="78">
        <v>0</v>
      </c>
    </row>
    <row r="201" spans="2:15">
      <c r="B201" t="s">
        <v>858</v>
      </c>
      <c r="C201" t="s">
        <v>859</v>
      </c>
      <c r="D201" t="s">
        <v>818</v>
      </c>
      <c r="E201" t="s">
        <v>269</v>
      </c>
      <c r="F201" t="s">
        <v>860</v>
      </c>
      <c r="G201" t="s">
        <v>845</v>
      </c>
      <c r="H201" t="s">
        <v>106</v>
      </c>
      <c r="I201" s="77">
        <v>183.05</v>
      </c>
      <c r="J201" s="77">
        <v>7711</v>
      </c>
      <c r="K201" s="77">
        <v>0</v>
      </c>
      <c r="L201" s="77">
        <v>52.112526465999998</v>
      </c>
      <c r="M201" s="78">
        <v>0</v>
      </c>
      <c r="N201" s="78">
        <v>2.0999999999999999E-3</v>
      </c>
      <c r="O201" s="78">
        <v>6.9999999999999999E-4</v>
      </c>
    </row>
    <row r="202" spans="2:15">
      <c r="B202" t="s">
        <v>861</v>
      </c>
      <c r="C202" t="s">
        <v>862</v>
      </c>
      <c r="D202" t="s">
        <v>818</v>
      </c>
      <c r="E202" t="s">
        <v>269</v>
      </c>
      <c r="F202" t="s">
        <v>863</v>
      </c>
      <c r="G202" t="s">
        <v>845</v>
      </c>
      <c r="H202" t="s">
        <v>106</v>
      </c>
      <c r="I202" s="77">
        <v>65.19</v>
      </c>
      <c r="J202" s="77">
        <v>15379</v>
      </c>
      <c r="K202" s="77">
        <v>0</v>
      </c>
      <c r="L202" s="77">
        <v>37.014404809200002</v>
      </c>
      <c r="M202" s="78">
        <v>0</v>
      </c>
      <c r="N202" s="78">
        <v>1.5E-3</v>
      </c>
      <c r="O202" s="78">
        <v>5.0000000000000001E-4</v>
      </c>
    </row>
    <row r="203" spans="2:15">
      <c r="B203" t="s">
        <v>864</v>
      </c>
      <c r="C203" t="s">
        <v>865</v>
      </c>
      <c r="D203" t="s">
        <v>818</v>
      </c>
      <c r="E203" t="s">
        <v>269</v>
      </c>
      <c r="F203" t="s">
        <v>866</v>
      </c>
      <c r="G203" t="s">
        <v>845</v>
      </c>
      <c r="H203" t="s">
        <v>106</v>
      </c>
      <c r="I203" s="77">
        <v>103.44</v>
      </c>
      <c r="J203" s="77">
        <v>12794</v>
      </c>
      <c r="K203" s="77">
        <v>0</v>
      </c>
      <c r="L203" s="77">
        <v>48.860347411200003</v>
      </c>
      <c r="M203" s="78">
        <v>0</v>
      </c>
      <c r="N203" s="78">
        <v>1.9E-3</v>
      </c>
      <c r="O203" s="78">
        <v>5.9999999999999995E-4</v>
      </c>
    </row>
    <row r="204" spans="2:15">
      <c r="B204" t="s">
        <v>867</v>
      </c>
      <c r="C204" t="s">
        <v>868</v>
      </c>
      <c r="D204" t="s">
        <v>818</v>
      </c>
      <c r="E204" t="s">
        <v>269</v>
      </c>
      <c r="F204" t="s">
        <v>869</v>
      </c>
      <c r="G204" t="s">
        <v>870</v>
      </c>
      <c r="H204" t="s">
        <v>106</v>
      </c>
      <c r="I204" s="77">
        <v>877.56</v>
      </c>
      <c r="J204" s="77">
        <v>274</v>
      </c>
      <c r="K204" s="77">
        <v>0</v>
      </c>
      <c r="L204" s="77">
        <v>8.8774671648000005</v>
      </c>
      <c r="M204" s="78">
        <v>0</v>
      </c>
      <c r="N204" s="78">
        <v>4.0000000000000002E-4</v>
      </c>
      <c r="O204" s="78">
        <v>1E-4</v>
      </c>
    </row>
    <row r="205" spans="2:15">
      <c r="B205" t="s">
        <v>871</v>
      </c>
      <c r="C205" t="s">
        <v>872</v>
      </c>
      <c r="D205" t="s">
        <v>813</v>
      </c>
      <c r="E205" t="s">
        <v>269</v>
      </c>
      <c r="F205" t="s">
        <v>873</v>
      </c>
      <c r="G205" t="s">
        <v>870</v>
      </c>
      <c r="H205" t="s">
        <v>106</v>
      </c>
      <c r="I205" s="77">
        <v>1513.78</v>
      </c>
      <c r="J205" s="77">
        <v>283</v>
      </c>
      <c r="K205" s="77">
        <v>0</v>
      </c>
      <c r="L205" s="77">
        <v>15.8165184008</v>
      </c>
      <c r="M205" s="78">
        <v>0</v>
      </c>
      <c r="N205" s="78">
        <v>5.9999999999999995E-4</v>
      </c>
      <c r="O205" s="78">
        <v>2.0000000000000001E-4</v>
      </c>
    </row>
    <row r="206" spans="2:15">
      <c r="B206" t="s">
        <v>874</v>
      </c>
      <c r="C206" t="s">
        <v>875</v>
      </c>
      <c r="D206" t="s">
        <v>818</v>
      </c>
      <c r="E206" t="s">
        <v>269</v>
      </c>
      <c r="F206" t="s">
        <v>876</v>
      </c>
      <c r="G206" t="s">
        <v>870</v>
      </c>
      <c r="H206" t="s">
        <v>106</v>
      </c>
      <c r="I206" s="77">
        <v>466.09</v>
      </c>
      <c r="J206" s="77">
        <v>1795</v>
      </c>
      <c r="K206" s="77">
        <v>0</v>
      </c>
      <c r="L206" s="77">
        <v>30.888436826</v>
      </c>
      <c r="M206" s="78">
        <v>0</v>
      </c>
      <c r="N206" s="78">
        <v>1.1999999999999999E-3</v>
      </c>
      <c r="O206" s="78">
        <v>4.0000000000000002E-4</v>
      </c>
    </row>
    <row r="207" spans="2:15">
      <c r="B207" t="s">
        <v>877</v>
      </c>
      <c r="C207" t="s">
        <v>878</v>
      </c>
      <c r="D207" t="s">
        <v>813</v>
      </c>
      <c r="E207" t="s">
        <v>269</v>
      </c>
      <c r="F207" t="s">
        <v>879</v>
      </c>
      <c r="G207" t="s">
        <v>880</v>
      </c>
      <c r="H207" t="s">
        <v>106</v>
      </c>
      <c r="I207" s="77">
        <v>50.15</v>
      </c>
      <c r="J207" s="77">
        <v>1256</v>
      </c>
      <c r="K207" s="77">
        <v>0</v>
      </c>
      <c r="L207" s="77">
        <v>2.3255317280000001</v>
      </c>
      <c r="M207" s="78">
        <v>0</v>
      </c>
      <c r="N207" s="78">
        <v>1E-4</v>
      </c>
      <c r="O207" s="78">
        <v>0</v>
      </c>
    </row>
    <row r="208" spans="2:15">
      <c r="B208" t="s">
        <v>881</v>
      </c>
      <c r="C208" t="s">
        <v>882</v>
      </c>
      <c r="D208" t="s">
        <v>818</v>
      </c>
      <c r="E208" t="s">
        <v>269</v>
      </c>
      <c r="F208" t="s">
        <v>883</v>
      </c>
      <c r="G208" t="s">
        <v>123</v>
      </c>
      <c r="H208" t="s">
        <v>106</v>
      </c>
      <c r="I208" s="77">
        <v>752.19</v>
      </c>
      <c r="J208" s="77">
        <v>485</v>
      </c>
      <c r="K208" s="77">
        <v>0</v>
      </c>
      <c r="L208" s="77">
        <v>13.468864578</v>
      </c>
      <c r="M208" s="78">
        <v>0</v>
      </c>
      <c r="N208" s="78">
        <v>5.0000000000000001E-4</v>
      </c>
      <c r="O208" s="78">
        <v>2.0000000000000001E-4</v>
      </c>
    </row>
    <row r="209" spans="2:15">
      <c r="B209" t="s">
        <v>884</v>
      </c>
      <c r="C209" t="s">
        <v>885</v>
      </c>
      <c r="D209" t="s">
        <v>813</v>
      </c>
      <c r="E209" t="s">
        <v>269</v>
      </c>
      <c r="F209" t="s">
        <v>283</v>
      </c>
      <c r="G209" t="s">
        <v>276</v>
      </c>
      <c r="H209" t="s">
        <v>106</v>
      </c>
      <c r="I209" s="77">
        <v>704.25</v>
      </c>
      <c r="J209" s="77">
        <v>7977</v>
      </c>
      <c r="K209" s="77">
        <v>0</v>
      </c>
      <c r="L209" s="77">
        <v>207.40925906999999</v>
      </c>
      <c r="M209" s="78">
        <v>0</v>
      </c>
      <c r="N209" s="78">
        <v>8.2000000000000007E-3</v>
      </c>
      <c r="O209" s="78">
        <v>2.7000000000000001E-3</v>
      </c>
    </row>
    <row r="210" spans="2:15">
      <c r="B210" t="s">
        <v>886</v>
      </c>
      <c r="C210" t="s">
        <v>887</v>
      </c>
      <c r="D210" t="s">
        <v>818</v>
      </c>
      <c r="E210" t="s">
        <v>269</v>
      </c>
      <c r="F210" t="s">
        <v>300</v>
      </c>
      <c r="G210" t="s">
        <v>301</v>
      </c>
      <c r="H210" t="s">
        <v>106</v>
      </c>
      <c r="I210" s="77">
        <v>4.3899999999999997</v>
      </c>
      <c r="J210" s="77">
        <v>20996</v>
      </c>
      <c r="K210" s="77">
        <v>8.1499999999999993E-3</v>
      </c>
      <c r="L210" s="77">
        <v>3.4111564848000002</v>
      </c>
      <c r="M210" s="78">
        <v>0</v>
      </c>
      <c r="N210" s="78">
        <v>1E-4</v>
      </c>
      <c r="O210" s="78">
        <v>0</v>
      </c>
    </row>
    <row r="211" spans="2:15">
      <c r="B211" t="s">
        <v>888</v>
      </c>
      <c r="C211" t="s">
        <v>889</v>
      </c>
      <c r="D211" t="s">
        <v>818</v>
      </c>
      <c r="E211" t="s">
        <v>269</v>
      </c>
      <c r="F211" t="s">
        <v>347</v>
      </c>
      <c r="G211" t="s">
        <v>348</v>
      </c>
      <c r="H211" t="s">
        <v>106</v>
      </c>
      <c r="I211" s="77">
        <v>489.43</v>
      </c>
      <c r="J211" s="77">
        <v>3705</v>
      </c>
      <c r="K211" s="77">
        <v>0</v>
      </c>
      <c r="L211" s="77">
        <v>66.948444498000001</v>
      </c>
      <c r="M211" s="78">
        <v>0</v>
      </c>
      <c r="N211" s="78">
        <v>2.7000000000000001E-3</v>
      </c>
      <c r="O211" s="78">
        <v>8.9999999999999998E-4</v>
      </c>
    </row>
    <row r="212" spans="2:15">
      <c r="B212" t="s">
        <v>890</v>
      </c>
      <c r="C212" t="s">
        <v>891</v>
      </c>
      <c r="D212" t="s">
        <v>818</v>
      </c>
      <c r="E212" t="s">
        <v>269</v>
      </c>
      <c r="F212" t="s">
        <v>351</v>
      </c>
      <c r="G212" t="s">
        <v>348</v>
      </c>
      <c r="H212" t="s">
        <v>106</v>
      </c>
      <c r="I212" s="77">
        <v>659.22</v>
      </c>
      <c r="J212" s="77">
        <v>11437</v>
      </c>
      <c r="K212" s="77">
        <v>0</v>
      </c>
      <c r="L212" s="77">
        <v>278.35830824879997</v>
      </c>
      <c r="M212" s="78">
        <v>0</v>
      </c>
      <c r="N212" s="78">
        <v>1.0999999999999999E-2</v>
      </c>
      <c r="O212" s="78">
        <v>3.5999999999999999E-3</v>
      </c>
    </row>
    <row r="213" spans="2:15">
      <c r="B213" t="s">
        <v>892</v>
      </c>
      <c r="C213" t="s">
        <v>893</v>
      </c>
      <c r="D213" t="s">
        <v>818</v>
      </c>
      <c r="E213" t="s">
        <v>269</v>
      </c>
      <c r="F213" t="s">
        <v>471</v>
      </c>
      <c r="G213" t="s">
        <v>348</v>
      </c>
      <c r="H213" t="s">
        <v>106</v>
      </c>
      <c r="I213" s="77">
        <v>960.28</v>
      </c>
      <c r="J213" s="77">
        <v>3554</v>
      </c>
      <c r="K213" s="77">
        <v>0</v>
      </c>
      <c r="L213" s="77">
        <v>126.0018726304</v>
      </c>
      <c r="M213" s="78">
        <v>0</v>
      </c>
      <c r="N213" s="78">
        <v>5.0000000000000001E-3</v>
      </c>
      <c r="O213" s="78">
        <v>1.6000000000000001E-3</v>
      </c>
    </row>
    <row r="214" spans="2:15">
      <c r="B214" t="s">
        <v>894</v>
      </c>
      <c r="C214" t="s">
        <v>895</v>
      </c>
      <c r="D214" t="s">
        <v>813</v>
      </c>
      <c r="E214" t="s">
        <v>269</v>
      </c>
      <c r="F214" t="s">
        <v>384</v>
      </c>
      <c r="G214" t="s">
        <v>385</v>
      </c>
      <c r="H214" t="s">
        <v>106</v>
      </c>
      <c r="I214" s="77">
        <v>14813.63</v>
      </c>
      <c r="J214" s="77">
        <v>757</v>
      </c>
      <c r="K214" s="77">
        <v>0</v>
      </c>
      <c r="L214" s="77">
        <v>414.01784923719998</v>
      </c>
      <c r="M214" s="78">
        <v>0</v>
      </c>
      <c r="N214" s="78">
        <v>1.6400000000000001E-2</v>
      </c>
      <c r="O214" s="78">
        <v>5.4000000000000003E-3</v>
      </c>
    </row>
    <row r="215" spans="2:15">
      <c r="B215" t="s">
        <v>896</v>
      </c>
      <c r="C215" t="s">
        <v>897</v>
      </c>
      <c r="D215" t="s">
        <v>818</v>
      </c>
      <c r="E215" t="s">
        <v>269</v>
      </c>
      <c r="F215" t="s">
        <v>388</v>
      </c>
      <c r="G215" t="s">
        <v>129</v>
      </c>
      <c r="H215" t="s">
        <v>106</v>
      </c>
      <c r="I215" s="77">
        <v>755.18</v>
      </c>
      <c r="J215" s="77">
        <v>20490</v>
      </c>
      <c r="K215" s="77">
        <v>0</v>
      </c>
      <c r="L215" s="77">
        <v>571.28672234400005</v>
      </c>
      <c r="M215" s="78">
        <v>0</v>
      </c>
      <c r="N215" s="78">
        <v>2.2599999999999999E-2</v>
      </c>
      <c r="O215" s="78">
        <v>7.4999999999999997E-3</v>
      </c>
    </row>
    <row r="216" spans="2:15">
      <c r="B216" t="s">
        <v>898</v>
      </c>
      <c r="C216" t="s">
        <v>899</v>
      </c>
      <c r="D216" t="s">
        <v>818</v>
      </c>
      <c r="E216" t="s">
        <v>269</v>
      </c>
      <c r="F216" t="s">
        <v>900</v>
      </c>
      <c r="G216" t="s">
        <v>129</v>
      </c>
      <c r="H216" t="s">
        <v>106</v>
      </c>
      <c r="I216" s="77">
        <v>29.23</v>
      </c>
      <c r="J216" s="77">
        <v>2664</v>
      </c>
      <c r="K216" s="77">
        <v>0</v>
      </c>
      <c r="L216" s="77">
        <v>2.8749131424000001</v>
      </c>
      <c r="M216" s="78">
        <v>0</v>
      </c>
      <c r="N216" s="78">
        <v>1E-4</v>
      </c>
      <c r="O216" s="78">
        <v>0</v>
      </c>
    </row>
    <row r="217" spans="2:15">
      <c r="B217" t="s">
        <v>901</v>
      </c>
      <c r="C217" t="s">
        <v>902</v>
      </c>
      <c r="D217" t="s">
        <v>818</v>
      </c>
      <c r="E217" t="s">
        <v>269</v>
      </c>
      <c r="F217" t="s">
        <v>576</v>
      </c>
      <c r="G217" t="s">
        <v>129</v>
      </c>
      <c r="H217" t="s">
        <v>106</v>
      </c>
      <c r="I217" s="77">
        <v>1227.97</v>
      </c>
      <c r="J217" s="77">
        <v>3087</v>
      </c>
      <c r="K217" s="77">
        <v>0</v>
      </c>
      <c r="L217" s="77">
        <v>139.95424595879999</v>
      </c>
      <c r="M217" s="78">
        <v>0</v>
      </c>
      <c r="N217" s="78">
        <v>5.4999999999999997E-3</v>
      </c>
      <c r="O217" s="78">
        <v>1.8E-3</v>
      </c>
    </row>
    <row r="218" spans="2:15">
      <c r="B218" s="79" t="s">
        <v>265</v>
      </c>
      <c r="E218" s="16"/>
      <c r="F218" s="16"/>
      <c r="G218" s="16"/>
      <c r="I218" s="81">
        <v>25651.68</v>
      </c>
      <c r="K218" s="81">
        <v>3.6764800000000002</v>
      </c>
      <c r="L218" s="81">
        <v>3618.425236116268</v>
      </c>
      <c r="N218" s="80">
        <v>0.14330000000000001</v>
      </c>
      <c r="O218" s="80">
        <v>4.7300000000000002E-2</v>
      </c>
    </row>
    <row r="219" spans="2:15">
      <c r="B219" t="s">
        <v>903</v>
      </c>
      <c r="C219" t="s">
        <v>904</v>
      </c>
      <c r="D219" t="s">
        <v>818</v>
      </c>
      <c r="E219" t="s">
        <v>269</v>
      </c>
      <c r="F219" t="s">
        <v>905</v>
      </c>
      <c r="G219" t="s">
        <v>815</v>
      </c>
      <c r="H219" t="s">
        <v>106</v>
      </c>
      <c r="I219" s="77">
        <v>54.76</v>
      </c>
      <c r="J219" s="77">
        <v>25750</v>
      </c>
      <c r="K219" s="77">
        <v>0</v>
      </c>
      <c r="L219" s="77">
        <v>52.059784399999998</v>
      </c>
      <c r="M219" s="78">
        <v>0</v>
      </c>
      <c r="N219" s="78">
        <v>2.0999999999999999E-3</v>
      </c>
      <c r="O219" s="78">
        <v>6.9999999999999999E-4</v>
      </c>
    </row>
    <row r="220" spans="2:15">
      <c r="B220" t="s">
        <v>906</v>
      </c>
      <c r="C220" t="s">
        <v>907</v>
      </c>
      <c r="D220" t="s">
        <v>813</v>
      </c>
      <c r="E220" t="s">
        <v>269</v>
      </c>
      <c r="F220" t="s">
        <v>908</v>
      </c>
      <c r="G220" t="s">
        <v>909</v>
      </c>
      <c r="H220" t="s">
        <v>106</v>
      </c>
      <c r="I220" s="77">
        <v>616</v>
      </c>
      <c r="J220" s="77">
        <v>2866</v>
      </c>
      <c r="K220" s="77">
        <v>0</v>
      </c>
      <c r="L220" s="77">
        <v>65.180635519999996</v>
      </c>
      <c r="M220" s="78">
        <v>0</v>
      </c>
      <c r="N220" s="78">
        <v>2.5999999999999999E-3</v>
      </c>
      <c r="O220" s="78">
        <v>8.9999999999999998E-4</v>
      </c>
    </row>
    <row r="221" spans="2:15">
      <c r="B221" t="s">
        <v>910</v>
      </c>
      <c r="C221" t="s">
        <v>911</v>
      </c>
      <c r="D221" t="s">
        <v>813</v>
      </c>
      <c r="E221" t="s">
        <v>269</v>
      </c>
      <c r="F221" t="s">
        <v>912</v>
      </c>
      <c r="G221" t="s">
        <v>909</v>
      </c>
      <c r="H221" t="s">
        <v>106</v>
      </c>
      <c r="I221" s="77">
        <v>126.62</v>
      </c>
      <c r="J221" s="77">
        <v>14343</v>
      </c>
      <c r="K221" s="77">
        <v>0</v>
      </c>
      <c r="L221" s="77">
        <v>67.050805567200001</v>
      </c>
      <c r="M221" s="78">
        <v>0</v>
      </c>
      <c r="N221" s="78">
        <v>2.7000000000000001E-3</v>
      </c>
      <c r="O221" s="78">
        <v>8.9999999999999998E-4</v>
      </c>
    </row>
    <row r="222" spans="2:15">
      <c r="B222" t="s">
        <v>913</v>
      </c>
      <c r="C222" t="s">
        <v>914</v>
      </c>
      <c r="D222" t="s">
        <v>813</v>
      </c>
      <c r="E222" t="s">
        <v>269</v>
      </c>
      <c r="F222" t="s">
        <v>915</v>
      </c>
      <c r="G222" t="s">
        <v>820</v>
      </c>
      <c r="H222" t="s">
        <v>106</v>
      </c>
      <c r="I222" s="77">
        <v>118.41</v>
      </c>
      <c r="J222" s="77">
        <v>12925</v>
      </c>
      <c r="K222" s="77">
        <v>0</v>
      </c>
      <c r="L222" s="77">
        <v>56.504186310000001</v>
      </c>
      <c r="M222" s="78">
        <v>0</v>
      </c>
      <c r="N222" s="78">
        <v>2.2000000000000001E-3</v>
      </c>
      <c r="O222" s="78">
        <v>6.9999999999999999E-4</v>
      </c>
    </row>
    <row r="223" spans="2:15">
      <c r="B223" t="s">
        <v>916</v>
      </c>
      <c r="C223" t="s">
        <v>917</v>
      </c>
      <c r="D223" t="s">
        <v>123</v>
      </c>
      <c r="E223" t="s">
        <v>269</v>
      </c>
      <c r="F223" t="s">
        <v>918</v>
      </c>
      <c r="G223" t="s">
        <v>820</v>
      </c>
      <c r="H223" t="s">
        <v>110</v>
      </c>
      <c r="I223" s="77">
        <v>131.02000000000001</v>
      </c>
      <c r="J223" s="77">
        <v>13066</v>
      </c>
      <c r="K223" s="77">
        <v>0</v>
      </c>
      <c r="L223" s="77">
        <v>69.048069844880004</v>
      </c>
      <c r="M223" s="78">
        <v>0</v>
      </c>
      <c r="N223" s="78">
        <v>2.7000000000000001E-3</v>
      </c>
      <c r="O223" s="78">
        <v>8.9999999999999998E-4</v>
      </c>
    </row>
    <row r="224" spans="2:15">
      <c r="B224" t="s">
        <v>919</v>
      </c>
      <c r="C224" t="s">
        <v>920</v>
      </c>
      <c r="D224" t="s">
        <v>813</v>
      </c>
      <c r="E224" t="s">
        <v>269</v>
      </c>
      <c r="F224" t="s">
        <v>921</v>
      </c>
      <c r="G224" t="s">
        <v>820</v>
      </c>
      <c r="H224" t="s">
        <v>106</v>
      </c>
      <c r="I224" s="77">
        <v>203.28</v>
      </c>
      <c r="J224" s="77">
        <v>21183</v>
      </c>
      <c r="K224" s="77">
        <v>0</v>
      </c>
      <c r="L224" s="77">
        <v>158.9804824608</v>
      </c>
      <c r="M224" s="78">
        <v>0</v>
      </c>
      <c r="N224" s="78">
        <v>6.3E-3</v>
      </c>
      <c r="O224" s="78">
        <v>2.0999999999999999E-3</v>
      </c>
    </row>
    <row r="225" spans="2:15">
      <c r="B225" t="s">
        <v>922</v>
      </c>
      <c r="C225" t="s">
        <v>923</v>
      </c>
      <c r="D225" t="s">
        <v>123</v>
      </c>
      <c r="E225" t="s">
        <v>269</v>
      </c>
      <c r="F225" t="s">
        <v>924</v>
      </c>
      <c r="G225" t="s">
        <v>820</v>
      </c>
      <c r="H225" t="s">
        <v>110</v>
      </c>
      <c r="I225" s="77">
        <v>208.76</v>
      </c>
      <c r="J225" s="77">
        <v>9570</v>
      </c>
      <c r="K225" s="77">
        <v>0</v>
      </c>
      <c r="L225" s="77">
        <v>80.580604288800004</v>
      </c>
      <c r="M225" s="78">
        <v>0</v>
      </c>
      <c r="N225" s="78">
        <v>3.2000000000000002E-3</v>
      </c>
      <c r="O225" s="78">
        <v>1.1000000000000001E-3</v>
      </c>
    </row>
    <row r="226" spans="2:15">
      <c r="B226" t="s">
        <v>925</v>
      </c>
      <c r="C226" t="s">
        <v>926</v>
      </c>
      <c r="D226" t="s">
        <v>813</v>
      </c>
      <c r="E226" t="s">
        <v>269</v>
      </c>
      <c r="F226" t="s">
        <v>927</v>
      </c>
      <c r="G226" t="s">
        <v>820</v>
      </c>
      <c r="H226" t="s">
        <v>106</v>
      </c>
      <c r="I226" s="77">
        <v>191.65</v>
      </c>
      <c r="J226" s="77">
        <v>8922</v>
      </c>
      <c r="K226" s="77">
        <v>0</v>
      </c>
      <c r="L226" s="77">
        <v>63.129555996000001</v>
      </c>
      <c r="M226" s="78">
        <v>0</v>
      </c>
      <c r="N226" s="78">
        <v>2.5000000000000001E-3</v>
      </c>
      <c r="O226" s="78">
        <v>8.0000000000000004E-4</v>
      </c>
    </row>
    <row r="227" spans="2:15">
      <c r="B227" t="s">
        <v>928</v>
      </c>
      <c r="C227" t="s">
        <v>929</v>
      </c>
      <c r="D227" t="s">
        <v>818</v>
      </c>
      <c r="E227" t="s">
        <v>269</v>
      </c>
      <c r="F227" t="s">
        <v>930</v>
      </c>
      <c r="G227" t="s">
        <v>820</v>
      </c>
      <c r="H227" t="s">
        <v>106</v>
      </c>
      <c r="I227" s="77">
        <v>322.35000000000002</v>
      </c>
      <c r="J227" s="77">
        <v>1725</v>
      </c>
      <c r="K227" s="77">
        <v>0</v>
      </c>
      <c r="L227" s="77">
        <v>20.529504450000001</v>
      </c>
      <c r="M227" s="78">
        <v>0</v>
      </c>
      <c r="N227" s="78">
        <v>8.0000000000000004E-4</v>
      </c>
      <c r="O227" s="78">
        <v>2.9999999999999997E-4</v>
      </c>
    </row>
    <row r="228" spans="2:15">
      <c r="B228" t="s">
        <v>931</v>
      </c>
      <c r="C228" t="s">
        <v>932</v>
      </c>
      <c r="D228" t="s">
        <v>813</v>
      </c>
      <c r="E228" t="s">
        <v>269</v>
      </c>
      <c r="F228" t="s">
        <v>933</v>
      </c>
      <c r="G228" t="s">
        <v>820</v>
      </c>
      <c r="H228" t="s">
        <v>106</v>
      </c>
      <c r="I228" s="77">
        <v>246.4</v>
      </c>
      <c r="J228" s="77">
        <v>9780</v>
      </c>
      <c r="K228" s="77">
        <v>0</v>
      </c>
      <c r="L228" s="77">
        <v>88.969520639999999</v>
      </c>
      <c r="M228" s="78">
        <v>0</v>
      </c>
      <c r="N228" s="78">
        <v>3.5000000000000001E-3</v>
      </c>
      <c r="O228" s="78">
        <v>1.1999999999999999E-3</v>
      </c>
    </row>
    <row r="229" spans="2:15">
      <c r="B229" t="s">
        <v>934</v>
      </c>
      <c r="C229" t="s">
        <v>935</v>
      </c>
      <c r="D229" t="s">
        <v>123</v>
      </c>
      <c r="E229" t="s">
        <v>269</v>
      </c>
      <c r="F229" t="s">
        <v>936</v>
      </c>
      <c r="G229" t="s">
        <v>820</v>
      </c>
      <c r="H229" t="s">
        <v>110</v>
      </c>
      <c r="I229" s="77">
        <v>458.58</v>
      </c>
      <c r="J229" s="77">
        <v>10562</v>
      </c>
      <c r="K229" s="77">
        <v>0</v>
      </c>
      <c r="L229" s="77">
        <v>195.35861473464001</v>
      </c>
      <c r="M229" s="78">
        <v>0</v>
      </c>
      <c r="N229" s="78">
        <v>7.7000000000000002E-3</v>
      </c>
      <c r="O229" s="78">
        <v>2.5999999999999999E-3</v>
      </c>
    </row>
    <row r="230" spans="2:15">
      <c r="B230" t="s">
        <v>937</v>
      </c>
      <c r="C230" t="s">
        <v>938</v>
      </c>
      <c r="D230" t="s">
        <v>818</v>
      </c>
      <c r="E230" t="s">
        <v>269</v>
      </c>
      <c r="F230" t="s">
        <v>939</v>
      </c>
      <c r="G230" t="s">
        <v>940</v>
      </c>
      <c r="H230" t="s">
        <v>106</v>
      </c>
      <c r="I230" s="77">
        <v>0.05</v>
      </c>
      <c r="J230" s="77">
        <v>51226000</v>
      </c>
      <c r="K230" s="77">
        <v>0</v>
      </c>
      <c r="L230" s="77">
        <v>94.563196000000005</v>
      </c>
      <c r="M230" s="78">
        <v>0</v>
      </c>
      <c r="N230" s="78">
        <v>3.7000000000000002E-3</v>
      </c>
      <c r="O230" s="78">
        <v>1.1999999999999999E-3</v>
      </c>
    </row>
    <row r="231" spans="2:15">
      <c r="B231" t="s">
        <v>941</v>
      </c>
      <c r="C231" t="s">
        <v>942</v>
      </c>
      <c r="D231" t="s">
        <v>813</v>
      </c>
      <c r="E231" t="s">
        <v>269</v>
      </c>
      <c r="F231" t="s">
        <v>943</v>
      </c>
      <c r="G231" t="s">
        <v>940</v>
      </c>
      <c r="H231" t="s">
        <v>106</v>
      </c>
      <c r="I231" s="77">
        <v>40.520000000000003</v>
      </c>
      <c r="J231" s="77">
        <v>68821</v>
      </c>
      <c r="K231" s="77">
        <v>0</v>
      </c>
      <c r="L231" s="77">
        <v>102.9561058864</v>
      </c>
      <c r="M231" s="78">
        <v>0</v>
      </c>
      <c r="N231" s="78">
        <v>4.1000000000000003E-3</v>
      </c>
      <c r="O231" s="78">
        <v>1.2999999999999999E-3</v>
      </c>
    </row>
    <row r="232" spans="2:15">
      <c r="B232" t="s">
        <v>944</v>
      </c>
      <c r="C232" t="s">
        <v>945</v>
      </c>
      <c r="D232" t="s">
        <v>818</v>
      </c>
      <c r="E232" t="s">
        <v>269</v>
      </c>
      <c r="F232" t="s">
        <v>946</v>
      </c>
      <c r="G232" t="s">
        <v>940</v>
      </c>
      <c r="H232" t="s">
        <v>106</v>
      </c>
      <c r="I232" s="77">
        <v>626.83000000000004</v>
      </c>
      <c r="J232" s="77">
        <v>1092</v>
      </c>
      <c r="K232" s="77">
        <v>0</v>
      </c>
      <c r="L232" s="77">
        <v>25.271679451200001</v>
      </c>
      <c r="M232" s="78">
        <v>1E-4</v>
      </c>
      <c r="N232" s="78">
        <v>1E-3</v>
      </c>
      <c r="O232" s="78">
        <v>2.9999999999999997E-4</v>
      </c>
    </row>
    <row r="233" spans="2:15">
      <c r="B233" t="s">
        <v>947</v>
      </c>
      <c r="C233" t="s">
        <v>948</v>
      </c>
      <c r="D233" t="s">
        <v>813</v>
      </c>
      <c r="E233" t="s">
        <v>269</v>
      </c>
      <c r="F233" t="s">
        <v>949</v>
      </c>
      <c r="G233" t="s">
        <v>940</v>
      </c>
      <c r="H233" t="s">
        <v>106</v>
      </c>
      <c r="I233" s="77">
        <v>375.88</v>
      </c>
      <c r="J233" s="77">
        <v>8524</v>
      </c>
      <c r="K233" s="77">
        <v>0</v>
      </c>
      <c r="L233" s="77">
        <v>118.2917213504</v>
      </c>
      <c r="M233" s="78">
        <v>0</v>
      </c>
      <c r="N233" s="78">
        <v>4.7000000000000002E-3</v>
      </c>
      <c r="O233" s="78">
        <v>1.5E-3</v>
      </c>
    </row>
    <row r="234" spans="2:15">
      <c r="B234" t="s">
        <v>950</v>
      </c>
      <c r="C234" t="s">
        <v>951</v>
      </c>
      <c r="D234" t="s">
        <v>952</v>
      </c>
      <c r="E234" t="s">
        <v>269</v>
      </c>
      <c r="F234" t="s">
        <v>333</v>
      </c>
      <c r="G234" t="s">
        <v>953</v>
      </c>
      <c r="H234" t="s">
        <v>113</v>
      </c>
      <c r="I234" s="77">
        <v>2487.4299999999998</v>
      </c>
      <c r="J234" s="77">
        <v>1006</v>
      </c>
      <c r="K234" s="77">
        <v>2.7610399999999999</v>
      </c>
      <c r="L234" s="77">
        <v>119.66353891385999</v>
      </c>
      <c r="M234" s="78">
        <v>0</v>
      </c>
      <c r="N234" s="78">
        <v>4.7000000000000002E-3</v>
      </c>
      <c r="O234" s="78">
        <v>1.6000000000000001E-3</v>
      </c>
    </row>
    <row r="235" spans="2:15">
      <c r="B235" t="s">
        <v>954</v>
      </c>
      <c r="C235" t="s">
        <v>955</v>
      </c>
      <c r="D235" t="s">
        <v>818</v>
      </c>
      <c r="E235" t="s">
        <v>269</v>
      </c>
      <c r="F235" t="s">
        <v>956</v>
      </c>
      <c r="G235" t="s">
        <v>957</v>
      </c>
      <c r="H235" t="s">
        <v>106</v>
      </c>
      <c r="I235" s="77">
        <v>46.54</v>
      </c>
      <c r="J235" s="77">
        <v>53169</v>
      </c>
      <c r="K235" s="77">
        <v>0</v>
      </c>
      <c r="L235" s="77">
        <v>91.357995799199998</v>
      </c>
      <c r="M235" s="78">
        <v>0</v>
      </c>
      <c r="N235" s="78">
        <v>3.5999999999999999E-3</v>
      </c>
      <c r="O235" s="78">
        <v>1.1999999999999999E-3</v>
      </c>
    </row>
    <row r="236" spans="2:15">
      <c r="B236" t="s">
        <v>958</v>
      </c>
      <c r="C236" t="s">
        <v>959</v>
      </c>
      <c r="D236" t="s">
        <v>818</v>
      </c>
      <c r="E236" t="s">
        <v>269</v>
      </c>
      <c r="F236" t="s">
        <v>960</v>
      </c>
      <c r="G236" t="s">
        <v>828</v>
      </c>
      <c r="H236" t="s">
        <v>106</v>
      </c>
      <c r="I236" s="77">
        <v>1253.6500000000001</v>
      </c>
      <c r="J236" s="77">
        <v>128</v>
      </c>
      <c r="K236" s="77">
        <v>0</v>
      </c>
      <c r="L236" s="77">
        <v>5.9244490240000003</v>
      </c>
      <c r="M236" s="78">
        <v>0</v>
      </c>
      <c r="N236" s="78">
        <v>2.0000000000000001E-4</v>
      </c>
      <c r="O236" s="78">
        <v>1E-4</v>
      </c>
    </row>
    <row r="237" spans="2:15">
      <c r="B237" t="s">
        <v>961</v>
      </c>
      <c r="C237" t="s">
        <v>962</v>
      </c>
      <c r="D237" t="s">
        <v>818</v>
      </c>
      <c r="E237" t="s">
        <v>269</v>
      </c>
      <c r="F237" t="s">
        <v>963</v>
      </c>
      <c r="G237" t="s">
        <v>964</v>
      </c>
      <c r="H237" t="s">
        <v>106</v>
      </c>
      <c r="I237" s="77">
        <v>304.49</v>
      </c>
      <c r="J237" s="77">
        <v>12001</v>
      </c>
      <c r="K237" s="77">
        <v>0</v>
      </c>
      <c r="L237" s="77">
        <v>134.91249137080001</v>
      </c>
      <c r="M237" s="78">
        <v>0</v>
      </c>
      <c r="N237" s="78">
        <v>5.3E-3</v>
      </c>
      <c r="O237" s="78">
        <v>1.8E-3</v>
      </c>
    </row>
    <row r="238" spans="2:15">
      <c r="B238" t="s">
        <v>965</v>
      </c>
      <c r="C238" t="s">
        <v>966</v>
      </c>
      <c r="D238" t="s">
        <v>813</v>
      </c>
      <c r="E238" t="s">
        <v>269</v>
      </c>
      <c r="F238" t="s">
        <v>967</v>
      </c>
      <c r="G238" t="s">
        <v>964</v>
      </c>
      <c r="H238" t="s">
        <v>106</v>
      </c>
      <c r="I238" s="77">
        <v>1920.11</v>
      </c>
      <c r="J238" s="77">
        <v>323</v>
      </c>
      <c r="K238" s="77">
        <v>0</v>
      </c>
      <c r="L238" s="77">
        <v>22.8976189676</v>
      </c>
      <c r="M238" s="78">
        <v>0</v>
      </c>
      <c r="N238" s="78">
        <v>8.9999999999999998E-4</v>
      </c>
      <c r="O238" s="78">
        <v>2.9999999999999997E-4</v>
      </c>
    </row>
    <row r="239" spans="2:15">
      <c r="B239" t="s">
        <v>968</v>
      </c>
      <c r="C239" t="s">
        <v>969</v>
      </c>
      <c r="D239" t="s">
        <v>818</v>
      </c>
      <c r="E239" t="s">
        <v>269</v>
      </c>
      <c r="F239" t="s">
        <v>970</v>
      </c>
      <c r="G239" t="s">
        <v>964</v>
      </c>
      <c r="H239" t="s">
        <v>106</v>
      </c>
      <c r="I239" s="77">
        <v>108.14</v>
      </c>
      <c r="J239" s="77">
        <v>28153</v>
      </c>
      <c r="K239" s="77">
        <v>0</v>
      </c>
      <c r="L239" s="77">
        <v>112.4016633064</v>
      </c>
      <c r="M239" s="78">
        <v>0</v>
      </c>
      <c r="N239" s="78">
        <v>4.4999999999999997E-3</v>
      </c>
      <c r="O239" s="78">
        <v>1.5E-3</v>
      </c>
    </row>
    <row r="240" spans="2:15">
      <c r="B240" t="s">
        <v>971</v>
      </c>
      <c r="C240" t="s">
        <v>972</v>
      </c>
      <c r="D240" t="s">
        <v>813</v>
      </c>
      <c r="E240" t="s">
        <v>269</v>
      </c>
      <c r="F240" t="s">
        <v>973</v>
      </c>
      <c r="G240" t="s">
        <v>832</v>
      </c>
      <c r="H240" t="s">
        <v>106</v>
      </c>
      <c r="I240" s="77">
        <v>1223.1099999999999</v>
      </c>
      <c r="J240" s="77">
        <v>3612</v>
      </c>
      <c r="K240" s="77">
        <v>0</v>
      </c>
      <c r="L240" s="77">
        <v>163.10788297440001</v>
      </c>
      <c r="M240" s="78">
        <v>0</v>
      </c>
      <c r="N240" s="78">
        <v>6.4999999999999997E-3</v>
      </c>
      <c r="O240" s="78">
        <v>2.0999999999999999E-3</v>
      </c>
    </row>
    <row r="241" spans="2:15">
      <c r="B241" t="s">
        <v>974</v>
      </c>
      <c r="C241" t="s">
        <v>975</v>
      </c>
      <c r="D241" t="s">
        <v>123</v>
      </c>
      <c r="E241" t="s">
        <v>269</v>
      </c>
      <c r="F241" t="s">
        <v>976</v>
      </c>
      <c r="G241" t="s">
        <v>977</v>
      </c>
      <c r="H241" t="s">
        <v>110</v>
      </c>
      <c r="I241" s="77">
        <v>11972.36</v>
      </c>
      <c r="J241" s="77">
        <v>107.2</v>
      </c>
      <c r="K241" s="77">
        <v>0</v>
      </c>
      <c r="L241" s="77">
        <v>51.766147635327997</v>
      </c>
      <c r="M241" s="78">
        <v>0</v>
      </c>
      <c r="N241" s="78">
        <v>2.0999999999999999E-3</v>
      </c>
      <c r="O241" s="78">
        <v>6.9999999999999999E-4</v>
      </c>
    </row>
    <row r="242" spans="2:15">
      <c r="B242" t="s">
        <v>978</v>
      </c>
      <c r="C242" t="s">
        <v>979</v>
      </c>
      <c r="D242" t="s">
        <v>818</v>
      </c>
      <c r="E242" t="s">
        <v>269</v>
      </c>
      <c r="F242" t="s">
        <v>980</v>
      </c>
      <c r="G242" t="s">
        <v>839</v>
      </c>
      <c r="H242" t="s">
        <v>106</v>
      </c>
      <c r="I242" s="77">
        <v>92.4</v>
      </c>
      <c r="J242" s="77">
        <v>12790</v>
      </c>
      <c r="K242" s="77">
        <v>0</v>
      </c>
      <c r="L242" s="77">
        <v>43.631908320000001</v>
      </c>
      <c r="M242" s="78">
        <v>0</v>
      </c>
      <c r="N242" s="78">
        <v>1.6999999999999999E-3</v>
      </c>
      <c r="O242" s="78">
        <v>5.9999999999999995E-4</v>
      </c>
    </row>
    <row r="243" spans="2:15">
      <c r="B243" t="s">
        <v>981</v>
      </c>
      <c r="C243" t="s">
        <v>982</v>
      </c>
      <c r="D243" t="s">
        <v>813</v>
      </c>
      <c r="E243" t="s">
        <v>269</v>
      </c>
      <c r="F243" t="s">
        <v>983</v>
      </c>
      <c r="G243" t="s">
        <v>839</v>
      </c>
      <c r="H243" t="s">
        <v>106</v>
      </c>
      <c r="I243" s="77">
        <v>41.07</v>
      </c>
      <c r="J243" s="77">
        <v>30782</v>
      </c>
      <c r="K243" s="77">
        <v>0</v>
      </c>
      <c r="L243" s="77">
        <v>46.6748820408</v>
      </c>
      <c r="M243" s="78">
        <v>0</v>
      </c>
      <c r="N243" s="78">
        <v>1.8E-3</v>
      </c>
      <c r="O243" s="78">
        <v>5.9999999999999995E-4</v>
      </c>
    </row>
    <row r="244" spans="2:15">
      <c r="B244" t="s">
        <v>984</v>
      </c>
      <c r="C244" t="s">
        <v>985</v>
      </c>
      <c r="D244" t="s">
        <v>818</v>
      </c>
      <c r="E244" t="s">
        <v>269</v>
      </c>
      <c r="F244" t="s">
        <v>986</v>
      </c>
      <c r="G244" t="s">
        <v>271</v>
      </c>
      <c r="H244" t="s">
        <v>106</v>
      </c>
      <c r="I244" s="77">
        <v>181.38</v>
      </c>
      <c r="J244" s="77">
        <v>14423</v>
      </c>
      <c r="K244" s="77">
        <v>0</v>
      </c>
      <c r="L244" s="77">
        <v>96.5843348808</v>
      </c>
      <c r="M244" s="78">
        <v>0</v>
      </c>
      <c r="N244" s="78">
        <v>3.8E-3</v>
      </c>
      <c r="O244" s="78">
        <v>1.2999999999999999E-3</v>
      </c>
    </row>
    <row r="245" spans="2:15">
      <c r="B245" t="s">
        <v>987</v>
      </c>
      <c r="C245" t="s">
        <v>988</v>
      </c>
      <c r="D245" t="s">
        <v>989</v>
      </c>
      <c r="E245" t="s">
        <v>269</v>
      </c>
      <c r="F245" t="s">
        <v>990</v>
      </c>
      <c r="G245" t="s">
        <v>271</v>
      </c>
      <c r="H245" t="s">
        <v>110</v>
      </c>
      <c r="I245" s="77">
        <v>76.66</v>
      </c>
      <c r="J245" s="77">
        <v>66840</v>
      </c>
      <c r="K245" s="77">
        <v>0</v>
      </c>
      <c r="L245" s="77">
        <v>206.66957676960001</v>
      </c>
      <c r="M245" s="78">
        <v>0</v>
      </c>
      <c r="N245" s="78">
        <v>8.2000000000000007E-3</v>
      </c>
      <c r="O245" s="78">
        <v>2.7000000000000001E-3</v>
      </c>
    </row>
    <row r="246" spans="2:15">
      <c r="B246" t="s">
        <v>991</v>
      </c>
      <c r="C246" t="s">
        <v>992</v>
      </c>
      <c r="D246" t="s">
        <v>818</v>
      </c>
      <c r="E246" t="s">
        <v>269</v>
      </c>
      <c r="F246" t="s">
        <v>993</v>
      </c>
      <c r="G246" t="s">
        <v>271</v>
      </c>
      <c r="H246" t="s">
        <v>106</v>
      </c>
      <c r="I246" s="77">
        <v>53.39</v>
      </c>
      <c r="J246" s="77">
        <v>86257</v>
      </c>
      <c r="K246" s="77">
        <v>0.90864999999999996</v>
      </c>
      <c r="L246" s="77">
        <v>170.93489461159999</v>
      </c>
      <c r="M246" s="78">
        <v>0</v>
      </c>
      <c r="N246" s="78">
        <v>6.7999999999999996E-3</v>
      </c>
      <c r="O246" s="78">
        <v>2.2000000000000001E-3</v>
      </c>
    </row>
    <row r="247" spans="2:15">
      <c r="B247" t="s">
        <v>994</v>
      </c>
      <c r="C247" t="s">
        <v>995</v>
      </c>
      <c r="D247" t="s">
        <v>818</v>
      </c>
      <c r="E247" t="s">
        <v>269</v>
      </c>
      <c r="F247" t="s">
        <v>996</v>
      </c>
      <c r="G247" t="s">
        <v>271</v>
      </c>
      <c r="H247" t="s">
        <v>106</v>
      </c>
      <c r="I247" s="77">
        <v>45.86</v>
      </c>
      <c r="J247" s="77">
        <v>40822</v>
      </c>
      <c r="K247" s="77">
        <v>6.79E-3</v>
      </c>
      <c r="L247" s="77">
        <v>69.124608286400004</v>
      </c>
      <c r="M247" s="78">
        <v>0</v>
      </c>
      <c r="N247" s="78">
        <v>2.7000000000000001E-3</v>
      </c>
      <c r="O247" s="78">
        <v>8.9999999999999998E-4</v>
      </c>
    </row>
    <row r="248" spans="2:15">
      <c r="B248" t="s">
        <v>997</v>
      </c>
      <c r="C248" t="s">
        <v>998</v>
      </c>
      <c r="D248" t="s">
        <v>818</v>
      </c>
      <c r="E248" t="s">
        <v>269</v>
      </c>
      <c r="F248" t="s">
        <v>999</v>
      </c>
      <c r="G248" t="s">
        <v>271</v>
      </c>
      <c r="H248" t="s">
        <v>106</v>
      </c>
      <c r="I248" s="77">
        <v>184.8</v>
      </c>
      <c r="J248" s="77">
        <v>11806</v>
      </c>
      <c r="K248" s="77">
        <v>0</v>
      </c>
      <c r="L248" s="77">
        <v>80.550165695999993</v>
      </c>
      <c r="M248" s="78">
        <v>0</v>
      </c>
      <c r="N248" s="78">
        <v>3.2000000000000002E-3</v>
      </c>
      <c r="O248" s="78">
        <v>1.1000000000000001E-3</v>
      </c>
    </row>
    <row r="249" spans="2:15">
      <c r="B249" t="s">
        <v>1000</v>
      </c>
      <c r="C249" t="s">
        <v>1001</v>
      </c>
      <c r="D249" t="s">
        <v>813</v>
      </c>
      <c r="E249" t="s">
        <v>269</v>
      </c>
      <c r="F249" t="s">
        <v>1002</v>
      </c>
      <c r="G249" t="s">
        <v>271</v>
      </c>
      <c r="H249" t="s">
        <v>106</v>
      </c>
      <c r="I249" s="77">
        <v>373.02</v>
      </c>
      <c r="J249" s="77">
        <v>10064</v>
      </c>
      <c r="K249" s="77">
        <v>0</v>
      </c>
      <c r="L249" s="77">
        <v>138.6003854976</v>
      </c>
      <c r="M249" s="78">
        <v>0</v>
      </c>
      <c r="N249" s="78">
        <v>5.4999999999999997E-3</v>
      </c>
      <c r="O249" s="78">
        <v>1.8E-3</v>
      </c>
    </row>
    <row r="250" spans="2:15">
      <c r="B250" t="s">
        <v>1003</v>
      </c>
      <c r="C250" t="s">
        <v>1004</v>
      </c>
      <c r="D250" t="s">
        <v>818</v>
      </c>
      <c r="E250" t="s">
        <v>269</v>
      </c>
      <c r="F250" t="s">
        <v>1005</v>
      </c>
      <c r="G250" t="s">
        <v>845</v>
      </c>
      <c r="H250" t="s">
        <v>106</v>
      </c>
      <c r="I250" s="77">
        <v>65</v>
      </c>
      <c r="J250" s="77">
        <v>14399</v>
      </c>
      <c r="K250" s="77">
        <v>0</v>
      </c>
      <c r="L250" s="77">
        <v>34.554720199999998</v>
      </c>
      <c r="M250" s="78">
        <v>0</v>
      </c>
      <c r="N250" s="78">
        <v>1.4E-3</v>
      </c>
      <c r="O250" s="78">
        <v>5.0000000000000001E-4</v>
      </c>
    </row>
    <row r="251" spans="2:15">
      <c r="B251" t="s">
        <v>1006</v>
      </c>
      <c r="C251" t="s">
        <v>1007</v>
      </c>
      <c r="D251" t="s">
        <v>813</v>
      </c>
      <c r="E251" t="s">
        <v>269</v>
      </c>
      <c r="F251" t="s">
        <v>1008</v>
      </c>
      <c r="G251" t="s">
        <v>845</v>
      </c>
      <c r="H251" t="s">
        <v>106</v>
      </c>
      <c r="I251" s="77">
        <v>119.78</v>
      </c>
      <c r="J251" s="77">
        <v>5099</v>
      </c>
      <c r="K251" s="77">
        <v>0</v>
      </c>
      <c r="L251" s="77">
        <v>22.5491934824</v>
      </c>
      <c r="M251" s="78">
        <v>0</v>
      </c>
      <c r="N251" s="78">
        <v>8.9999999999999998E-4</v>
      </c>
      <c r="O251" s="78">
        <v>2.9999999999999997E-4</v>
      </c>
    </row>
    <row r="252" spans="2:15">
      <c r="B252" t="s">
        <v>1009</v>
      </c>
      <c r="C252" t="s">
        <v>1010</v>
      </c>
      <c r="D252" t="s">
        <v>818</v>
      </c>
      <c r="E252" t="s">
        <v>269</v>
      </c>
      <c r="F252" t="s">
        <v>1011</v>
      </c>
      <c r="G252" t="s">
        <v>845</v>
      </c>
      <c r="H252" t="s">
        <v>106</v>
      </c>
      <c r="I252" s="77">
        <v>112.99</v>
      </c>
      <c r="J252" s="77">
        <v>7509</v>
      </c>
      <c r="K252" s="77">
        <v>0</v>
      </c>
      <c r="L252" s="77">
        <v>31.324475317200001</v>
      </c>
      <c r="M252" s="78">
        <v>0</v>
      </c>
      <c r="N252" s="78">
        <v>1.1999999999999999E-3</v>
      </c>
      <c r="O252" s="78">
        <v>4.0000000000000002E-4</v>
      </c>
    </row>
    <row r="253" spans="2:15">
      <c r="B253" t="s">
        <v>1012</v>
      </c>
      <c r="C253" t="s">
        <v>1013</v>
      </c>
      <c r="D253" t="s">
        <v>813</v>
      </c>
      <c r="E253" t="s">
        <v>269</v>
      </c>
      <c r="F253" t="s">
        <v>1014</v>
      </c>
      <c r="G253" t="s">
        <v>845</v>
      </c>
      <c r="H253" t="s">
        <v>106</v>
      </c>
      <c r="I253" s="77">
        <v>65.02</v>
      </c>
      <c r="J253" s="77">
        <v>38767</v>
      </c>
      <c r="K253" s="77">
        <v>0</v>
      </c>
      <c r="L253" s="77">
        <v>93.0616721528</v>
      </c>
      <c r="M253" s="78">
        <v>0</v>
      </c>
      <c r="N253" s="78">
        <v>3.7000000000000002E-3</v>
      </c>
      <c r="O253" s="78">
        <v>1.1999999999999999E-3</v>
      </c>
    </row>
    <row r="254" spans="2:15">
      <c r="B254" t="s">
        <v>1015</v>
      </c>
      <c r="C254" t="s">
        <v>1016</v>
      </c>
      <c r="D254" t="s">
        <v>818</v>
      </c>
      <c r="E254" t="s">
        <v>269</v>
      </c>
      <c r="F254" t="s">
        <v>1017</v>
      </c>
      <c r="G254" t="s">
        <v>845</v>
      </c>
      <c r="H254" t="s">
        <v>106</v>
      </c>
      <c r="I254" s="77">
        <v>110.88</v>
      </c>
      <c r="J254" s="77">
        <v>33505</v>
      </c>
      <c r="K254" s="77">
        <v>0</v>
      </c>
      <c r="L254" s="77">
        <v>137.15907004799999</v>
      </c>
      <c r="M254" s="78">
        <v>0</v>
      </c>
      <c r="N254" s="78">
        <v>5.4000000000000003E-3</v>
      </c>
      <c r="O254" s="78">
        <v>1.8E-3</v>
      </c>
    </row>
    <row r="255" spans="2:15">
      <c r="B255" t="s">
        <v>1018</v>
      </c>
      <c r="C255" t="s">
        <v>1019</v>
      </c>
      <c r="D255" t="s">
        <v>818</v>
      </c>
      <c r="E255" t="s">
        <v>269</v>
      </c>
      <c r="F255" t="s">
        <v>1020</v>
      </c>
      <c r="G255" t="s">
        <v>845</v>
      </c>
      <c r="H255" t="s">
        <v>106</v>
      </c>
      <c r="I255" s="77">
        <v>119.72</v>
      </c>
      <c r="J255" s="77">
        <v>25333</v>
      </c>
      <c r="K255" s="77">
        <v>0</v>
      </c>
      <c r="L255" s="77">
        <v>111.9734407792</v>
      </c>
      <c r="M255" s="78">
        <v>0</v>
      </c>
      <c r="N255" s="78">
        <v>4.4000000000000003E-3</v>
      </c>
      <c r="O255" s="78">
        <v>1.5E-3</v>
      </c>
    </row>
    <row r="256" spans="2:15">
      <c r="B256" t="s">
        <v>1021</v>
      </c>
      <c r="C256" t="s">
        <v>1022</v>
      </c>
      <c r="D256" t="s">
        <v>818</v>
      </c>
      <c r="E256" t="s">
        <v>269</v>
      </c>
      <c r="F256" t="s">
        <v>1023</v>
      </c>
      <c r="G256" t="s">
        <v>845</v>
      </c>
      <c r="H256" t="s">
        <v>106</v>
      </c>
      <c r="I256" s="77">
        <v>434.39</v>
      </c>
      <c r="J256" s="77">
        <v>1486</v>
      </c>
      <c r="K256" s="77">
        <v>0</v>
      </c>
      <c r="L256" s="77">
        <v>23.831990696799998</v>
      </c>
      <c r="M256" s="78">
        <v>0</v>
      </c>
      <c r="N256" s="78">
        <v>8.9999999999999998E-4</v>
      </c>
      <c r="O256" s="78">
        <v>2.9999999999999997E-4</v>
      </c>
    </row>
    <row r="257" spans="2:15">
      <c r="B257" t="s">
        <v>1024</v>
      </c>
      <c r="C257" t="s">
        <v>1025</v>
      </c>
      <c r="D257" t="s">
        <v>813</v>
      </c>
      <c r="E257" t="s">
        <v>269</v>
      </c>
      <c r="F257" t="s">
        <v>1026</v>
      </c>
      <c r="G257" t="s">
        <v>845</v>
      </c>
      <c r="H257" t="s">
        <v>106</v>
      </c>
      <c r="I257" s="77">
        <v>106.09</v>
      </c>
      <c r="J257" s="77">
        <v>23432</v>
      </c>
      <c r="K257" s="77">
        <v>0</v>
      </c>
      <c r="L257" s="77">
        <v>91.779460489599998</v>
      </c>
      <c r="M257" s="78">
        <v>0</v>
      </c>
      <c r="N257" s="78">
        <v>3.5999999999999999E-3</v>
      </c>
      <c r="O257" s="78">
        <v>1.1999999999999999E-3</v>
      </c>
    </row>
    <row r="258" spans="2:15">
      <c r="B258" t="s">
        <v>1027</v>
      </c>
      <c r="C258" t="s">
        <v>1028</v>
      </c>
      <c r="D258" t="s">
        <v>813</v>
      </c>
      <c r="E258" t="s">
        <v>269</v>
      </c>
      <c r="F258" t="s">
        <v>1029</v>
      </c>
      <c r="G258" t="s">
        <v>870</v>
      </c>
      <c r="H258" t="s">
        <v>106</v>
      </c>
      <c r="I258" s="77">
        <v>75.290000000000006</v>
      </c>
      <c r="J258" s="77">
        <v>7615</v>
      </c>
      <c r="K258" s="77">
        <v>0</v>
      </c>
      <c r="L258" s="77">
        <v>21.167467282</v>
      </c>
      <c r="M258" s="78">
        <v>0</v>
      </c>
      <c r="N258" s="78">
        <v>8.0000000000000004E-4</v>
      </c>
      <c r="O258" s="78">
        <v>2.9999999999999997E-4</v>
      </c>
    </row>
    <row r="259" spans="2:15">
      <c r="B259" t="s">
        <v>1030</v>
      </c>
      <c r="C259" t="s">
        <v>1031</v>
      </c>
      <c r="D259" t="s">
        <v>813</v>
      </c>
      <c r="E259" t="s">
        <v>269</v>
      </c>
      <c r="F259" t="s">
        <v>1032</v>
      </c>
      <c r="G259" t="s">
        <v>870</v>
      </c>
      <c r="H259" t="s">
        <v>106</v>
      </c>
      <c r="I259" s="77">
        <v>154</v>
      </c>
      <c r="J259" s="77">
        <v>3614</v>
      </c>
      <c r="K259" s="77">
        <v>0</v>
      </c>
      <c r="L259" s="77">
        <v>20.548047520000001</v>
      </c>
      <c r="M259" s="78">
        <v>0</v>
      </c>
      <c r="N259" s="78">
        <v>8.0000000000000004E-4</v>
      </c>
      <c r="O259" s="78">
        <v>2.9999999999999997E-4</v>
      </c>
    </row>
    <row r="260" spans="2:15">
      <c r="B260" t="s">
        <v>1033</v>
      </c>
      <c r="C260" t="s">
        <v>1034</v>
      </c>
      <c r="D260" t="s">
        <v>123</v>
      </c>
      <c r="E260" t="s">
        <v>269</v>
      </c>
      <c r="F260" t="s">
        <v>1035</v>
      </c>
      <c r="G260" t="s">
        <v>870</v>
      </c>
      <c r="H260" t="s">
        <v>106</v>
      </c>
      <c r="I260" s="77">
        <v>25.05</v>
      </c>
      <c r="J260" s="77">
        <v>138300</v>
      </c>
      <c r="K260" s="77">
        <v>0</v>
      </c>
      <c r="L260" s="77">
        <v>127.90620180000001</v>
      </c>
      <c r="M260" s="78">
        <v>0</v>
      </c>
      <c r="N260" s="78">
        <v>5.1000000000000004E-3</v>
      </c>
      <c r="O260" s="78">
        <v>1.6999999999999999E-3</v>
      </c>
    </row>
    <row r="261" spans="2:15">
      <c r="B261" t="s">
        <v>1036</v>
      </c>
      <c r="C261" t="s">
        <v>1037</v>
      </c>
      <c r="D261" t="s">
        <v>813</v>
      </c>
      <c r="E261" t="s">
        <v>269</v>
      </c>
      <c r="F261" t="s">
        <v>1038</v>
      </c>
      <c r="G261" t="s">
        <v>123</v>
      </c>
      <c r="H261" t="s">
        <v>106</v>
      </c>
      <c r="I261" s="77">
        <v>58.86</v>
      </c>
      <c r="J261" s="77">
        <v>9645</v>
      </c>
      <c r="K261" s="77">
        <v>0</v>
      </c>
      <c r="L261" s="77">
        <v>20.959657524000001</v>
      </c>
      <c r="M261" s="78">
        <v>0</v>
      </c>
      <c r="N261" s="78">
        <v>8.0000000000000004E-4</v>
      </c>
      <c r="O261" s="78">
        <v>2.9999999999999997E-4</v>
      </c>
    </row>
    <row r="262" spans="2:15">
      <c r="B262" t="s">
        <v>1039</v>
      </c>
      <c r="C262" t="s">
        <v>1040</v>
      </c>
      <c r="D262" t="s">
        <v>123</v>
      </c>
      <c r="E262" t="s">
        <v>269</v>
      </c>
      <c r="F262" t="s">
        <v>1041</v>
      </c>
      <c r="G262" t="s">
        <v>587</v>
      </c>
      <c r="H262" t="s">
        <v>110</v>
      </c>
      <c r="I262" s="77">
        <v>119.09</v>
      </c>
      <c r="J262" s="77">
        <v>14226</v>
      </c>
      <c r="K262" s="77">
        <v>0</v>
      </c>
      <c r="L262" s="77">
        <v>68.332827829560003</v>
      </c>
      <c r="M262" s="78">
        <v>0</v>
      </c>
      <c r="N262" s="78">
        <v>2.7000000000000001E-3</v>
      </c>
      <c r="O262" s="78">
        <v>8.9999999999999998E-4</v>
      </c>
    </row>
    <row r="263" spans="2:15">
      <c r="B263" t="s">
        <v>227</v>
      </c>
      <c r="E263" s="16"/>
      <c r="F263" s="16"/>
      <c r="G263" s="16"/>
    </row>
    <row r="264" spans="2:15">
      <c r="B264" t="s">
        <v>258</v>
      </c>
      <c r="E264" s="16"/>
      <c r="F264" s="16"/>
      <c r="G264" s="16"/>
    </row>
    <row r="265" spans="2:15">
      <c r="B265" t="s">
        <v>259</v>
      </c>
      <c r="E265" s="16"/>
      <c r="F265" s="16"/>
      <c r="G265" s="16"/>
    </row>
    <row r="266" spans="2:15">
      <c r="B266" t="s">
        <v>260</v>
      </c>
      <c r="E266" s="16"/>
      <c r="F266" s="16"/>
      <c r="G266" s="16"/>
    </row>
    <row r="267" spans="2:15">
      <c r="B267" t="s">
        <v>261</v>
      </c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7">
        <v>45106</v>
      </c>
    </row>
    <row r="2" spans="2:63" s="1" customFormat="1">
      <c r="B2" s="2" t="s">
        <v>1</v>
      </c>
      <c r="C2" s="12" t="s">
        <v>2360</v>
      </c>
    </row>
    <row r="3" spans="2:63" s="1" customFormat="1">
      <c r="B3" s="2" t="s">
        <v>2</v>
      </c>
      <c r="C3" s="26" t="s">
        <v>2361</v>
      </c>
    </row>
    <row r="4" spans="2:63" s="1" customFormat="1">
      <c r="B4" s="2" t="s">
        <v>3</v>
      </c>
      <c r="C4" s="88" t="s">
        <v>197</v>
      </c>
    </row>
    <row r="6" spans="2:63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  <c r="BK6" s="19"/>
    </row>
    <row r="7" spans="2:63" ht="26.25" customHeight="1">
      <c r="B7" s="114" t="s">
        <v>194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344515.92</v>
      </c>
      <c r="I11" s="7"/>
      <c r="J11" s="75">
        <v>0</v>
      </c>
      <c r="K11" s="75">
        <v>21120.547585337321</v>
      </c>
      <c r="L11" s="7"/>
      <c r="M11" s="76">
        <v>1</v>
      </c>
      <c r="N11" s="76">
        <v>0.27639999999999998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148820</v>
      </c>
      <c r="J12" s="81">
        <v>0</v>
      </c>
      <c r="K12" s="81">
        <v>4682.9015049</v>
      </c>
      <c r="M12" s="80">
        <v>0.22170000000000001</v>
      </c>
      <c r="N12" s="80">
        <v>6.13E-2</v>
      </c>
    </row>
    <row r="13" spans="2:63">
      <c r="B13" s="79" t="s">
        <v>1042</v>
      </c>
      <c r="D13" s="16"/>
      <c r="E13" s="16"/>
      <c r="F13" s="16"/>
      <c r="G13" s="16"/>
      <c r="H13" s="81">
        <v>148820</v>
      </c>
      <c r="J13" s="81">
        <v>0</v>
      </c>
      <c r="K13" s="81">
        <v>4682.9015049</v>
      </c>
      <c r="M13" s="80">
        <v>0.22170000000000001</v>
      </c>
      <c r="N13" s="80">
        <v>6.13E-2</v>
      </c>
    </row>
    <row r="14" spans="2:63">
      <c r="B14" t="s">
        <v>1043</v>
      </c>
      <c r="C14" t="s">
        <v>1044</v>
      </c>
      <c r="D14" t="s">
        <v>100</v>
      </c>
      <c r="E14" t="s">
        <v>1045</v>
      </c>
      <c r="F14" t="s">
        <v>1046</v>
      </c>
      <c r="G14" t="s">
        <v>102</v>
      </c>
      <c r="H14" s="77">
        <v>34103</v>
      </c>
      <c r="I14" s="77">
        <v>1775</v>
      </c>
      <c r="J14" s="77">
        <v>0</v>
      </c>
      <c r="K14" s="77">
        <v>605.32825000000003</v>
      </c>
      <c r="L14" s="78">
        <v>1E-3</v>
      </c>
      <c r="M14" s="78">
        <v>2.87E-2</v>
      </c>
      <c r="N14" s="78">
        <v>7.9000000000000008E-3</v>
      </c>
    </row>
    <row r="15" spans="2:63">
      <c r="B15" t="s">
        <v>1047</v>
      </c>
      <c r="C15" t="s">
        <v>1048</v>
      </c>
      <c r="D15" t="s">
        <v>100</v>
      </c>
      <c r="E15" t="s">
        <v>1045</v>
      </c>
      <c r="F15" t="s">
        <v>1046</v>
      </c>
      <c r="G15" t="s">
        <v>102</v>
      </c>
      <c r="H15" s="77">
        <v>11351.03</v>
      </c>
      <c r="I15" s="77">
        <v>3159</v>
      </c>
      <c r="J15" s="77">
        <v>0</v>
      </c>
      <c r="K15" s="77">
        <v>358.57903770000001</v>
      </c>
      <c r="L15" s="78">
        <v>2.0000000000000001E-4</v>
      </c>
      <c r="M15" s="78">
        <v>1.7000000000000001E-2</v>
      </c>
      <c r="N15" s="78">
        <v>4.7000000000000002E-3</v>
      </c>
    </row>
    <row r="16" spans="2:63">
      <c r="B16" t="s">
        <v>1049</v>
      </c>
      <c r="C16" t="s">
        <v>1050</v>
      </c>
      <c r="D16" t="s">
        <v>100</v>
      </c>
      <c r="E16" t="s">
        <v>1045</v>
      </c>
      <c r="F16" t="s">
        <v>1046</v>
      </c>
      <c r="G16" t="s">
        <v>102</v>
      </c>
      <c r="H16" s="77">
        <v>22182.080000000002</v>
      </c>
      <c r="I16" s="77">
        <v>1753</v>
      </c>
      <c r="J16" s="77">
        <v>0</v>
      </c>
      <c r="K16" s="77">
        <v>388.85186240000002</v>
      </c>
      <c r="L16" s="78">
        <v>2.0000000000000001E-4</v>
      </c>
      <c r="M16" s="78">
        <v>1.84E-2</v>
      </c>
      <c r="N16" s="78">
        <v>5.1000000000000004E-3</v>
      </c>
    </row>
    <row r="17" spans="2:14">
      <c r="B17" t="s">
        <v>1051</v>
      </c>
      <c r="C17" t="s">
        <v>1052</v>
      </c>
      <c r="D17" t="s">
        <v>100</v>
      </c>
      <c r="E17" t="s">
        <v>1053</v>
      </c>
      <c r="F17" t="s">
        <v>1046</v>
      </c>
      <c r="G17" t="s">
        <v>102</v>
      </c>
      <c r="H17" s="77">
        <v>18231</v>
      </c>
      <c r="I17" s="77">
        <v>1763</v>
      </c>
      <c r="J17" s="77">
        <v>0</v>
      </c>
      <c r="K17" s="77">
        <v>321.41253</v>
      </c>
      <c r="L17" s="78">
        <v>2.9999999999999997E-4</v>
      </c>
      <c r="M17" s="78">
        <v>1.52E-2</v>
      </c>
      <c r="N17" s="78">
        <v>4.1999999999999997E-3</v>
      </c>
    </row>
    <row r="18" spans="2:14">
      <c r="B18" t="s">
        <v>1054</v>
      </c>
      <c r="C18" t="s">
        <v>1055</v>
      </c>
      <c r="D18" t="s">
        <v>100</v>
      </c>
      <c r="E18" t="s">
        <v>1053</v>
      </c>
      <c r="F18" t="s">
        <v>1046</v>
      </c>
      <c r="G18" t="s">
        <v>102</v>
      </c>
      <c r="H18" s="77">
        <v>21505.74</v>
      </c>
      <c r="I18" s="77">
        <v>3100</v>
      </c>
      <c r="J18" s="77">
        <v>0</v>
      </c>
      <c r="K18" s="77">
        <v>666.67794000000004</v>
      </c>
      <c r="L18" s="78">
        <v>1E-4</v>
      </c>
      <c r="M18" s="78">
        <v>3.1600000000000003E-2</v>
      </c>
      <c r="N18" s="78">
        <v>8.6999999999999994E-3</v>
      </c>
    </row>
    <row r="19" spans="2:14">
      <c r="B19" t="s">
        <v>1056</v>
      </c>
      <c r="C19" t="s">
        <v>1057</v>
      </c>
      <c r="D19" t="s">
        <v>100</v>
      </c>
      <c r="E19" t="s">
        <v>1053</v>
      </c>
      <c r="F19" t="s">
        <v>1046</v>
      </c>
      <c r="G19" t="s">
        <v>102</v>
      </c>
      <c r="H19" s="77">
        <v>21687.52</v>
      </c>
      <c r="I19" s="77">
        <v>1757</v>
      </c>
      <c r="J19" s="77">
        <v>0</v>
      </c>
      <c r="K19" s="77">
        <v>381.0497264</v>
      </c>
      <c r="L19" s="78">
        <v>1E-4</v>
      </c>
      <c r="M19" s="78">
        <v>1.7999999999999999E-2</v>
      </c>
      <c r="N19" s="78">
        <v>5.0000000000000001E-3</v>
      </c>
    </row>
    <row r="20" spans="2:14">
      <c r="B20" t="s">
        <v>1058</v>
      </c>
      <c r="C20" t="s">
        <v>1059</v>
      </c>
      <c r="D20" t="s">
        <v>100</v>
      </c>
      <c r="E20" t="s">
        <v>1053</v>
      </c>
      <c r="F20" t="s">
        <v>1046</v>
      </c>
      <c r="G20" t="s">
        <v>102</v>
      </c>
      <c r="H20" s="77">
        <v>5182.28</v>
      </c>
      <c r="I20" s="77">
        <v>1732</v>
      </c>
      <c r="J20" s="77">
        <v>0</v>
      </c>
      <c r="K20" s="77">
        <v>89.7570896</v>
      </c>
      <c r="L20" s="78">
        <v>1E-4</v>
      </c>
      <c r="M20" s="78">
        <v>4.1999999999999997E-3</v>
      </c>
      <c r="N20" s="78">
        <v>1.1999999999999999E-3</v>
      </c>
    </row>
    <row r="21" spans="2:14">
      <c r="B21" t="s">
        <v>1060</v>
      </c>
      <c r="C21" t="s">
        <v>1061</v>
      </c>
      <c r="D21" t="s">
        <v>100</v>
      </c>
      <c r="E21" t="s">
        <v>1062</v>
      </c>
      <c r="F21" t="s">
        <v>1046</v>
      </c>
      <c r="G21" t="s">
        <v>102</v>
      </c>
      <c r="H21" s="77">
        <v>5174.22</v>
      </c>
      <c r="I21" s="77">
        <v>3114</v>
      </c>
      <c r="J21" s="77">
        <v>0</v>
      </c>
      <c r="K21" s="77">
        <v>161.12521079999999</v>
      </c>
      <c r="L21" s="78">
        <v>1E-4</v>
      </c>
      <c r="M21" s="78">
        <v>7.6E-3</v>
      </c>
      <c r="N21" s="78">
        <v>2.0999999999999999E-3</v>
      </c>
    </row>
    <row r="22" spans="2:14">
      <c r="B22" t="s">
        <v>1063</v>
      </c>
      <c r="C22" t="s">
        <v>1064</v>
      </c>
      <c r="D22" t="s">
        <v>100</v>
      </c>
      <c r="E22" t="s">
        <v>1065</v>
      </c>
      <c r="F22" t="s">
        <v>1046</v>
      </c>
      <c r="G22" t="s">
        <v>102</v>
      </c>
      <c r="H22" s="77">
        <v>749.89</v>
      </c>
      <c r="I22" s="77">
        <v>30560</v>
      </c>
      <c r="J22" s="77">
        <v>0</v>
      </c>
      <c r="K22" s="77">
        <v>229.16638399999999</v>
      </c>
      <c r="L22" s="78">
        <v>1E-4</v>
      </c>
      <c r="M22" s="78">
        <v>1.09E-2</v>
      </c>
      <c r="N22" s="78">
        <v>3.0000000000000001E-3</v>
      </c>
    </row>
    <row r="23" spans="2:14">
      <c r="B23" t="s">
        <v>1066</v>
      </c>
      <c r="C23" t="s">
        <v>1067</v>
      </c>
      <c r="D23" t="s">
        <v>100</v>
      </c>
      <c r="E23" t="s">
        <v>1065</v>
      </c>
      <c r="F23" t="s">
        <v>1046</v>
      </c>
      <c r="G23" t="s">
        <v>102</v>
      </c>
      <c r="H23" s="77">
        <v>2233.06</v>
      </c>
      <c r="I23" s="77">
        <v>17510</v>
      </c>
      <c r="J23" s="77">
        <v>0</v>
      </c>
      <c r="K23" s="77">
        <v>391.00880599999999</v>
      </c>
      <c r="L23" s="78">
        <v>1E-4</v>
      </c>
      <c r="M23" s="78">
        <v>1.8499999999999999E-2</v>
      </c>
      <c r="N23" s="78">
        <v>5.1000000000000004E-3</v>
      </c>
    </row>
    <row r="24" spans="2:14">
      <c r="B24" t="s">
        <v>1068</v>
      </c>
      <c r="C24" t="s">
        <v>1069</v>
      </c>
      <c r="D24" t="s">
        <v>100</v>
      </c>
      <c r="E24" t="s">
        <v>1065</v>
      </c>
      <c r="F24" t="s">
        <v>1046</v>
      </c>
      <c r="G24" t="s">
        <v>102</v>
      </c>
      <c r="H24" s="77">
        <v>556.17999999999995</v>
      </c>
      <c r="I24" s="77">
        <v>17260</v>
      </c>
      <c r="J24" s="77">
        <v>0</v>
      </c>
      <c r="K24" s="77">
        <v>95.996668</v>
      </c>
      <c r="L24" s="78">
        <v>1E-4</v>
      </c>
      <c r="M24" s="78">
        <v>4.4999999999999997E-3</v>
      </c>
      <c r="N24" s="78">
        <v>1.2999999999999999E-3</v>
      </c>
    </row>
    <row r="25" spans="2:14">
      <c r="B25" t="s">
        <v>1070</v>
      </c>
      <c r="C25" t="s">
        <v>1071</v>
      </c>
      <c r="D25" t="s">
        <v>100</v>
      </c>
      <c r="E25" t="s">
        <v>1065</v>
      </c>
      <c r="F25" t="s">
        <v>1046</v>
      </c>
      <c r="G25" t="s">
        <v>102</v>
      </c>
      <c r="H25" s="77">
        <v>5864</v>
      </c>
      <c r="I25" s="77">
        <v>16950</v>
      </c>
      <c r="J25" s="77">
        <v>0</v>
      </c>
      <c r="K25" s="77">
        <v>993.94799999999998</v>
      </c>
      <c r="L25" s="78">
        <v>5.0000000000000001E-4</v>
      </c>
      <c r="M25" s="78">
        <v>4.7100000000000003E-2</v>
      </c>
      <c r="N25" s="78">
        <v>1.2999999999999999E-2</v>
      </c>
    </row>
    <row r="26" spans="2:14">
      <c r="B26" s="79" t="s">
        <v>1072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211</v>
      </c>
      <c r="C27" t="s">
        <v>211</v>
      </c>
      <c r="D27" s="16"/>
      <c r="E27" s="16"/>
      <c r="F27" t="s">
        <v>211</v>
      </c>
      <c r="G27" t="s">
        <v>211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1073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211</v>
      </c>
      <c r="C29" t="s">
        <v>211</v>
      </c>
      <c r="D29" s="16"/>
      <c r="E29" s="16"/>
      <c r="F29" t="s">
        <v>211</v>
      </c>
      <c r="G29" t="s">
        <v>211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1074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211</v>
      </c>
      <c r="C31" t="s">
        <v>211</v>
      </c>
      <c r="D31" s="16"/>
      <c r="E31" s="16"/>
      <c r="F31" t="s">
        <v>211</v>
      </c>
      <c r="G31" t="s">
        <v>211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266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211</v>
      </c>
      <c r="C33" t="s">
        <v>211</v>
      </c>
      <c r="D33" s="16"/>
      <c r="E33" s="16"/>
      <c r="F33" t="s">
        <v>211</v>
      </c>
      <c r="G33" t="s">
        <v>211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1075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211</v>
      </c>
      <c r="C35" t="s">
        <v>211</v>
      </c>
      <c r="D35" s="16"/>
      <c r="E35" s="16"/>
      <c r="F35" t="s">
        <v>211</v>
      </c>
      <c r="G35" t="s">
        <v>211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225</v>
      </c>
      <c r="D36" s="16"/>
      <c r="E36" s="16"/>
      <c r="F36" s="16"/>
      <c r="G36" s="16"/>
      <c r="H36" s="81">
        <v>195695.92</v>
      </c>
      <c r="J36" s="81">
        <v>0</v>
      </c>
      <c r="K36" s="81">
        <v>16437.64608043732</v>
      </c>
      <c r="M36" s="80">
        <v>0.77829999999999999</v>
      </c>
      <c r="N36" s="80">
        <v>0.21510000000000001</v>
      </c>
    </row>
    <row r="37" spans="2:14">
      <c r="B37" s="79" t="s">
        <v>1076</v>
      </c>
      <c r="D37" s="16"/>
      <c r="E37" s="16"/>
      <c r="F37" s="16"/>
      <c r="G37" s="16"/>
      <c r="H37" s="81">
        <v>195695.92</v>
      </c>
      <c r="J37" s="81">
        <v>0</v>
      </c>
      <c r="K37" s="81">
        <v>16437.64608043732</v>
      </c>
      <c r="M37" s="80">
        <v>0.77829999999999999</v>
      </c>
      <c r="N37" s="80">
        <v>0.21510000000000001</v>
      </c>
    </row>
    <row r="38" spans="2:14">
      <c r="B38" t="s">
        <v>1077</v>
      </c>
      <c r="C38" t="s">
        <v>1078</v>
      </c>
      <c r="D38" t="s">
        <v>952</v>
      </c>
      <c r="E38" t="s">
        <v>1079</v>
      </c>
      <c r="F38" t="s">
        <v>1046</v>
      </c>
      <c r="G38" t="s">
        <v>106</v>
      </c>
      <c r="H38" s="77">
        <v>6399.6</v>
      </c>
      <c r="I38" s="77">
        <v>995</v>
      </c>
      <c r="J38" s="77">
        <v>0</v>
      </c>
      <c r="K38" s="77">
        <v>235.09186584</v>
      </c>
      <c r="L38" s="78">
        <v>0</v>
      </c>
      <c r="M38" s="78">
        <v>1.11E-2</v>
      </c>
      <c r="N38" s="78">
        <v>3.0999999999999999E-3</v>
      </c>
    </row>
    <row r="39" spans="2:14">
      <c r="B39" t="s">
        <v>1080</v>
      </c>
      <c r="C39" t="s">
        <v>1081</v>
      </c>
      <c r="D39" t="s">
        <v>123</v>
      </c>
      <c r="E39" t="s">
        <v>1082</v>
      </c>
      <c r="F39" t="s">
        <v>1046</v>
      </c>
      <c r="G39" t="s">
        <v>106</v>
      </c>
      <c r="H39" s="77">
        <v>4659.63</v>
      </c>
      <c r="I39" s="77">
        <v>6301</v>
      </c>
      <c r="J39" s="77">
        <v>0</v>
      </c>
      <c r="K39" s="77">
        <v>1083.9833330196</v>
      </c>
      <c r="L39" s="78">
        <v>1E-4</v>
      </c>
      <c r="M39" s="78">
        <v>5.1299999999999998E-2</v>
      </c>
      <c r="N39" s="78">
        <v>1.4200000000000001E-2</v>
      </c>
    </row>
    <row r="40" spans="2:14">
      <c r="B40" t="s">
        <v>1083</v>
      </c>
      <c r="C40" t="s">
        <v>1084</v>
      </c>
      <c r="D40" t="s">
        <v>813</v>
      </c>
      <c r="E40" t="s">
        <v>1085</v>
      </c>
      <c r="F40" t="s">
        <v>1046</v>
      </c>
      <c r="G40" t="s">
        <v>106</v>
      </c>
      <c r="H40" s="77">
        <v>492.8</v>
      </c>
      <c r="I40" s="77">
        <v>6472</v>
      </c>
      <c r="J40" s="77">
        <v>0</v>
      </c>
      <c r="K40" s="77">
        <v>117.75270707200001</v>
      </c>
      <c r="L40" s="78">
        <v>0</v>
      </c>
      <c r="M40" s="78">
        <v>5.5999999999999999E-3</v>
      </c>
      <c r="N40" s="78">
        <v>1.5E-3</v>
      </c>
    </row>
    <row r="41" spans="2:14">
      <c r="B41" t="s">
        <v>1086</v>
      </c>
      <c r="C41" t="s">
        <v>1087</v>
      </c>
      <c r="D41" t="s">
        <v>952</v>
      </c>
      <c r="E41" t="s">
        <v>943</v>
      </c>
      <c r="F41" t="s">
        <v>1046</v>
      </c>
      <c r="G41" t="s">
        <v>106</v>
      </c>
      <c r="H41" s="77">
        <v>7268.85</v>
      </c>
      <c r="I41" s="77">
        <v>442.7</v>
      </c>
      <c r="J41" s="77">
        <v>0</v>
      </c>
      <c r="K41" s="77">
        <v>118.8056025234</v>
      </c>
      <c r="L41" s="78">
        <v>0</v>
      </c>
      <c r="M41" s="78">
        <v>5.5999999999999999E-3</v>
      </c>
      <c r="N41" s="78">
        <v>1.6000000000000001E-3</v>
      </c>
    </row>
    <row r="42" spans="2:14">
      <c r="B42" t="s">
        <v>1088</v>
      </c>
      <c r="C42" t="s">
        <v>1089</v>
      </c>
      <c r="D42" t="s">
        <v>952</v>
      </c>
      <c r="E42" t="s">
        <v>943</v>
      </c>
      <c r="F42" t="s">
        <v>1046</v>
      </c>
      <c r="G42" t="s">
        <v>106</v>
      </c>
      <c r="H42" s="77">
        <v>35068.33</v>
      </c>
      <c r="I42" s="77">
        <v>782.8</v>
      </c>
      <c r="J42" s="77">
        <v>0</v>
      </c>
      <c r="K42" s="77">
        <v>1013.50896369008</v>
      </c>
      <c r="L42" s="78">
        <v>0</v>
      </c>
      <c r="M42" s="78">
        <v>4.8000000000000001E-2</v>
      </c>
      <c r="N42" s="78">
        <v>1.3299999999999999E-2</v>
      </c>
    </row>
    <row r="43" spans="2:14">
      <c r="B43" t="s">
        <v>1090</v>
      </c>
      <c r="C43" t="s">
        <v>1091</v>
      </c>
      <c r="D43" t="s">
        <v>1092</v>
      </c>
      <c r="E43" t="s">
        <v>943</v>
      </c>
      <c r="F43" t="s">
        <v>1046</v>
      </c>
      <c r="G43" t="s">
        <v>202</v>
      </c>
      <c r="H43" s="77">
        <v>8509.93</v>
      </c>
      <c r="I43" s="77">
        <v>1925.6518000000005</v>
      </c>
      <c r="J43" s="77">
        <v>0</v>
      </c>
      <c r="K43" s="77">
        <v>77.036048667180197</v>
      </c>
      <c r="L43" s="78">
        <v>0</v>
      </c>
      <c r="M43" s="78">
        <v>3.5999999999999999E-3</v>
      </c>
      <c r="N43" s="78">
        <v>1E-3</v>
      </c>
    </row>
    <row r="44" spans="2:14">
      <c r="B44" t="s">
        <v>1093</v>
      </c>
      <c r="C44" t="s">
        <v>1094</v>
      </c>
      <c r="D44" t="s">
        <v>123</v>
      </c>
      <c r="E44" t="s">
        <v>943</v>
      </c>
      <c r="F44" t="s">
        <v>1046</v>
      </c>
      <c r="G44" t="s">
        <v>110</v>
      </c>
      <c r="H44" s="77">
        <v>12422.37</v>
      </c>
      <c r="I44" s="77">
        <v>2866.5</v>
      </c>
      <c r="J44" s="77">
        <v>0</v>
      </c>
      <c r="K44" s="77">
        <v>1436.2422578840701</v>
      </c>
      <c r="L44" s="78">
        <v>1E-4</v>
      </c>
      <c r="M44" s="78">
        <v>6.8000000000000005E-2</v>
      </c>
      <c r="N44" s="78">
        <v>1.8800000000000001E-2</v>
      </c>
    </row>
    <row r="45" spans="2:14">
      <c r="B45" t="s">
        <v>1095</v>
      </c>
      <c r="C45" t="s">
        <v>1096</v>
      </c>
      <c r="D45" t="s">
        <v>123</v>
      </c>
      <c r="E45" t="s">
        <v>943</v>
      </c>
      <c r="F45" t="s">
        <v>1046</v>
      </c>
      <c r="G45" t="s">
        <v>106</v>
      </c>
      <c r="H45" s="77">
        <v>1171.6300000000001</v>
      </c>
      <c r="I45" s="77">
        <v>3758</v>
      </c>
      <c r="J45" s="77">
        <v>0</v>
      </c>
      <c r="K45" s="77">
        <v>162.55822613679999</v>
      </c>
      <c r="L45" s="78">
        <v>0</v>
      </c>
      <c r="M45" s="78">
        <v>7.7000000000000002E-3</v>
      </c>
      <c r="N45" s="78">
        <v>2.0999999999999999E-3</v>
      </c>
    </row>
    <row r="46" spans="2:14">
      <c r="B46" t="s">
        <v>1097</v>
      </c>
      <c r="C46" t="s">
        <v>1098</v>
      </c>
      <c r="D46" t="s">
        <v>952</v>
      </c>
      <c r="E46" t="s">
        <v>943</v>
      </c>
      <c r="F46" t="s">
        <v>1046</v>
      </c>
      <c r="G46" t="s">
        <v>106</v>
      </c>
      <c r="H46" s="77">
        <v>11166.98</v>
      </c>
      <c r="I46" s="77">
        <v>481.2</v>
      </c>
      <c r="J46" s="77">
        <v>0</v>
      </c>
      <c r="K46" s="77">
        <v>198.39149464991999</v>
      </c>
      <c r="L46" s="78">
        <v>1E-4</v>
      </c>
      <c r="M46" s="78">
        <v>9.4000000000000004E-3</v>
      </c>
      <c r="N46" s="78">
        <v>2.5999999999999999E-3</v>
      </c>
    </row>
    <row r="47" spans="2:14">
      <c r="B47" t="s">
        <v>1099</v>
      </c>
      <c r="C47" t="s">
        <v>1100</v>
      </c>
      <c r="D47" t="s">
        <v>952</v>
      </c>
      <c r="E47" t="s">
        <v>943</v>
      </c>
      <c r="F47" t="s">
        <v>1046</v>
      </c>
      <c r="G47" t="s">
        <v>106</v>
      </c>
      <c r="H47" s="77">
        <v>1304.56</v>
      </c>
      <c r="I47" s="77">
        <v>3849.75</v>
      </c>
      <c r="J47" s="77">
        <v>0</v>
      </c>
      <c r="K47" s="77">
        <v>185.42072643119999</v>
      </c>
      <c r="L47" s="78">
        <v>0</v>
      </c>
      <c r="M47" s="78">
        <v>8.8000000000000005E-3</v>
      </c>
      <c r="N47" s="78">
        <v>2.3999999999999998E-3</v>
      </c>
    </row>
    <row r="48" spans="2:14">
      <c r="B48" t="s">
        <v>1101</v>
      </c>
      <c r="C48" t="s">
        <v>1102</v>
      </c>
      <c r="D48" t="s">
        <v>123</v>
      </c>
      <c r="E48" t="s">
        <v>943</v>
      </c>
      <c r="F48" t="s">
        <v>1046</v>
      </c>
      <c r="G48" t="s">
        <v>110</v>
      </c>
      <c r="H48" s="77">
        <v>9924.51</v>
      </c>
      <c r="I48" s="77">
        <v>650.5</v>
      </c>
      <c r="J48" s="77">
        <v>0</v>
      </c>
      <c r="K48" s="77">
        <v>260.39201871416998</v>
      </c>
      <c r="L48" s="78">
        <v>0</v>
      </c>
      <c r="M48" s="78">
        <v>1.23E-2</v>
      </c>
      <c r="N48" s="78">
        <v>3.3999999999999998E-3</v>
      </c>
    </row>
    <row r="49" spans="2:14">
      <c r="B49" t="s">
        <v>1103</v>
      </c>
      <c r="C49" t="s">
        <v>1104</v>
      </c>
      <c r="D49" t="s">
        <v>952</v>
      </c>
      <c r="E49" t="s">
        <v>943</v>
      </c>
      <c r="F49" t="s">
        <v>1046</v>
      </c>
      <c r="G49" t="s">
        <v>106</v>
      </c>
      <c r="H49" s="77">
        <v>16040.06</v>
      </c>
      <c r="I49" s="77">
        <v>1016</v>
      </c>
      <c r="J49" s="77">
        <v>0</v>
      </c>
      <c r="K49" s="77">
        <v>601.6741994432</v>
      </c>
      <c r="L49" s="78">
        <v>1E-4</v>
      </c>
      <c r="M49" s="78">
        <v>2.8500000000000001E-2</v>
      </c>
      <c r="N49" s="78">
        <v>7.9000000000000008E-3</v>
      </c>
    </row>
    <row r="50" spans="2:14">
      <c r="B50" t="s">
        <v>1105</v>
      </c>
      <c r="C50" t="s">
        <v>1106</v>
      </c>
      <c r="D50" t="s">
        <v>813</v>
      </c>
      <c r="E50" t="s">
        <v>943</v>
      </c>
      <c r="F50" t="s">
        <v>1046</v>
      </c>
      <c r="G50" t="s">
        <v>106</v>
      </c>
      <c r="H50" s="77">
        <v>527.22</v>
      </c>
      <c r="I50" s="77">
        <v>34200</v>
      </c>
      <c r="J50" s="77">
        <v>0</v>
      </c>
      <c r="K50" s="77">
        <v>665.70171407999999</v>
      </c>
      <c r="L50" s="78">
        <v>0</v>
      </c>
      <c r="M50" s="78">
        <v>3.15E-2</v>
      </c>
      <c r="N50" s="78">
        <v>8.6999999999999994E-3</v>
      </c>
    </row>
    <row r="51" spans="2:14">
      <c r="B51" t="s">
        <v>1107</v>
      </c>
      <c r="C51" t="s">
        <v>1108</v>
      </c>
      <c r="D51" t="s">
        <v>123</v>
      </c>
      <c r="E51" t="s">
        <v>943</v>
      </c>
      <c r="F51" t="s">
        <v>1046</v>
      </c>
      <c r="G51" t="s">
        <v>106</v>
      </c>
      <c r="H51" s="77">
        <v>3458.38</v>
      </c>
      <c r="I51" s="77">
        <v>707.75</v>
      </c>
      <c r="J51" s="77">
        <v>0</v>
      </c>
      <c r="K51" s="77">
        <v>90.367918989399996</v>
      </c>
      <c r="L51" s="78">
        <v>0</v>
      </c>
      <c r="M51" s="78">
        <v>4.3E-3</v>
      </c>
      <c r="N51" s="78">
        <v>1.1999999999999999E-3</v>
      </c>
    </row>
    <row r="52" spans="2:14">
      <c r="B52" t="s">
        <v>1109</v>
      </c>
      <c r="C52" t="s">
        <v>1110</v>
      </c>
      <c r="D52" t="s">
        <v>123</v>
      </c>
      <c r="E52" t="s">
        <v>943</v>
      </c>
      <c r="F52" t="s">
        <v>1046</v>
      </c>
      <c r="G52" t="s">
        <v>110</v>
      </c>
      <c r="H52" s="77">
        <v>267.62</v>
      </c>
      <c r="I52" s="77">
        <v>7368</v>
      </c>
      <c r="J52" s="77">
        <v>0</v>
      </c>
      <c r="K52" s="77">
        <v>79.531555669439996</v>
      </c>
      <c r="L52" s="78">
        <v>1E-4</v>
      </c>
      <c r="M52" s="78">
        <v>3.8E-3</v>
      </c>
      <c r="N52" s="78">
        <v>1E-3</v>
      </c>
    </row>
    <row r="53" spans="2:14">
      <c r="B53" t="s">
        <v>1111</v>
      </c>
      <c r="C53" t="s">
        <v>1112</v>
      </c>
      <c r="D53" t="s">
        <v>813</v>
      </c>
      <c r="E53" t="s">
        <v>1113</v>
      </c>
      <c r="F53" t="s">
        <v>1046</v>
      </c>
      <c r="G53" t="s">
        <v>106</v>
      </c>
      <c r="H53" s="77">
        <v>3262.82</v>
      </c>
      <c r="I53" s="77">
        <v>6443</v>
      </c>
      <c r="J53" s="77">
        <v>0</v>
      </c>
      <c r="K53" s="77">
        <v>776.14513467920005</v>
      </c>
      <c r="L53" s="78">
        <v>0</v>
      </c>
      <c r="M53" s="78">
        <v>3.6700000000000003E-2</v>
      </c>
      <c r="N53" s="78">
        <v>1.0200000000000001E-2</v>
      </c>
    </row>
    <row r="54" spans="2:14">
      <c r="B54" t="s">
        <v>1114</v>
      </c>
      <c r="C54" t="s">
        <v>1115</v>
      </c>
      <c r="D54" t="s">
        <v>813</v>
      </c>
      <c r="E54" t="s">
        <v>1116</v>
      </c>
      <c r="F54" t="s">
        <v>1046</v>
      </c>
      <c r="G54" t="s">
        <v>106</v>
      </c>
      <c r="H54" s="77">
        <v>1158.47</v>
      </c>
      <c r="I54" s="77">
        <v>7353</v>
      </c>
      <c r="J54" s="77">
        <v>0</v>
      </c>
      <c r="K54" s="77">
        <v>314.49304827719999</v>
      </c>
      <c r="L54" s="78">
        <v>0</v>
      </c>
      <c r="M54" s="78">
        <v>1.49E-2</v>
      </c>
      <c r="N54" s="78">
        <v>4.1000000000000003E-3</v>
      </c>
    </row>
    <row r="55" spans="2:14">
      <c r="B55" t="s">
        <v>1117</v>
      </c>
      <c r="C55" t="s">
        <v>1118</v>
      </c>
      <c r="D55" t="s">
        <v>123</v>
      </c>
      <c r="E55" t="s">
        <v>1119</v>
      </c>
      <c r="F55" t="s">
        <v>1046</v>
      </c>
      <c r="G55" t="s">
        <v>116</v>
      </c>
      <c r="H55" s="77">
        <v>4321.2700000000004</v>
      </c>
      <c r="I55" s="77">
        <v>4966.4100000000053</v>
      </c>
      <c r="J55" s="77">
        <v>0</v>
      </c>
      <c r="K55" s="77">
        <v>597.52268977017002</v>
      </c>
      <c r="L55" s="78">
        <v>1E-4</v>
      </c>
      <c r="M55" s="78">
        <v>2.8299999999999999E-2</v>
      </c>
      <c r="N55" s="78">
        <v>7.7999999999999996E-3</v>
      </c>
    </row>
    <row r="56" spans="2:14">
      <c r="B56" t="s">
        <v>1120</v>
      </c>
      <c r="C56" t="s">
        <v>1121</v>
      </c>
      <c r="D56" t="s">
        <v>818</v>
      </c>
      <c r="E56" t="s">
        <v>1122</v>
      </c>
      <c r="F56" t="s">
        <v>1046</v>
      </c>
      <c r="G56" t="s">
        <v>106</v>
      </c>
      <c r="H56" s="77">
        <v>1207.3699999999999</v>
      </c>
      <c r="I56" s="77">
        <v>2414</v>
      </c>
      <c r="J56" s="77">
        <v>0</v>
      </c>
      <c r="K56" s="77">
        <v>107.6067063656</v>
      </c>
      <c r="L56" s="78">
        <v>0</v>
      </c>
      <c r="M56" s="78">
        <v>5.1000000000000004E-3</v>
      </c>
      <c r="N56" s="78">
        <v>1.4E-3</v>
      </c>
    </row>
    <row r="57" spans="2:14">
      <c r="B57" t="s">
        <v>1123</v>
      </c>
      <c r="C57" t="s">
        <v>1124</v>
      </c>
      <c r="D57" t="s">
        <v>123</v>
      </c>
      <c r="E57" t="s">
        <v>1125</v>
      </c>
      <c r="F57" t="s">
        <v>1046</v>
      </c>
      <c r="G57" t="s">
        <v>106</v>
      </c>
      <c r="H57" s="77">
        <v>906.89</v>
      </c>
      <c r="I57" s="77">
        <v>4608.5</v>
      </c>
      <c r="J57" s="77">
        <v>0</v>
      </c>
      <c r="K57" s="77">
        <v>154.3035426998</v>
      </c>
      <c r="L57" s="78">
        <v>1E-4</v>
      </c>
      <c r="M57" s="78">
        <v>7.3000000000000001E-3</v>
      </c>
      <c r="N57" s="78">
        <v>2E-3</v>
      </c>
    </row>
    <row r="58" spans="2:14">
      <c r="B58" t="s">
        <v>1126</v>
      </c>
      <c r="C58" t="s">
        <v>1127</v>
      </c>
      <c r="D58" t="s">
        <v>813</v>
      </c>
      <c r="E58" t="s">
        <v>1125</v>
      </c>
      <c r="F58" t="s">
        <v>1046</v>
      </c>
      <c r="G58" t="s">
        <v>106</v>
      </c>
      <c r="H58" s="77">
        <v>2562.58</v>
      </c>
      <c r="I58" s="77">
        <v>5945.5</v>
      </c>
      <c r="J58" s="77">
        <v>0</v>
      </c>
      <c r="K58" s="77">
        <v>562.50645187880002</v>
      </c>
      <c r="L58" s="78">
        <v>1E-4</v>
      </c>
      <c r="M58" s="78">
        <v>2.6599999999999999E-2</v>
      </c>
      <c r="N58" s="78">
        <v>7.4000000000000003E-3</v>
      </c>
    </row>
    <row r="59" spans="2:14">
      <c r="B59" t="s">
        <v>1128</v>
      </c>
      <c r="C59" t="s">
        <v>1129</v>
      </c>
      <c r="D59" t="s">
        <v>123</v>
      </c>
      <c r="E59" t="s">
        <v>1130</v>
      </c>
      <c r="F59" t="s">
        <v>1046</v>
      </c>
      <c r="G59" t="s">
        <v>110</v>
      </c>
      <c r="H59" s="77">
        <v>2701.12</v>
      </c>
      <c r="I59" s="77">
        <v>20573</v>
      </c>
      <c r="J59" s="77">
        <v>0</v>
      </c>
      <c r="K59" s="77">
        <v>2241.3660977478398</v>
      </c>
      <c r="L59" s="78">
        <v>1E-4</v>
      </c>
      <c r="M59" s="78">
        <v>0.1061</v>
      </c>
      <c r="N59" s="78">
        <v>2.93E-2</v>
      </c>
    </row>
    <row r="60" spans="2:14">
      <c r="B60" t="s">
        <v>1131</v>
      </c>
      <c r="C60" t="s">
        <v>1132</v>
      </c>
      <c r="D60" t="s">
        <v>123</v>
      </c>
      <c r="E60" t="s">
        <v>1130</v>
      </c>
      <c r="F60" t="s">
        <v>1046</v>
      </c>
      <c r="G60" t="s">
        <v>110</v>
      </c>
      <c r="H60" s="77">
        <v>312.39</v>
      </c>
      <c r="I60" s="77">
        <v>5294</v>
      </c>
      <c r="J60" s="77">
        <v>0</v>
      </c>
      <c r="K60" s="77">
        <v>66.704073148440003</v>
      </c>
      <c r="L60" s="78">
        <v>1E-4</v>
      </c>
      <c r="M60" s="78">
        <v>3.2000000000000002E-3</v>
      </c>
      <c r="N60" s="78">
        <v>8.9999999999999998E-4</v>
      </c>
    </row>
    <row r="61" spans="2:14">
      <c r="B61" t="s">
        <v>1133</v>
      </c>
      <c r="C61" t="s">
        <v>1134</v>
      </c>
      <c r="D61" t="s">
        <v>123</v>
      </c>
      <c r="E61" t="s">
        <v>1130</v>
      </c>
      <c r="F61" t="s">
        <v>1046</v>
      </c>
      <c r="G61" t="s">
        <v>110</v>
      </c>
      <c r="H61" s="77">
        <v>1365.48</v>
      </c>
      <c r="I61" s="77">
        <v>8213.2999999999993</v>
      </c>
      <c r="J61" s="77">
        <v>0</v>
      </c>
      <c r="K61" s="77">
        <v>452.34971771925598</v>
      </c>
      <c r="L61" s="78">
        <v>2.9999999999999997E-4</v>
      </c>
      <c r="M61" s="78">
        <v>2.1399999999999999E-2</v>
      </c>
      <c r="N61" s="78">
        <v>5.8999999999999999E-3</v>
      </c>
    </row>
    <row r="62" spans="2:14">
      <c r="B62" t="s">
        <v>1135</v>
      </c>
      <c r="C62" t="s">
        <v>1136</v>
      </c>
      <c r="D62" t="s">
        <v>123</v>
      </c>
      <c r="E62" t="s">
        <v>1130</v>
      </c>
      <c r="F62" t="s">
        <v>1046</v>
      </c>
      <c r="G62" t="s">
        <v>110</v>
      </c>
      <c r="H62" s="77">
        <v>2133.15</v>
      </c>
      <c r="I62" s="77">
        <v>2296.8000000000002</v>
      </c>
      <c r="J62" s="77">
        <v>0</v>
      </c>
      <c r="K62" s="77">
        <v>197.61316271928001</v>
      </c>
      <c r="L62" s="78">
        <v>1E-4</v>
      </c>
      <c r="M62" s="78">
        <v>9.4000000000000004E-3</v>
      </c>
      <c r="N62" s="78">
        <v>2.5999999999999999E-3</v>
      </c>
    </row>
    <row r="63" spans="2:14">
      <c r="B63" t="s">
        <v>1137</v>
      </c>
      <c r="C63" t="s">
        <v>1138</v>
      </c>
      <c r="D63" t="s">
        <v>1139</v>
      </c>
      <c r="E63" t="s">
        <v>1140</v>
      </c>
      <c r="F63" t="s">
        <v>1046</v>
      </c>
      <c r="G63" t="s">
        <v>200</v>
      </c>
      <c r="H63" s="77">
        <v>11522.6</v>
      </c>
      <c r="I63" s="77">
        <v>242800</v>
      </c>
      <c r="J63" s="77">
        <v>0</v>
      </c>
      <c r="K63" s="77">
        <v>716.23592055280005</v>
      </c>
      <c r="L63" s="78">
        <v>0</v>
      </c>
      <c r="M63" s="78">
        <v>3.39E-2</v>
      </c>
      <c r="N63" s="78">
        <v>9.4000000000000004E-3</v>
      </c>
    </row>
    <row r="64" spans="2:14">
      <c r="B64" t="s">
        <v>1141</v>
      </c>
      <c r="C64" t="s">
        <v>1142</v>
      </c>
      <c r="D64" t="s">
        <v>1139</v>
      </c>
      <c r="E64" t="s">
        <v>1140</v>
      </c>
      <c r="F64" t="s">
        <v>1046</v>
      </c>
      <c r="G64" t="s">
        <v>200</v>
      </c>
      <c r="H64" s="77">
        <v>31484.65</v>
      </c>
      <c r="I64" s="77">
        <v>23310</v>
      </c>
      <c r="J64" s="77">
        <v>0</v>
      </c>
      <c r="K64" s="77">
        <v>187.88758009591501</v>
      </c>
      <c r="L64" s="78">
        <v>1E-4</v>
      </c>
      <c r="M64" s="78">
        <v>8.8999999999999999E-3</v>
      </c>
      <c r="N64" s="78">
        <v>2.5000000000000001E-3</v>
      </c>
    </row>
    <row r="65" spans="2:14">
      <c r="B65" t="s">
        <v>1143</v>
      </c>
      <c r="C65" t="s">
        <v>1144</v>
      </c>
      <c r="D65" t="s">
        <v>123</v>
      </c>
      <c r="E65" t="s">
        <v>1145</v>
      </c>
      <c r="F65" t="s">
        <v>1046</v>
      </c>
      <c r="G65" t="s">
        <v>110</v>
      </c>
      <c r="H65" s="77">
        <v>161.69999999999999</v>
      </c>
      <c r="I65" s="77">
        <v>17464</v>
      </c>
      <c r="J65" s="77">
        <v>0</v>
      </c>
      <c r="K65" s="77">
        <v>113.90034421919999</v>
      </c>
      <c r="L65" s="78">
        <v>0</v>
      </c>
      <c r="M65" s="78">
        <v>5.4000000000000003E-3</v>
      </c>
      <c r="N65" s="78">
        <v>1.5E-3</v>
      </c>
    </row>
    <row r="66" spans="2:14">
      <c r="B66" t="s">
        <v>1146</v>
      </c>
      <c r="C66" t="s">
        <v>1147</v>
      </c>
      <c r="D66" t="s">
        <v>813</v>
      </c>
      <c r="E66" t="s">
        <v>1148</v>
      </c>
      <c r="F66" t="s">
        <v>1046</v>
      </c>
      <c r="G66" t="s">
        <v>106</v>
      </c>
      <c r="H66" s="77">
        <v>215.54</v>
      </c>
      <c r="I66" s="77">
        <v>16768</v>
      </c>
      <c r="J66" s="77">
        <v>0</v>
      </c>
      <c r="K66" s="77">
        <v>133.43533066239999</v>
      </c>
      <c r="L66" s="78">
        <v>0</v>
      </c>
      <c r="M66" s="78">
        <v>6.3E-3</v>
      </c>
      <c r="N66" s="78">
        <v>1.6999999999999999E-3</v>
      </c>
    </row>
    <row r="67" spans="2:14">
      <c r="B67" t="s">
        <v>1149</v>
      </c>
      <c r="C67" t="s">
        <v>1150</v>
      </c>
      <c r="D67" t="s">
        <v>813</v>
      </c>
      <c r="E67" t="s">
        <v>1148</v>
      </c>
      <c r="F67" t="s">
        <v>1046</v>
      </c>
      <c r="G67" t="s">
        <v>106</v>
      </c>
      <c r="H67" s="77">
        <v>360.26</v>
      </c>
      <c r="I67" s="77">
        <v>8065</v>
      </c>
      <c r="J67" s="77">
        <v>0</v>
      </c>
      <c r="K67" s="77">
        <v>107.270945548</v>
      </c>
      <c r="L67" s="78">
        <v>0</v>
      </c>
      <c r="M67" s="78">
        <v>5.1000000000000004E-3</v>
      </c>
      <c r="N67" s="78">
        <v>1.4E-3</v>
      </c>
    </row>
    <row r="68" spans="2:14">
      <c r="B68" t="s">
        <v>1151</v>
      </c>
      <c r="C68" t="s">
        <v>1152</v>
      </c>
      <c r="D68" t="s">
        <v>813</v>
      </c>
      <c r="E68" t="s">
        <v>1148</v>
      </c>
      <c r="F68" t="s">
        <v>1046</v>
      </c>
      <c r="G68" t="s">
        <v>106</v>
      </c>
      <c r="H68" s="77">
        <v>3078.35</v>
      </c>
      <c r="I68" s="77">
        <v>3342</v>
      </c>
      <c r="J68" s="77">
        <v>0</v>
      </c>
      <c r="K68" s="77">
        <v>379.82726324399999</v>
      </c>
      <c r="L68" s="78">
        <v>0</v>
      </c>
      <c r="M68" s="78">
        <v>1.7999999999999999E-2</v>
      </c>
      <c r="N68" s="78">
        <v>5.0000000000000001E-3</v>
      </c>
    </row>
    <row r="69" spans="2:14">
      <c r="B69" t="s">
        <v>1153</v>
      </c>
      <c r="C69" t="s">
        <v>1154</v>
      </c>
      <c r="D69" t="s">
        <v>813</v>
      </c>
      <c r="E69" t="s">
        <v>1148</v>
      </c>
      <c r="F69" t="s">
        <v>1046</v>
      </c>
      <c r="G69" t="s">
        <v>106</v>
      </c>
      <c r="H69" s="77">
        <v>1711.81</v>
      </c>
      <c r="I69" s="77">
        <v>10641</v>
      </c>
      <c r="J69" s="77">
        <v>0</v>
      </c>
      <c r="K69" s="77">
        <v>672.51146815319998</v>
      </c>
      <c r="L69" s="78">
        <v>0</v>
      </c>
      <c r="M69" s="78">
        <v>3.1800000000000002E-2</v>
      </c>
      <c r="N69" s="78">
        <v>8.8000000000000005E-3</v>
      </c>
    </row>
    <row r="70" spans="2:14">
      <c r="B70" t="s">
        <v>1155</v>
      </c>
      <c r="C70" t="s">
        <v>1156</v>
      </c>
      <c r="D70" t="s">
        <v>813</v>
      </c>
      <c r="E70" t="s">
        <v>1148</v>
      </c>
      <c r="F70" t="s">
        <v>1046</v>
      </c>
      <c r="G70" t="s">
        <v>106</v>
      </c>
      <c r="H70" s="77">
        <v>1656.37</v>
      </c>
      <c r="I70" s="77">
        <v>3620</v>
      </c>
      <c r="J70" s="77">
        <v>0</v>
      </c>
      <c r="K70" s="77">
        <v>221.37451304800001</v>
      </c>
      <c r="L70" s="78">
        <v>0</v>
      </c>
      <c r="M70" s="78">
        <v>1.0500000000000001E-2</v>
      </c>
      <c r="N70" s="78">
        <v>2.8999999999999998E-3</v>
      </c>
    </row>
    <row r="71" spans="2:14">
      <c r="B71" t="s">
        <v>1157</v>
      </c>
      <c r="C71" t="s">
        <v>1158</v>
      </c>
      <c r="D71" t="s">
        <v>123</v>
      </c>
      <c r="E71" t="s">
        <v>1148</v>
      </c>
      <c r="F71" t="s">
        <v>1046</v>
      </c>
      <c r="G71" t="s">
        <v>110</v>
      </c>
      <c r="H71" s="77">
        <v>213.6</v>
      </c>
      <c r="I71" s="77">
        <v>22410</v>
      </c>
      <c r="J71" s="77">
        <v>0</v>
      </c>
      <c r="K71" s="77">
        <v>193.069823184</v>
      </c>
      <c r="L71" s="78">
        <v>2.0000000000000001E-4</v>
      </c>
      <c r="M71" s="78">
        <v>9.1000000000000004E-3</v>
      </c>
      <c r="N71" s="78">
        <v>2.5000000000000001E-3</v>
      </c>
    </row>
    <row r="72" spans="2:14">
      <c r="B72" t="s">
        <v>1159</v>
      </c>
      <c r="C72" t="s">
        <v>1160</v>
      </c>
      <c r="D72" t="s">
        <v>123</v>
      </c>
      <c r="E72" t="s">
        <v>1148</v>
      </c>
      <c r="F72" t="s">
        <v>1046</v>
      </c>
      <c r="G72" t="s">
        <v>110</v>
      </c>
      <c r="H72" s="77">
        <v>608.48</v>
      </c>
      <c r="I72" s="77">
        <v>19662</v>
      </c>
      <c r="J72" s="77">
        <v>0</v>
      </c>
      <c r="K72" s="77">
        <v>482.55330427583999</v>
      </c>
      <c r="L72" s="78">
        <v>2.0000000000000001E-4</v>
      </c>
      <c r="M72" s="78">
        <v>2.2800000000000001E-2</v>
      </c>
      <c r="N72" s="78">
        <v>6.3E-3</v>
      </c>
    </row>
    <row r="73" spans="2:14">
      <c r="B73" t="s">
        <v>1161</v>
      </c>
      <c r="C73" t="s">
        <v>1162</v>
      </c>
      <c r="D73" t="s">
        <v>952</v>
      </c>
      <c r="E73" t="s">
        <v>1148</v>
      </c>
      <c r="F73" t="s">
        <v>1046</v>
      </c>
      <c r="G73" t="s">
        <v>106</v>
      </c>
      <c r="H73" s="77">
        <v>3148.47</v>
      </c>
      <c r="I73" s="77">
        <v>2960</v>
      </c>
      <c r="J73" s="77">
        <v>0</v>
      </c>
      <c r="K73" s="77">
        <v>344.07487670400002</v>
      </c>
      <c r="L73" s="78">
        <v>2.0000000000000001E-4</v>
      </c>
      <c r="M73" s="78">
        <v>1.6299999999999999E-2</v>
      </c>
      <c r="N73" s="78">
        <v>4.4999999999999997E-3</v>
      </c>
    </row>
    <row r="74" spans="2:14">
      <c r="B74" t="s">
        <v>1163</v>
      </c>
      <c r="C74" t="s">
        <v>1164</v>
      </c>
      <c r="D74" t="s">
        <v>813</v>
      </c>
      <c r="E74" t="s">
        <v>1148</v>
      </c>
      <c r="F74" t="s">
        <v>1046</v>
      </c>
      <c r="G74" t="s">
        <v>106</v>
      </c>
      <c r="H74" s="77">
        <v>843.89</v>
      </c>
      <c r="I74" s="77">
        <v>17114</v>
      </c>
      <c r="J74" s="77">
        <v>0</v>
      </c>
      <c r="K74" s="77">
        <v>533.21095134320001</v>
      </c>
      <c r="L74" s="78">
        <v>0</v>
      </c>
      <c r="M74" s="78">
        <v>2.52E-2</v>
      </c>
      <c r="N74" s="78">
        <v>7.0000000000000001E-3</v>
      </c>
    </row>
    <row r="75" spans="2:14">
      <c r="B75" t="s">
        <v>1165</v>
      </c>
      <c r="C75" t="s">
        <v>1166</v>
      </c>
      <c r="D75" t="s">
        <v>813</v>
      </c>
      <c r="E75" t="s">
        <v>1167</v>
      </c>
      <c r="F75" t="s">
        <v>1046</v>
      </c>
      <c r="G75" t="s">
        <v>106</v>
      </c>
      <c r="H75" s="77">
        <v>293.63</v>
      </c>
      <c r="I75" s="77">
        <v>14992</v>
      </c>
      <c r="J75" s="77">
        <v>0</v>
      </c>
      <c r="K75" s="77">
        <v>162.5255674432</v>
      </c>
      <c r="L75" s="78">
        <v>0</v>
      </c>
      <c r="M75" s="78">
        <v>7.7000000000000002E-3</v>
      </c>
      <c r="N75" s="78">
        <v>2.0999999999999999E-3</v>
      </c>
    </row>
    <row r="76" spans="2:14">
      <c r="B76" t="s">
        <v>1168</v>
      </c>
      <c r="C76" t="s">
        <v>1169</v>
      </c>
      <c r="D76" t="s">
        <v>107</v>
      </c>
      <c r="E76" t="s">
        <v>1170</v>
      </c>
      <c r="F76" t="s">
        <v>1046</v>
      </c>
      <c r="G76" t="s">
        <v>120</v>
      </c>
      <c r="H76" s="77">
        <v>1782.56</v>
      </c>
      <c r="I76" s="77">
        <v>8997</v>
      </c>
      <c r="J76" s="77">
        <v>0</v>
      </c>
      <c r="K76" s="77">
        <v>392.69893414751999</v>
      </c>
      <c r="L76" s="78">
        <v>0</v>
      </c>
      <c r="M76" s="78">
        <v>1.8599999999999998E-2</v>
      </c>
      <c r="N76" s="78">
        <v>5.1000000000000004E-3</v>
      </c>
    </row>
    <row r="77" spans="2:14">
      <c r="B77" s="79" t="s">
        <v>1171</v>
      </c>
      <c r="D77" s="16"/>
      <c r="E77" s="16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211</v>
      </c>
      <c r="C78" t="s">
        <v>211</v>
      </c>
      <c r="D78" s="16"/>
      <c r="E78" s="16"/>
      <c r="F78" t="s">
        <v>211</v>
      </c>
      <c r="G78" t="s">
        <v>211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s="79" t="s">
        <v>266</v>
      </c>
      <c r="D79" s="16"/>
      <c r="E79" s="1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211</v>
      </c>
      <c r="C80" t="s">
        <v>211</v>
      </c>
      <c r="D80" s="16"/>
      <c r="E80" s="16"/>
      <c r="F80" t="s">
        <v>211</v>
      </c>
      <c r="G80" t="s">
        <v>211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14">
      <c r="B81" s="79" t="s">
        <v>1075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211</v>
      </c>
      <c r="C82" t="s">
        <v>211</v>
      </c>
      <c r="D82" s="16"/>
      <c r="E82" s="16"/>
      <c r="F82" t="s">
        <v>211</v>
      </c>
      <c r="G82" t="s">
        <v>211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t="s">
        <v>227</v>
      </c>
      <c r="D83" s="16"/>
      <c r="E83" s="16"/>
      <c r="F83" s="16"/>
      <c r="G83" s="16"/>
    </row>
    <row r="84" spans="2:14">
      <c r="B84" t="s">
        <v>258</v>
      </c>
      <c r="D84" s="16"/>
      <c r="E84" s="16"/>
      <c r="F84" s="16"/>
      <c r="G84" s="16"/>
    </row>
    <row r="85" spans="2:14">
      <c r="B85" t="s">
        <v>259</v>
      </c>
      <c r="D85" s="16"/>
      <c r="E85" s="16"/>
      <c r="F85" s="16"/>
      <c r="G85" s="16"/>
    </row>
    <row r="86" spans="2:14">
      <c r="B86" t="s">
        <v>260</v>
      </c>
      <c r="D86" s="16"/>
      <c r="E86" s="16"/>
      <c r="F86" s="16"/>
      <c r="G86" s="16"/>
    </row>
    <row r="87" spans="2:14">
      <c r="B87" t="s">
        <v>261</v>
      </c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2360</v>
      </c>
    </row>
    <row r="3" spans="2:65" s="1" customFormat="1">
      <c r="B3" s="2" t="s">
        <v>2</v>
      </c>
      <c r="C3" s="26" t="s">
        <v>2361</v>
      </c>
    </row>
    <row r="4" spans="2:65" s="1" customFormat="1">
      <c r="B4" s="2" t="s">
        <v>3</v>
      </c>
      <c r="C4" s="88" t="s">
        <v>197</v>
      </c>
    </row>
    <row r="6" spans="2:65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2:65" ht="26.25" customHeight="1">
      <c r="B7" s="114" t="s">
        <v>93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12024.55</v>
      </c>
      <c r="K11" s="7"/>
      <c r="L11" s="75">
        <v>1544.2931394722</v>
      </c>
      <c r="M11" s="7"/>
      <c r="N11" s="76">
        <v>1</v>
      </c>
      <c r="O11" s="76">
        <v>2.0199999999999999E-2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1172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1173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266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225</v>
      </c>
      <c r="C21" s="16"/>
      <c r="D21" s="16"/>
      <c r="E21" s="16"/>
      <c r="J21" s="81">
        <v>12024.55</v>
      </c>
      <c r="L21" s="81">
        <v>1544.2931394722</v>
      </c>
      <c r="N21" s="80">
        <v>1</v>
      </c>
      <c r="O21" s="80">
        <v>2.0199999999999999E-2</v>
      </c>
    </row>
    <row r="22" spans="2:15">
      <c r="B22" s="79" t="s">
        <v>1172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I23" t="s">
        <v>211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1173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I25" t="s">
        <v>211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12024.55</v>
      </c>
      <c r="L26" s="81">
        <v>1544.2931394722</v>
      </c>
      <c r="N26" s="80">
        <v>1</v>
      </c>
      <c r="O26" s="80">
        <v>2.0199999999999999E-2</v>
      </c>
    </row>
    <row r="27" spans="2:15">
      <c r="B27" t="s">
        <v>1174</v>
      </c>
      <c r="C27" t="s">
        <v>1175</v>
      </c>
      <c r="D27" t="s">
        <v>123</v>
      </c>
      <c r="E27" t="s">
        <v>1176</v>
      </c>
      <c r="F27" t="s">
        <v>1046</v>
      </c>
      <c r="G27" t="s">
        <v>211</v>
      </c>
      <c r="H27" t="s">
        <v>212</v>
      </c>
      <c r="I27" t="s">
        <v>106</v>
      </c>
      <c r="J27" s="77">
        <v>124.8</v>
      </c>
      <c r="K27" s="77">
        <v>19790</v>
      </c>
      <c r="L27" s="77">
        <v>91.184720639999995</v>
      </c>
      <c r="M27" s="78">
        <v>0</v>
      </c>
      <c r="N27" s="78">
        <v>5.8999999999999997E-2</v>
      </c>
      <c r="O27" s="78">
        <v>1.1999999999999999E-3</v>
      </c>
    </row>
    <row r="28" spans="2:15">
      <c r="B28" t="s">
        <v>1177</v>
      </c>
      <c r="C28" t="s">
        <v>1178</v>
      </c>
      <c r="D28" t="s">
        <v>123</v>
      </c>
      <c r="E28" t="s">
        <v>1179</v>
      </c>
      <c r="F28" t="s">
        <v>1046</v>
      </c>
      <c r="G28" t="s">
        <v>211</v>
      </c>
      <c r="H28" t="s">
        <v>212</v>
      </c>
      <c r="I28" t="s">
        <v>106</v>
      </c>
      <c r="J28" s="77">
        <v>701.72</v>
      </c>
      <c r="K28" s="77">
        <v>3505</v>
      </c>
      <c r="L28" s="77">
        <v>90.805795911999994</v>
      </c>
      <c r="M28" s="78">
        <v>0</v>
      </c>
      <c r="N28" s="78">
        <v>5.8799999999999998E-2</v>
      </c>
      <c r="O28" s="78">
        <v>1.1999999999999999E-3</v>
      </c>
    </row>
    <row r="29" spans="2:15">
      <c r="B29" t="s">
        <v>1180</v>
      </c>
      <c r="C29" t="s">
        <v>1181</v>
      </c>
      <c r="D29" t="s">
        <v>1182</v>
      </c>
      <c r="E29" t="s">
        <v>943</v>
      </c>
      <c r="F29" t="s">
        <v>1046</v>
      </c>
      <c r="G29" t="s">
        <v>211</v>
      </c>
      <c r="H29" t="s">
        <v>212</v>
      </c>
      <c r="I29" t="s">
        <v>106</v>
      </c>
      <c r="J29" s="77">
        <v>9298.73</v>
      </c>
      <c r="K29" s="77">
        <v>1479.4</v>
      </c>
      <c r="L29" s="77">
        <v>507.89149970104</v>
      </c>
      <c r="M29" s="78">
        <v>0</v>
      </c>
      <c r="N29" s="78">
        <v>0.32890000000000003</v>
      </c>
      <c r="O29" s="78">
        <v>6.6E-3</v>
      </c>
    </row>
    <row r="30" spans="2:15">
      <c r="B30" t="s">
        <v>1183</v>
      </c>
      <c r="C30" t="s">
        <v>1184</v>
      </c>
      <c r="D30" t="s">
        <v>1182</v>
      </c>
      <c r="E30" t="s">
        <v>1170</v>
      </c>
      <c r="F30" t="s">
        <v>1046</v>
      </c>
      <c r="G30" t="s">
        <v>211</v>
      </c>
      <c r="H30" t="s">
        <v>212</v>
      </c>
      <c r="I30" t="s">
        <v>106</v>
      </c>
      <c r="J30" s="77">
        <v>1899.3</v>
      </c>
      <c r="K30" s="77">
        <v>12184.61</v>
      </c>
      <c r="L30" s="77">
        <v>854.41112321916</v>
      </c>
      <c r="M30" s="78">
        <v>0</v>
      </c>
      <c r="N30" s="78">
        <v>0.55330000000000001</v>
      </c>
      <c r="O30" s="78">
        <v>1.12E-2</v>
      </c>
    </row>
    <row r="31" spans="2:15">
      <c r="B31" s="79" t="s">
        <v>266</v>
      </c>
      <c r="C31" s="16"/>
      <c r="D31" s="16"/>
      <c r="E31" s="16"/>
      <c r="J31" s="81">
        <v>0</v>
      </c>
      <c r="L31" s="81">
        <v>0</v>
      </c>
      <c r="N31" s="80">
        <v>0</v>
      </c>
      <c r="O31" s="80">
        <v>0</v>
      </c>
    </row>
    <row r="32" spans="2:15">
      <c r="B32" t="s">
        <v>211</v>
      </c>
      <c r="C32" t="s">
        <v>211</v>
      </c>
      <c r="D32" s="16"/>
      <c r="E32" s="16"/>
      <c r="F32" t="s">
        <v>211</v>
      </c>
      <c r="G32" t="s">
        <v>211</v>
      </c>
      <c r="I32" t="s">
        <v>211</v>
      </c>
      <c r="J32" s="77">
        <v>0</v>
      </c>
      <c r="K32" s="77">
        <v>0</v>
      </c>
      <c r="L32" s="77">
        <v>0</v>
      </c>
      <c r="M32" s="78">
        <v>0</v>
      </c>
      <c r="N32" s="78">
        <v>0</v>
      </c>
      <c r="O32" s="78">
        <v>0</v>
      </c>
    </row>
    <row r="33" spans="2:5">
      <c r="B33" t="s">
        <v>227</v>
      </c>
      <c r="C33" s="16"/>
      <c r="D33" s="16"/>
      <c r="E33" s="16"/>
    </row>
    <row r="34" spans="2:5">
      <c r="B34" t="s">
        <v>258</v>
      </c>
      <c r="C34" s="16"/>
      <c r="D34" s="16"/>
      <c r="E34" s="16"/>
    </row>
    <row r="35" spans="2:5">
      <c r="B35" t="s">
        <v>259</v>
      </c>
      <c r="C35" s="16"/>
      <c r="D35" s="16"/>
      <c r="E35" s="16"/>
    </row>
    <row r="36" spans="2:5">
      <c r="B36" t="s">
        <v>260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2360</v>
      </c>
    </row>
    <row r="3" spans="2:60" s="1" customFormat="1">
      <c r="B3" s="2" t="s">
        <v>2</v>
      </c>
      <c r="C3" s="26" t="s">
        <v>2361</v>
      </c>
    </row>
    <row r="4" spans="2:60" s="1" customFormat="1">
      <c r="B4" s="2" t="s">
        <v>3</v>
      </c>
      <c r="C4" s="88" t="s">
        <v>197</v>
      </c>
    </row>
    <row r="6" spans="2:60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0" ht="26.25" customHeight="1">
      <c r="B7" s="114" t="s">
        <v>95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3164.56</v>
      </c>
      <c r="H11" s="7"/>
      <c r="I11" s="75">
        <v>3.4163777098399999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2689.08</v>
      </c>
      <c r="I12" s="81">
        <v>3.1461306200000001</v>
      </c>
      <c r="K12" s="80">
        <v>0.92090000000000005</v>
      </c>
      <c r="L12" s="80">
        <v>0</v>
      </c>
    </row>
    <row r="13" spans="2:60">
      <c r="B13" s="79" t="s">
        <v>1185</v>
      </c>
      <c r="D13" s="16"/>
      <c r="E13" s="16"/>
      <c r="G13" s="81">
        <v>2689.08</v>
      </c>
      <c r="I13" s="81">
        <v>3.1461306200000001</v>
      </c>
      <c r="K13" s="80">
        <v>0.92090000000000005</v>
      </c>
      <c r="L13" s="80">
        <v>0</v>
      </c>
    </row>
    <row r="14" spans="2:60">
      <c r="B14" t="s">
        <v>1186</v>
      </c>
      <c r="C14" t="s">
        <v>1187</v>
      </c>
      <c r="D14" t="s">
        <v>100</v>
      </c>
      <c r="E14" t="s">
        <v>112</v>
      </c>
      <c r="F14" t="s">
        <v>102</v>
      </c>
      <c r="G14" s="77">
        <v>197.45</v>
      </c>
      <c r="H14" s="77">
        <v>1500</v>
      </c>
      <c r="I14" s="77">
        <v>2.9617499999999999</v>
      </c>
      <c r="J14" s="78">
        <v>1E-4</v>
      </c>
      <c r="K14" s="78">
        <v>0.8669</v>
      </c>
      <c r="L14" s="78">
        <v>0</v>
      </c>
    </row>
    <row r="15" spans="2:60">
      <c r="B15" t="s">
        <v>1188</v>
      </c>
      <c r="C15" t="s">
        <v>1189</v>
      </c>
      <c r="D15" t="s">
        <v>100</v>
      </c>
      <c r="E15" t="s">
        <v>129</v>
      </c>
      <c r="F15" t="s">
        <v>102</v>
      </c>
      <c r="G15" s="77">
        <v>2491.63</v>
      </c>
      <c r="H15" s="77">
        <v>7.4</v>
      </c>
      <c r="I15" s="77">
        <v>0.18438062</v>
      </c>
      <c r="J15" s="78">
        <v>2.0000000000000001E-4</v>
      </c>
      <c r="K15" s="78">
        <v>5.3999999999999999E-2</v>
      </c>
      <c r="L15" s="78">
        <v>0</v>
      </c>
    </row>
    <row r="16" spans="2:60">
      <c r="B16" s="79" t="s">
        <v>225</v>
      </c>
      <c r="D16" s="16"/>
      <c r="E16" s="16"/>
      <c r="G16" s="81">
        <v>475.48</v>
      </c>
      <c r="I16" s="81">
        <v>0.27024708984000001</v>
      </c>
      <c r="K16" s="80">
        <v>7.9100000000000004E-2</v>
      </c>
      <c r="L16" s="80">
        <v>0</v>
      </c>
    </row>
    <row r="17" spans="2:12">
      <c r="B17" s="79" t="s">
        <v>1190</v>
      </c>
      <c r="D17" s="16"/>
      <c r="E17" s="16"/>
      <c r="G17" s="81">
        <v>475.48</v>
      </c>
      <c r="I17" s="81">
        <v>0.27024708984000001</v>
      </c>
      <c r="K17" s="80">
        <v>7.9100000000000004E-2</v>
      </c>
      <c r="L17" s="80">
        <v>0</v>
      </c>
    </row>
    <row r="18" spans="2:12">
      <c r="B18" t="s">
        <v>1191</v>
      </c>
      <c r="C18" t="s">
        <v>1192</v>
      </c>
      <c r="D18" t="s">
        <v>818</v>
      </c>
      <c r="E18" t="s">
        <v>940</v>
      </c>
      <c r="F18" t="s">
        <v>106</v>
      </c>
      <c r="G18" s="77">
        <v>376.1</v>
      </c>
      <c r="H18" s="77">
        <v>16.82</v>
      </c>
      <c r="I18" s="77">
        <v>0.23355599384</v>
      </c>
      <c r="J18" s="78">
        <v>0</v>
      </c>
      <c r="K18" s="78">
        <v>6.8400000000000002E-2</v>
      </c>
      <c r="L18" s="78">
        <v>0</v>
      </c>
    </row>
    <row r="19" spans="2:12">
      <c r="B19" t="s">
        <v>1193</v>
      </c>
      <c r="C19" t="s">
        <v>1194</v>
      </c>
      <c r="D19" t="s">
        <v>813</v>
      </c>
      <c r="E19" t="s">
        <v>964</v>
      </c>
      <c r="F19" t="s">
        <v>106</v>
      </c>
      <c r="G19" s="77">
        <v>99.38</v>
      </c>
      <c r="H19" s="77">
        <v>10</v>
      </c>
      <c r="I19" s="77">
        <v>3.6691095999999999E-2</v>
      </c>
      <c r="J19" s="78">
        <v>0</v>
      </c>
      <c r="K19" s="78">
        <v>1.0699999999999999E-2</v>
      </c>
      <c r="L19" s="78">
        <v>0</v>
      </c>
    </row>
    <row r="20" spans="2:12">
      <c r="B20" t="s">
        <v>227</v>
      </c>
      <c r="D20" s="16"/>
      <c r="E20" s="16"/>
    </row>
    <row r="21" spans="2:12">
      <c r="B21" t="s">
        <v>258</v>
      </c>
      <c r="D21" s="16"/>
      <c r="E21" s="16"/>
    </row>
    <row r="22" spans="2:12">
      <c r="B22" t="s">
        <v>259</v>
      </c>
      <c r="D22" s="16"/>
      <c r="E22" s="16"/>
    </row>
    <row r="23" spans="2:12">
      <c r="B23" t="s">
        <v>260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2023-09-07T12:25:14Z</dcterms:modified>
</cp:coreProperties>
</file>